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NEW DATA FOLDER\MISC\GURBISZ SMCM REC 072623\"/>
    </mc:Choice>
  </mc:AlternateContent>
  <bookViews>
    <workbookView xWindow="0" yWindow="0" windowWidth="28800" windowHeight="12225"/>
  </bookViews>
  <sheets>
    <sheet name="Data" sheetId="1" r:id="rId1"/>
    <sheet name="QAQC" sheetId="4" r:id="rId2"/>
    <sheet name="Data Dictionary" sheetId="6" r:id="rId3"/>
  </sheets>
  <definedNames>
    <definedName name="_xlnm.Print_Area" localSheetId="0">Data!$A$1:$Q$362</definedName>
  </definedNames>
  <calcPr calcId="162913"/>
</workbook>
</file>

<file path=xl/calcChain.xml><?xml version="1.0" encoding="utf-8"?>
<calcChain xmlns="http://schemas.openxmlformats.org/spreadsheetml/2006/main">
  <c r="L23" i="4" l="1"/>
  <c r="L22" i="4"/>
  <c r="L21" i="4"/>
  <c r="J7" i="4"/>
  <c r="K7" i="4" s="1"/>
  <c r="J6" i="4"/>
  <c r="K6" i="4" s="1"/>
  <c r="L20" i="4"/>
  <c r="G114" i="4" l="1"/>
  <c r="G113" i="4"/>
  <c r="G112" i="4"/>
  <c r="G111" i="4"/>
  <c r="G110" i="4"/>
  <c r="G109" i="4"/>
  <c r="G108" i="4"/>
  <c r="G107" i="4"/>
  <c r="G106" i="4"/>
  <c r="G105" i="4"/>
  <c r="G104" i="4"/>
  <c r="G103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6" i="4"/>
  <c r="G85" i="4"/>
  <c r="G84" i="4"/>
  <c r="G83" i="4"/>
  <c r="G82" i="4"/>
  <c r="G81" i="4"/>
  <c r="G80" i="4"/>
  <c r="G79" i="4"/>
  <c r="G78" i="4"/>
  <c r="G76" i="4"/>
  <c r="G75" i="4"/>
  <c r="G74" i="4"/>
  <c r="G73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2" i="4"/>
  <c r="G31" i="4"/>
  <c r="G30" i="4"/>
  <c r="G29" i="4"/>
  <c r="G28" i="4"/>
  <c r="G27" i="4"/>
  <c r="G26" i="4"/>
  <c r="L18" i="4"/>
  <c r="I18" i="4"/>
  <c r="L17" i="4"/>
  <c r="I17" i="4"/>
  <c r="L16" i="4"/>
  <c r="I16" i="4"/>
  <c r="L15" i="4"/>
  <c r="I15" i="4"/>
  <c r="L13" i="4"/>
  <c r="I13" i="4"/>
  <c r="L12" i="4"/>
  <c r="I12" i="4"/>
  <c r="L11" i="4"/>
  <c r="I11" i="4"/>
  <c r="L10" i="4"/>
  <c r="I10" i="4"/>
  <c r="J4" i="4"/>
  <c r="K4" i="4" s="1"/>
  <c r="J2" i="4"/>
  <c r="K2" i="4" s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</calcChain>
</file>

<file path=xl/sharedStrings.xml><?xml version="1.0" encoding="utf-8"?>
<sst xmlns="http://schemas.openxmlformats.org/spreadsheetml/2006/main" count="1733" uniqueCount="343">
  <si>
    <t>Result</t>
  </si>
  <si>
    <t>Analyst</t>
  </si>
  <si>
    <t>Parameter</t>
  </si>
  <si>
    <t>Project ID:</t>
  </si>
  <si>
    <t>Unit</t>
  </si>
  <si>
    <t>Method</t>
  </si>
  <si>
    <t>Sample ID</t>
  </si>
  <si>
    <t>Sample Date</t>
  </si>
  <si>
    <t>Received Date</t>
  </si>
  <si>
    <t>NASL ID</t>
  </si>
  <si>
    <t>Prep Date</t>
  </si>
  <si>
    <t>Analysis Date</t>
  </si>
  <si>
    <t>Client:</t>
  </si>
  <si>
    <t>Matrix</t>
  </si>
  <si>
    <t>Dup 1</t>
  </si>
  <si>
    <t>Dup 2</t>
  </si>
  <si>
    <t>Actual</t>
  </si>
  <si>
    <t>Expected</t>
  </si>
  <si>
    <t xml:space="preserve">NUTRIENT ANALYTICAL SERVICES LABORATORY DATA REPORT  </t>
  </si>
  <si>
    <t>Chesapeake Biological Laboratory</t>
  </si>
  <si>
    <t>Jerome M. Frank-  Laboratory Manager</t>
  </si>
  <si>
    <t>Address:</t>
  </si>
  <si>
    <t>Reference #:</t>
  </si>
  <si>
    <t>&lt;MDL/RL</t>
  </si>
  <si>
    <t>MDL/RL</t>
  </si>
  <si>
    <t>POC:</t>
  </si>
  <si>
    <t>Tel: 410-326-7252</t>
  </si>
  <si>
    <t>http://www.umces.edu/nutrient-analytical-services-laboratory</t>
  </si>
  <si>
    <t>146 Williams Street / P.O. Box 38</t>
  </si>
  <si>
    <t xml:space="preserve"> </t>
  </si>
  <si>
    <t>Qualifiers/Comments</t>
  </si>
  <si>
    <t>QAQC Name</t>
  </si>
  <si>
    <t>Preparation Date</t>
  </si>
  <si>
    <t>Original</t>
  </si>
  <si>
    <t>Method of Preservation</t>
  </si>
  <si>
    <t>ELAP Cert #</t>
  </si>
  <si>
    <t>Concentration Added</t>
  </si>
  <si>
    <t>Matrix Spike Recovery (%)</t>
  </si>
  <si>
    <t>Relative Percent Difference (%)</t>
  </si>
  <si>
    <t xml:space="preserve">Data Report Column Descriptions </t>
  </si>
  <si>
    <t>Column</t>
  </si>
  <si>
    <t>Title</t>
  </si>
  <si>
    <t xml:space="preserve">Description </t>
  </si>
  <si>
    <t>A</t>
  </si>
  <si>
    <t>Sample identifier provided by client, usually indicate on COC and/or sample vessel</t>
  </si>
  <si>
    <t>B</t>
  </si>
  <si>
    <t>Date sample was taken or produced, usually indicated on COC and/or sample vessel</t>
  </si>
  <si>
    <t xml:space="preserve">C </t>
  </si>
  <si>
    <t>Date sample arrived at NASL/CBL and entered the analysis queue</t>
  </si>
  <si>
    <t>D</t>
  </si>
  <si>
    <t>Sample identifier created by NASL, cross-referenced to COC and/or sample vessel</t>
  </si>
  <si>
    <t>E</t>
  </si>
  <si>
    <t>Sample matrix: W = water, S = sediment, P = particulate, Q = laboratory QAQC. See table of CBL QAQC Terms below.</t>
  </si>
  <si>
    <t>F</t>
  </si>
  <si>
    <t xml:space="preserve">Some analytical methods require a digestion, extraction, or other form of processing to prepare the sample for analysis.  This will coincide with analysis date for some paramters.  </t>
  </si>
  <si>
    <t>G</t>
  </si>
  <si>
    <t>Date final analysis performed.  This will coincide with prep date for some parameters.</t>
  </si>
  <si>
    <t>H</t>
  </si>
  <si>
    <t>Target analyte of analysis.  See NASL Paramter table below</t>
  </si>
  <si>
    <t>I</t>
  </si>
  <si>
    <t>&lt; MDL / RL</t>
  </si>
  <si>
    <t xml:space="preserve">An "L"  or "U" denoting the sample concentration is less than the stated MDL. MDL reported if "L". Actual value reported if "U". A "BR" denoting concentration less than the stated reporting limit. </t>
  </si>
  <si>
    <t>J</t>
  </si>
  <si>
    <t>Analytical value</t>
  </si>
  <si>
    <t>K</t>
  </si>
  <si>
    <t>Units</t>
  </si>
  <si>
    <t>Concentration description of analytical value.  Typically milligrams (or microgram) of element (or compound) per liter of sample, or percent of element in sample.  Ex: mg N/L, ug Chl/L, or %P.</t>
  </si>
  <si>
    <t>L</t>
  </si>
  <si>
    <t>MDL / RL</t>
  </si>
  <si>
    <t>Method detection limit (MDL), see description below. Reporting limit (RL), see SOPs.</t>
  </si>
  <si>
    <t>M</t>
  </si>
  <si>
    <t>Analytical method number</t>
  </si>
  <si>
    <t>N</t>
  </si>
  <si>
    <t>Common methods of preservation include: freezing, refrigeration, and acid addition</t>
  </si>
  <si>
    <t>O</t>
  </si>
  <si>
    <t>ELAP certiciation number provided for ELAP certified parameters</t>
  </si>
  <si>
    <t>P</t>
  </si>
  <si>
    <t xml:space="preserve">Initials of analyst. </t>
  </si>
  <si>
    <t>Q</t>
  </si>
  <si>
    <t>Codes to indicate if any problems existed with the sample collection, preservation, transport, or analysis.  See table of "CBL Data Qualifiers" below.</t>
  </si>
  <si>
    <t xml:space="preserve">Any observations or special considerations not covered by "Qualifiers" </t>
  </si>
  <si>
    <t>Column P - CBL Data Qualifiers</t>
  </si>
  <si>
    <t>Description</t>
  </si>
  <si>
    <r>
      <t>Laboratory accident, sample damaged during processing</t>
    </r>
    <r>
      <rPr>
        <sz val="11"/>
        <color rgb="FF00B050"/>
        <rFont val="Arial"/>
        <family val="2"/>
      </rPr>
      <t/>
    </r>
  </si>
  <si>
    <t xml:space="preserve">Insufficient sample - typically inadequate liquid volume or sediment mass required for requested analysis  </t>
  </si>
  <si>
    <t>Analysis conducted by another laboratory</t>
  </si>
  <si>
    <t>Sample frozen when received (should have arrived un-frozen)</t>
  </si>
  <si>
    <t>Sample received thawed (should have arrived frozen)</t>
  </si>
  <si>
    <t>Sample not received, sample received in condition that prevents analysis</t>
  </si>
  <si>
    <t>Lost results</t>
  </si>
  <si>
    <t>Sample contaminated</t>
  </si>
  <si>
    <t>Sample results rejected due to quality control criteria</t>
  </si>
  <si>
    <t>Sample not preserved properly according to method specifications</t>
  </si>
  <si>
    <t>Analyzed in duplicate, results below detection limit</t>
  </si>
  <si>
    <t>Instrument failure</t>
  </si>
  <si>
    <t xml:space="preserve">Foil pouch very wet (salty) when received from field; mean reported </t>
  </si>
  <si>
    <t>14A</t>
  </si>
  <si>
    <t>Poor replication between pads, mean reported. Difference is within 50%.</t>
  </si>
  <si>
    <t>14B</t>
  </si>
  <si>
    <t>Poor replication between pads. Sample rejected because the difference is greater than 50%</t>
  </si>
  <si>
    <t>Sample size not reported - either mass or volume</t>
  </si>
  <si>
    <t>Sample mislabeled</t>
  </si>
  <si>
    <t>Over 20% of sample ahered to pouch and outside of pad</t>
  </si>
  <si>
    <t>Sample not collected</t>
  </si>
  <si>
    <t>Torn filter pad</t>
  </si>
  <si>
    <t>Pad unfolded in foil pouch</t>
  </si>
  <si>
    <t>Particulates found in filtered sample</t>
  </si>
  <si>
    <r>
      <t xml:space="preserve">Assumed sample volume, usually based on COC </t>
    </r>
    <r>
      <rPr>
        <sz val="11"/>
        <rFont val="Arial"/>
        <family val="2"/>
      </rPr>
      <t>(pouch vol used if different from COC)</t>
    </r>
    <r>
      <rPr>
        <sz val="11"/>
        <color rgb="FF0070C0"/>
        <rFont val="Arial"/>
        <family val="2"/>
      </rPr>
      <t xml:space="preserve"> </t>
    </r>
    <r>
      <rPr>
        <sz val="11"/>
        <color theme="1"/>
        <rFont val="Arial"/>
        <family val="2"/>
      </rPr>
      <t>and only when verfication  with sampler is not possible</t>
    </r>
  </si>
  <si>
    <t>Value exceeds a theoretical equivalent, but is within analytical precision</t>
  </si>
  <si>
    <t>Is greater than the acid persulfate total phosphorus by less than or equal to 0.01 MG P/L</t>
  </si>
  <si>
    <t>If NO2 &gt; NO23 by &lt;/= 0.0019 MG N/L at STD. CAL of 9.0 for both, or &lt;/= 0.0030 MG N/L at a STD. CAL of 9.0 for NO2 and a STD CAL of 6.0 for NO23</t>
  </si>
  <si>
    <t>Dissolved organic carbon &gt; total organic carbon, Total Dissolved Phosphorus &gt; Total Phosphorus, Total Dissolved Nitrogen &gt; Total Nitrogen</t>
  </si>
  <si>
    <r>
      <t xml:space="preserve">TVS &gt; TSS, PIP </t>
    </r>
    <r>
      <rPr>
        <sz val="11"/>
        <color theme="1"/>
        <rFont val="Calibri"/>
        <family val="2"/>
      </rPr>
      <t>&gt;</t>
    </r>
    <r>
      <rPr>
        <sz val="11"/>
        <rFont val="Arial"/>
        <family val="2"/>
      </rPr>
      <t xml:space="preserve"> PP</t>
    </r>
  </si>
  <si>
    <t>Samples received more than 28 days from date of collection</t>
  </si>
  <si>
    <t>Samples received within 28 days of collection, but not within 7 days of collection, thus analysis within 28 days of collection not practical</t>
  </si>
  <si>
    <t>Samples not analyzed within 28 days of collection</t>
  </si>
  <si>
    <t>Original analysis performed within 28 days of collection, but reanalysis/reported results performed after 28 days of collection due to instrument failures, concentration range changes, QA/QC failures, or time constraints.</t>
  </si>
  <si>
    <t>BOD final readings not taken at the 5 day ± 3 hour threshold.</t>
  </si>
  <si>
    <t xml:space="preserve">Sample collection data (such as collection date and time) omitted by client.  As a result NASL not responsible for method specified holding times. </t>
  </si>
  <si>
    <t>Sample diluted or standard calibration range changed to bring concentration/sample within linear range</t>
  </si>
  <si>
    <t>U</t>
  </si>
  <si>
    <t xml:space="preserve">Value below method detection limit (MDL).  Actual observed value reported. </t>
  </si>
  <si>
    <t>Value below method detection limit (MDL).  Method detection limit reported.</t>
  </si>
  <si>
    <t>BR</t>
  </si>
  <si>
    <t xml:space="preserve">Value below method reporting limit (RL).  Actual observed value reported. </t>
  </si>
  <si>
    <t>CBL QC Data Qualifiers</t>
  </si>
  <si>
    <t>QC1</t>
  </si>
  <si>
    <t>Spike recovery is outside method specified criteria</t>
  </si>
  <si>
    <t>QC2</t>
  </si>
  <si>
    <t>Duplicates are outside method specified criteria</t>
  </si>
  <si>
    <t>QC3</t>
  </si>
  <si>
    <t>CRM value is outside method specified criteria</t>
  </si>
  <si>
    <t>QC4</t>
  </si>
  <si>
    <t>CCV value is outside method specified criteria</t>
  </si>
  <si>
    <t>QC5</t>
  </si>
  <si>
    <t>Calibration point is outside method specified criteria</t>
  </si>
  <si>
    <t>QC6</t>
  </si>
  <si>
    <t>Blank results outside method specified criteria</t>
  </si>
  <si>
    <t>CBL QAQC Terms</t>
  </si>
  <si>
    <t>Short name</t>
  </si>
  <si>
    <t>Initial calibration verification</t>
  </si>
  <si>
    <t>ICV</t>
  </si>
  <si>
    <t>Initial check standards run after the calibration curve</t>
  </si>
  <si>
    <t>Continuing calibration verification</t>
  </si>
  <si>
    <t>CCV</t>
  </si>
  <si>
    <t>Check standards run at set points during the analysis</t>
  </si>
  <si>
    <t>Certified reference material</t>
  </si>
  <si>
    <t>CRM</t>
  </si>
  <si>
    <t>Certified standard reference material purchased from an outside vendor.</t>
  </si>
  <si>
    <t>Spike</t>
  </si>
  <si>
    <t>SPK</t>
  </si>
  <si>
    <t>Analytical sample which has been spiked with a known concentration.</t>
  </si>
  <si>
    <t>Duplicate</t>
  </si>
  <si>
    <t>DUP</t>
  </si>
  <si>
    <t>Laboratory or field replicate of analytical sample</t>
  </si>
  <si>
    <t>Blank</t>
  </si>
  <si>
    <t>BLANK</t>
  </si>
  <si>
    <t>Blank water, usually ASTM Type I water. Also known as reagent water.</t>
  </si>
  <si>
    <t>Parameter - Short name</t>
  </si>
  <si>
    <t>Nitrite</t>
  </si>
  <si>
    <t xml:space="preserve">NO2 </t>
  </si>
  <si>
    <t>mg N/L</t>
  </si>
  <si>
    <t>EPA 353.2 Rev 2.0, 1993</t>
  </si>
  <si>
    <t>Ammonium</t>
  </si>
  <si>
    <t>NH3</t>
  </si>
  <si>
    <t>SM4500-NH3 G-2011</t>
  </si>
  <si>
    <t>Nitrite + Nitrate  (enzyme)</t>
  </si>
  <si>
    <t xml:space="preserve">NO23 </t>
  </si>
  <si>
    <t>ASTM D7781-14</t>
  </si>
  <si>
    <t>Nitrite + Nitrate (cadmium)</t>
  </si>
  <si>
    <t>Nitrate</t>
  </si>
  <si>
    <t>NO3</t>
  </si>
  <si>
    <t>NA</t>
  </si>
  <si>
    <t>Calculation.  [NO23] - [NO2]</t>
  </si>
  <si>
    <t>Phosphate (orthophosphate)</t>
  </si>
  <si>
    <t xml:space="preserve">PO4 </t>
  </si>
  <si>
    <t>mg P/L</t>
  </si>
  <si>
    <t>EPA 365.1 Rev 2.0, 1993</t>
  </si>
  <si>
    <t>Silicate</t>
  </si>
  <si>
    <t xml:space="preserve">Si </t>
  </si>
  <si>
    <t>mg Si/L</t>
  </si>
  <si>
    <t>SM4500-SIO2 E-2011</t>
  </si>
  <si>
    <t>Total &amp; Dissolved Organic Carbon</t>
  </si>
  <si>
    <t>TOC/DOC</t>
  </si>
  <si>
    <t>mg/L</t>
  </si>
  <si>
    <t>SM5310B-2014</t>
  </si>
  <si>
    <t xml:space="preserve">Total Dissolved Nitrogen </t>
  </si>
  <si>
    <t>TDN</t>
  </si>
  <si>
    <t>Alkaline persulfate digestion, cadmium, EPA 353.2</t>
  </si>
  <si>
    <t>Total Dissolved Phosphorus</t>
  </si>
  <si>
    <t>TDP</t>
  </si>
  <si>
    <t>Alkaline persulfate digestion, EPA 365.1</t>
  </si>
  <si>
    <t>Total Dissolved Nitrogen (Aquakem)</t>
  </si>
  <si>
    <t xml:space="preserve">TDN </t>
  </si>
  <si>
    <t>Alkaline persulfate digestion, ASTM D-7781, EPA 353.2</t>
  </si>
  <si>
    <t>Total Dissolved Phosphorus (Aquakem)</t>
  </si>
  <si>
    <t xml:space="preserve">TDP </t>
  </si>
  <si>
    <t>Chloride</t>
  </si>
  <si>
    <t>Cl</t>
  </si>
  <si>
    <t>SM4110B</t>
  </si>
  <si>
    <t>Sulfate</t>
  </si>
  <si>
    <t>SO4</t>
  </si>
  <si>
    <t>Bromide</t>
  </si>
  <si>
    <t>Br</t>
  </si>
  <si>
    <t>Total Inorganic Carbon</t>
  </si>
  <si>
    <t>TIC</t>
  </si>
  <si>
    <t>ASTM D-7573-09</t>
  </si>
  <si>
    <t>Carbonate Alkalinity</t>
  </si>
  <si>
    <t>ALK</t>
  </si>
  <si>
    <t>Calculation using ASTM D-7573-09</t>
  </si>
  <si>
    <t>Particulate Phosphorus</t>
  </si>
  <si>
    <t>PP</t>
  </si>
  <si>
    <t xml:space="preserve">Aspila, EPA 365.1 </t>
  </si>
  <si>
    <t>Particulate Inorganic Phosphorus</t>
  </si>
  <si>
    <t>PIP</t>
  </si>
  <si>
    <t>Particulate Nitrogen</t>
  </si>
  <si>
    <t>PN</t>
  </si>
  <si>
    <t>EPA 440.0</t>
  </si>
  <si>
    <t>Particulate Carbon</t>
  </si>
  <si>
    <t>PC</t>
  </si>
  <si>
    <t>Sediment Particulate Phosphorus</t>
  </si>
  <si>
    <t>% P</t>
  </si>
  <si>
    <t xml:space="preserve">ASPILA, EPA 365.1 </t>
  </si>
  <si>
    <t>Sediment Particulate Nitrogen</t>
  </si>
  <si>
    <t>% N</t>
  </si>
  <si>
    <t>Sediment Particulate Carbon</t>
  </si>
  <si>
    <t>% C</t>
  </si>
  <si>
    <t>Biogenic Silica</t>
  </si>
  <si>
    <t>BiSi</t>
  </si>
  <si>
    <t>EPA 366.0</t>
  </si>
  <si>
    <t>Chlorophyll, Total (Fluorometer)</t>
  </si>
  <si>
    <t>CHL-TOTAL</t>
  </si>
  <si>
    <t>ug/L</t>
  </si>
  <si>
    <t>EPA 445.0, SM10200H.3</t>
  </si>
  <si>
    <t>Phaeophytin (Fluorometer)</t>
  </si>
  <si>
    <t>CHL-PHAEO</t>
  </si>
  <si>
    <t>Chlorophyll, Active (Fluorometer)</t>
  </si>
  <si>
    <t>CHL-ACTIVE</t>
  </si>
  <si>
    <t>Chlorophyll, Sediment Total (Fluorometer)</t>
  </si>
  <si>
    <t>CHL-SED-TOTAL</t>
  </si>
  <si>
    <t>mg/m2</t>
  </si>
  <si>
    <t>Phaeophytin, sediment (Fluorometer)</t>
  </si>
  <si>
    <t>CHL-SED-PHAEO</t>
  </si>
  <si>
    <t>Chlorophyll, Sediment Active (Fluorometer)</t>
  </si>
  <si>
    <t>CHL-SED-ACTIVE</t>
  </si>
  <si>
    <t xml:space="preserve">Chlorophyll, Welschmeyer </t>
  </si>
  <si>
    <t>CHL-NON ACID</t>
  </si>
  <si>
    <t>EPA 445.0, Modified</t>
  </si>
  <si>
    <t>Chlorophyll (Spectrophotometer)</t>
  </si>
  <si>
    <t>CHL-CORRECTED</t>
  </si>
  <si>
    <t>EPA 446.0, SM 10200H.2b</t>
  </si>
  <si>
    <t>Phaeophytin (Spectrophotometer)</t>
  </si>
  <si>
    <t>Total Suspended Solids</t>
  </si>
  <si>
    <t>TSS</t>
  </si>
  <si>
    <t>EPA 160.2, SM2540 D-1997</t>
  </si>
  <si>
    <t>Total Volatile Solids</t>
  </si>
  <si>
    <t>TVS</t>
  </si>
  <si>
    <t>SM2540</t>
  </si>
  <si>
    <t>Hardness</t>
  </si>
  <si>
    <t>HRD</t>
  </si>
  <si>
    <t>---</t>
  </si>
  <si>
    <t>EPA 130.1</t>
  </si>
  <si>
    <t>Dissolved Metals</t>
  </si>
  <si>
    <t>MET</t>
  </si>
  <si>
    <t>EPA 200.7</t>
  </si>
  <si>
    <t>Suspended Sediment Concentration</t>
  </si>
  <si>
    <t>SSC</t>
  </si>
  <si>
    <t>ASTM D-3977-97B</t>
  </si>
  <si>
    <t>Total Dissolved Solids</t>
  </si>
  <si>
    <t>TDS</t>
  </si>
  <si>
    <t>ASTM D-1125-14</t>
  </si>
  <si>
    <t>Biological Oxygen Demand</t>
  </si>
  <si>
    <t>BOD</t>
  </si>
  <si>
    <t>SM5210B</t>
  </si>
  <si>
    <t>Mean</t>
  </si>
  <si>
    <t>Percent Recovery (%)</t>
  </si>
  <si>
    <t>PO4</t>
  </si>
  <si>
    <t>NO23</t>
  </si>
  <si>
    <t>W</t>
  </si>
  <si>
    <t>0.009/0.027</t>
  </si>
  <si>
    <t>Frozen</t>
  </si>
  <si>
    <t>0.0034/0.0102</t>
  </si>
  <si>
    <t>EPA 365.1</t>
  </si>
  <si>
    <t>ICV 1.26</t>
  </si>
  <si>
    <t>ICV 0.126</t>
  </si>
  <si>
    <t>CCV 0.126</t>
  </si>
  <si>
    <t>ICV 1.116</t>
  </si>
  <si>
    <t>ICV 0.1488</t>
  </si>
  <si>
    <t>CCV 0.1488</t>
  </si>
  <si>
    <t>ICV 0.0372</t>
  </si>
  <si>
    <t>CCV 0.0372</t>
  </si>
  <si>
    <t>EPA 353.2 CADMIUM</t>
  </si>
  <si>
    <t>KB</t>
  </si>
  <si>
    <t>CRM/ICV</t>
  </si>
  <si>
    <t>MAY 2023</t>
  </si>
  <si>
    <t>VFN</t>
  </si>
  <si>
    <t>35,BR</t>
  </si>
  <si>
    <t>35,QC1,BR</t>
  </si>
  <si>
    <t>0.0034/0.0103</t>
  </si>
  <si>
    <t>35,L,BR</t>
  </si>
  <si>
    <t>GS1</t>
  </si>
  <si>
    <t>0.0009/0.0056</t>
  </si>
  <si>
    <t>GS4</t>
  </si>
  <si>
    <t>GS7</t>
  </si>
  <si>
    <t>GS10</t>
  </si>
  <si>
    <t>GS13</t>
  </si>
  <si>
    <t>GS16</t>
  </si>
  <si>
    <t>GS19</t>
  </si>
  <si>
    <t>GS22</t>
  </si>
  <si>
    <t>GS25</t>
  </si>
  <si>
    <t>GS28</t>
  </si>
  <si>
    <t>GS31</t>
  </si>
  <si>
    <t>GS34</t>
  </si>
  <si>
    <t>GS73</t>
  </si>
  <si>
    <t>GS76</t>
  </si>
  <si>
    <t>GS79</t>
  </si>
  <si>
    <t>GS82</t>
  </si>
  <si>
    <t>GS85</t>
  </si>
  <si>
    <t>GS88</t>
  </si>
  <si>
    <t>GS91</t>
  </si>
  <si>
    <t>GS94</t>
  </si>
  <si>
    <t>GS97</t>
  </si>
  <si>
    <t>GS100</t>
  </si>
  <si>
    <t>GS103</t>
  </si>
  <si>
    <t>GS106</t>
  </si>
  <si>
    <t>GS109</t>
  </si>
  <si>
    <t>GS112</t>
  </si>
  <si>
    <t>GS115</t>
  </si>
  <si>
    <t>GS118</t>
  </si>
  <si>
    <t>GS121</t>
  </si>
  <si>
    <t>GS124</t>
  </si>
  <si>
    <t>GS127</t>
  </si>
  <si>
    <t>GS130</t>
  </si>
  <si>
    <t>GS133</t>
  </si>
  <si>
    <t>GS136</t>
  </si>
  <si>
    <t>GS139</t>
  </si>
  <si>
    <t>GS142</t>
  </si>
  <si>
    <t>cbgurbisz@smcm.edu</t>
  </si>
  <si>
    <t>SMCM Gurbisz</t>
  </si>
  <si>
    <t>Dr. Cassie Gurbisz</t>
  </si>
  <si>
    <t>NSF Chalk</t>
  </si>
  <si>
    <t>NASL Parameters 2023</t>
  </si>
  <si>
    <t>2023  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</si>
</sst>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000"/>
    <numFmt numFmtId="165" formatCode="0.000"/>
    <numFmt numFmtId="166" formatCode="m/d/yyyy;@"/>
    <numFmt numFmtId="167" formatCode="_-* #,##0.00_-;\-* #,##0.00_-;_-* &quot;-&quot;??_-;_-@_-"/>
    <numFmt numFmtId="168" formatCode="mm/dd/yy"/>
  </numFmts>
  <fonts count="7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ＭＳ Ｐゴシック"/>
      <family val="3"/>
      <charset val="128"/>
    </font>
    <font>
      <b/>
      <sz val="11"/>
      <color rgb="FFFF0000"/>
      <name val="Arial"/>
      <family val="2"/>
    </font>
    <font>
      <b/>
      <i/>
      <sz val="14"/>
      <color rgb="FFFF0000"/>
      <name val="Arial"/>
      <family val="2"/>
    </font>
    <font>
      <sz val="11"/>
      <color theme="1"/>
      <name val="Calibri"/>
      <family val="2"/>
    </font>
    <font>
      <b/>
      <sz val="22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719">
    <xf numFmtId="0" fontId="0" fillId="0" borderId="0"/>
    <xf numFmtId="0" fontId="7" fillId="0" borderId="0"/>
    <xf numFmtId="0" fontId="14" fillId="0" borderId="0"/>
    <xf numFmtId="0" fontId="15" fillId="0" borderId="0"/>
    <xf numFmtId="0" fontId="16" fillId="0" borderId="0"/>
    <xf numFmtId="0" fontId="13" fillId="0" borderId="0"/>
    <xf numFmtId="0" fontId="13" fillId="0" borderId="0"/>
    <xf numFmtId="0" fontId="7" fillId="0" borderId="0"/>
    <xf numFmtId="0" fontId="14" fillId="0" borderId="0"/>
    <xf numFmtId="0" fontId="7" fillId="0" borderId="0"/>
    <xf numFmtId="167" fontId="16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4" applyNumberFormat="0" applyAlignment="0" applyProtection="0"/>
    <xf numFmtId="0" fontId="25" fillId="7" borderId="5" applyNumberFormat="0" applyAlignment="0" applyProtection="0"/>
    <xf numFmtId="0" fontId="26" fillId="7" borderId="4" applyNumberFormat="0" applyAlignment="0" applyProtection="0"/>
    <xf numFmtId="0" fontId="27" fillId="0" borderId="6" applyNumberFormat="0" applyFill="0" applyAlignment="0" applyProtection="0"/>
    <xf numFmtId="0" fontId="28" fillId="8" borderId="7" applyNumberFormat="0" applyAlignment="0" applyProtection="0"/>
    <xf numFmtId="0" fontId="29" fillId="0" borderId="0" applyNumberFormat="0" applyFill="0" applyBorder="0" applyAlignment="0" applyProtection="0"/>
    <xf numFmtId="0" fontId="13" fillId="9" borderId="8" applyNumberFormat="0" applyFont="0" applyAlignment="0" applyProtection="0"/>
    <xf numFmtId="0" fontId="30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31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1" fillId="33" borderId="0" applyNumberFormat="0" applyBorder="0" applyAlignment="0" applyProtection="0"/>
    <xf numFmtId="0" fontId="33" fillId="0" borderId="1" applyNumberFormat="0" applyFill="0" applyAlignment="0" applyProtection="0"/>
    <xf numFmtId="0" fontId="34" fillId="0" borderId="2" applyNumberFormat="0" applyFill="0" applyAlignment="0" applyProtection="0"/>
    <xf numFmtId="0" fontId="35" fillId="0" borderId="3" applyNumberFormat="0" applyFill="0" applyAlignment="0" applyProtection="0"/>
    <xf numFmtId="0" fontId="35" fillId="0" borderId="0" applyNumberFormat="0" applyFill="0" applyBorder="0" applyAlignment="0" applyProtection="0"/>
    <xf numFmtId="0" fontId="36" fillId="3" borderId="0" applyNumberFormat="0" applyBorder="0" applyAlignment="0" applyProtection="0"/>
    <xf numFmtId="0" fontId="37" fillId="4" borderId="0" applyNumberFormat="0" applyBorder="0" applyAlignment="0" applyProtection="0"/>
    <xf numFmtId="0" fontId="38" fillId="5" borderId="0" applyNumberFormat="0" applyBorder="0" applyAlignment="0" applyProtection="0"/>
    <xf numFmtId="0" fontId="39" fillId="6" borderId="4" applyNumberFormat="0" applyAlignment="0" applyProtection="0"/>
    <xf numFmtId="0" fontId="40" fillId="7" borderId="5" applyNumberFormat="0" applyAlignment="0" applyProtection="0"/>
    <xf numFmtId="0" fontId="41" fillId="7" borderId="4" applyNumberFormat="0" applyAlignment="0" applyProtection="0"/>
    <xf numFmtId="0" fontId="42" fillId="0" borderId="6" applyNumberFormat="0" applyFill="0" applyAlignment="0" applyProtection="0"/>
    <xf numFmtId="0" fontId="43" fillId="8" borderId="7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46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46" fillId="3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47" fillId="0" borderId="0" applyNumberFormat="0" applyFill="0" applyBorder="0" applyAlignment="0" applyProtection="0"/>
    <xf numFmtId="0" fontId="48" fillId="5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8" fillId="5" borderId="0" applyNumberFormat="0" applyBorder="0" applyAlignment="0" applyProtection="0"/>
    <xf numFmtId="0" fontId="13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21" borderId="0" applyNumberFormat="0" applyBorder="0" applyAlignment="0" applyProtection="0"/>
    <xf numFmtId="0" fontId="13" fillId="25" borderId="0" applyNumberFormat="0" applyBorder="0" applyAlignment="0" applyProtection="0"/>
    <xf numFmtId="0" fontId="13" fillId="29" borderId="0" applyNumberFormat="0" applyBorder="0" applyAlignment="0" applyProtection="0"/>
    <xf numFmtId="0" fontId="13" fillId="33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3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13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15" fillId="0" borderId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9" fillId="39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3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4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51" borderId="0" applyNumberFormat="0" applyBorder="0" applyAlignment="0" applyProtection="0"/>
    <xf numFmtId="0" fontId="51" fillId="35" borderId="0" applyNumberFormat="0" applyBorder="0" applyAlignment="0" applyProtection="0"/>
    <xf numFmtId="0" fontId="52" fillId="52" borderId="10" applyNumberFormat="0" applyAlignment="0" applyProtection="0"/>
    <xf numFmtId="0" fontId="53" fillId="53" borderId="11" applyNumberFormat="0" applyAlignment="0" applyProtection="0"/>
    <xf numFmtId="44" fontId="1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5" fillId="36" borderId="0" applyNumberFormat="0" applyBorder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9" fillId="39" borderId="10" applyNumberFormat="0" applyAlignment="0" applyProtection="0"/>
    <xf numFmtId="0" fontId="60" fillId="0" borderId="15" applyNumberFormat="0" applyFill="0" applyAlignment="0" applyProtection="0"/>
    <xf numFmtId="0" fontId="61" fillId="54" borderId="0" applyNumberFormat="0" applyBorder="0" applyAlignment="0" applyProtection="0"/>
    <xf numFmtId="0" fontId="49" fillId="0" borderId="0"/>
    <xf numFmtId="0" fontId="15" fillId="0" borderId="0"/>
    <xf numFmtId="0" fontId="15" fillId="0" borderId="0"/>
    <xf numFmtId="0" fontId="66" fillId="0" borderId="0">
      <alignment vertical="center"/>
    </xf>
    <xf numFmtId="0" fontId="15" fillId="0" borderId="0"/>
    <xf numFmtId="0" fontId="15" fillId="0" borderId="0" applyFill="0" applyBorder="0"/>
    <xf numFmtId="0" fontId="13" fillId="0" borderId="0"/>
    <xf numFmtId="0" fontId="15" fillId="55" borderId="16" applyNumberFormat="0" applyFont="0" applyAlignment="0" applyProtection="0"/>
    <xf numFmtId="0" fontId="62" fillId="52" borderId="17" applyNumberFormat="0" applyAlignment="0" applyProtection="0"/>
    <xf numFmtId="0" fontId="63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0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51" borderId="0" applyNumberFormat="0" applyBorder="0" applyAlignment="0" applyProtection="0"/>
    <xf numFmtId="0" fontId="63" fillId="0" borderId="0" applyNumberFormat="0" applyFill="0" applyBorder="0" applyAlignment="0" applyProtection="0"/>
    <xf numFmtId="0" fontId="53" fillId="53" borderId="11" applyNumberFormat="0" applyAlignment="0" applyProtection="0"/>
    <xf numFmtId="0" fontId="61" fillId="54" borderId="0" applyNumberFormat="0" applyBorder="0" applyAlignment="0" applyProtection="0"/>
    <xf numFmtId="0" fontId="15" fillId="55" borderId="16" applyNumberFormat="0" applyFont="0" applyAlignment="0" applyProtection="0"/>
    <xf numFmtId="0" fontId="60" fillId="0" borderId="15" applyNumberFormat="0" applyFill="0" applyAlignment="0" applyProtection="0"/>
    <xf numFmtId="0" fontId="59" fillId="39" borderId="10" applyNumberFormat="0" applyAlignment="0" applyProtection="0"/>
    <xf numFmtId="0" fontId="62" fillId="52" borderId="17" applyNumberFormat="0" applyAlignment="0" applyProtection="0"/>
    <xf numFmtId="0" fontId="51" fillId="35" borderId="0" applyNumberFormat="0" applyBorder="0" applyAlignment="0" applyProtection="0"/>
    <xf numFmtId="0" fontId="15" fillId="0" borderId="0"/>
    <xf numFmtId="0" fontId="15" fillId="0" borderId="0"/>
    <xf numFmtId="0" fontId="55" fillId="36" borderId="0" applyNumberFormat="0" applyBorder="0" applyAlignment="0" applyProtection="0"/>
    <xf numFmtId="0" fontId="56" fillId="0" borderId="12" applyNumberFormat="0" applyFill="0" applyAlignment="0" applyProtection="0"/>
    <xf numFmtId="0" fontId="57" fillId="0" borderId="13" applyNumberFormat="0" applyFill="0" applyAlignment="0" applyProtection="0"/>
    <xf numFmtId="0" fontId="58" fillId="0" borderId="14" applyNumberFormat="0" applyFill="0" applyAlignment="0" applyProtection="0"/>
    <xf numFmtId="0" fontId="58" fillId="0" borderId="0" applyNumberFormat="0" applyFill="0" applyBorder="0" applyAlignment="0" applyProtection="0"/>
    <xf numFmtId="0" fontId="52" fillId="52" borderId="10" applyNumberFormat="0" applyAlignment="0" applyProtection="0"/>
    <xf numFmtId="0" fontId="5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73" fillId="0" borderId="0" applyNumberFormat="0" applyFill="0" applyBorder="0" applyAlignment="0" applyProtection="0"/>
    <xf numFmtId="0" fontId="4" fillId="0" borderId="0"/>
    <xf numFmtId="0" fontId="4" fillId="0" borderId="0"/>
  </cellStyleXfs>
  <cellXfs count="117">
    <xf numFmtId="0" fontId="0" fillId="0" borderId="0" xfId="0"/>
    <xf numFmtId="0" fontId="12" fillId="0" borderId="0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9" fillId="2" borderId="0" xfId="0" applyNumberFormat="1" applyFont="1" applyFill="1" applyAlignment="1">
      <alignment horizontal="left"/>
    </xf>
    <xf numFmtId="164" fontId="10" fillId="2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165" fontId="11" fillId="0" borderId="0" xfId="0" applyNumberFormat="1" applyFont="1" applyFill="1" applyBorder="1" applyAlignment="1">
      <alignment horizontal="left"/>
    </xf>
    <xf numFmtId="0" fontId="12" fillId="0" borderId="0" xfId="2" applyNumberFormat="1" applyFont="1" applyFill="1" applyAlignment="1">
      <alignment horizontal="left"/>
    </xf>
    <xf numFmtId="0" fontId="70" fillId="0" borderId="0" xfId="0" applyFont="1" applyFill="1" applyBorder="1"/>
    <xf numFmtId="0" fontId="8" fillId="0" borderId="0" xfId="0" applyFont="1"/>
    <xf numFmtId="0" fontId="12" fillId="0" borderId="19" xfId="0" applyFont="1" applyFill="1" applyBorder="1" applyAlignment="1">
      <alignment horizontal="left" wrapText="1"/>
    </xf>
    <xf numFmtId="0" fontId="67" fillId="0" borderId="19" xfId="0" applyFont="1" applyBorder="1" applyAlignment="1">
      <alignment horizontal="left" wrapText="1"/>
    </xf>
    <xf numFmtId="0" fontId="9" fillId="0" borderId="19" xfId="0" applyFont="1" applyBorder="1" applyAlignment="1">
      <alignment horizontal="left" wrapText="1"/>
    </xf>
    <xf numFmtId="0" fontId="73" fillId="0" borderId="19" xfId="1716" applyBorder="1" applyAlignment="1">
      <alignment horizontal="left" wrapText="1"/>
    </xf>
    <xf numFmtId="164" fontId="9" fillId="0" borderId="19" xfId="0" applyNumberFormat="1" applyFont="1" applyFill="1" applyBorder="1" applyAlignment="1">
      <alignment horizontal="left" wrapText="1"/>
    </xf>
    <xf numFmtId="0" fontId="73" fillId="0" borderId="19" xfId="1716" applyFill="1" applyBorder="1" applyAlignment="1">
      <alignment horizontal="left" wrapText="1"/>
    </xf>
    <xf numFmtId="0" fontId="74" fillId="0" borderId="19" xfId="1716" applyFont="1" applyBorder="1" applyAlignment="1">
      <alignment horizontal="left" wrapText="1"/>
    </xf>
    <xf numFmtId="0" fontId="74" fillId="0" borderId="19" xfId="1716" applyFont="1" applyFill="1" applyBorder="1" applyAlignment="1">
      <alignment horizontal="left" wrapText="1"/>
    </xf>
    <xf numFmtId="2" fontId="9" fillId="0" borderId="19" xfId="0" applyNumberFormat="1" applyFont="1" applyFill="1" applyBorder="1" applyAlignment="1">
      <alignment horizontal="left" wrapText="1"/>
    </xf>
    <xf numFmtId="0" fontId="9" fillId="0" borderId="19" xfId="0" quotePrefix="1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12" fillId="0" borderId="0" xfId="0" applyNumberFormat="1" applyFont="1" applyFill="1" applyAlignment="1">
      <alignment horizontal="left" wrapText="1"/>
    </xf>
    <xf numFmtId="164" fontId="11" fillId="0" borderId="0" xfId="0" applyNumberFormat="1" applyFont="1" applyFill="1" applyAlignment="1">
      <alignment horizontal="left" wrapText="1"/>
    </xf>
    <xf numFmtId="164" fontId="11" fillId="0" borderId="0" xfId="0" applyNumberFormat="1" applyFont="1" applyFill="1" applyBorder="1" applyAlignment="1">
      <alignment horizontal="left" wrapText="1"/>
    </xf>
    <xf numFmtId="165" fontId="11" fillId="0" borderId="0" xfId="0" applyNumberFormat="1" applyFont="1" applyFill="1" applyAlignment="1">
      <alignment horizontal="left" wrapText="1"/>
    </xf>
    <xf numFmtId="0" fontId="8" fillId="0" borderId="0" xfId="1619" applyFont="1" applyFill="1" applyBorder="1" applyAlignment="1">
      <alignment horizontal="left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8" fillId="0" borderId="0" xfId="0" applyFont="1" applyFill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6" fontId="4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164" fontId="11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14" fontId="10" fillId="0" borderId="0" xfId="0" applyNumberFormat="1" applyFont="1" applyAlignment="1">
      <alignment horizontal="left"/>
    </xf>
    <xf numFmtId="168" fontId="10" fillId="0" borderId="0" xfId="0" applyNumberFormat="1" applyFont="1" applyAlignment="1">
      <alignment horizontal="left"/>
    </xf>
    <xf numFmtId="2" fontId="10" fillId="0" borderId="0" xfId="0" applyNumberFormat="1" applyFont="1" applyBorder="1" applyAlignment="1">
      <alignment horizontal="left"/>
    </xf>
    <xf numFmtId="0" fontId="0" fillId="0" borderId="0" xfId="0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left"/>
    </xf>
    <xf numFmtId="166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165" fontId="4" fillId="0" borderId="0" xfId="0" applyNumberFormat="1" applyFont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4" fillId="0" borderId="0" xfId="1718" applyFont="1" applyAlignment="1">
      <alignment horizontal="left"/>
    </xf>
    <xf numFmtId="14" fontId="4" fillId="0" borderId="0" xfId="1718" applyNumberFormat="1" applyFont="1" applyAlignment="1">
      <alignment horizontal="left"/>
    </xf>
    <xf numFmtId="164" fontId="4" fillId="0" borderId="0" xfId="1718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/>
    </xf>
    <xf numFmtId="14" fontId="10" fillId="0" borderId="0" xfId="0" quotePrefix="1" applyNumberFormat="1" applyFont="1" applyAlignment="1">
      <alignment horizontal="left"/>
    </xf>
    <xf numFmtId="0" fontId="9" fillId="0" borderId="0" xfId="0" applyNumberFormat="1" applyFont="1" applyAlignment="1">
      <alignment horizontal="left"/>
    </xf>
    <xf numFmtId="2" fontId="4" fillId="0" borderId="0" xfId="1676" applyNumberFormat="1" applyFont="1" applyAlignment="1">
      <alignment horizontal="left"/>
    </xf>
    <xf numFmtId="0" fontId="4" fillId="0" borderId="0" xfId="1676" applyFont="1" applyAlignment="1">
      <alignment horizontal="left"/>
    </xf>
    <xf numFmtId="14" fontId="4" fillId="0" borderId="0" xfId="1676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1676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8" fillId="57" borderId="19" xfId="0" applyFont="1" applyFill="1" applyBorder="1" applyAlignment="1">
      <alignment horizontal="left" wrapText="1"/>
    </xf>
    <xf numFmtId="0" fontId="9" fillId="0" borderId="19" xfId="0" applyFont="1" applyFill="1" applyBorder="1" applyAlignment="1">
      <alignment horizontal="left" wrapText="1"/>
    </xf>
    <xf numFmtId="0" fontId="8" fillId="0" borderId="19" xfId="0" applyFont="1" applyFill="1" applyBorder="1" applyAlignment="1">
      <alignment horizontal="left" wrapText="1"/>
    </xf>
    <xf numFmtId="0" fontId="8" fillId="56" borderId="23" xfId="0" applyFont="1" applyFill="1" applyBorder="1" applyAlignment="1">
      <alignment horizontal="left" wrapText="1"/>
    </xf>
    <xf numFmtId="164" fontId="11" fillId="56" borderId="23" xfId="0" applyNumberFormat="1" applyFont="1" applyFill="1" applyBorder="1" applyAlignment="1">
      <alignment horizontal="left" wrapText="1"/>
    </xf>
    <xf numFmtId="0" fontId="12" fillId="56" borderId="23" xfId="0" applyNumberFormat="1" applyFont="1" applyFill="1" applyBorder="1" applyAlignment="1">
      <alignment horizontal="left" wrapText="1"/>
    </xf>
    <xf numFmtId="165" fontId="11" fillId="56" borderId="23" xfId="0" applyNumberFormat="1" applyFont="1" applyFill="1" applyBorder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1718" applyFont="1" applyAlignment="1">
      <alignment horizontal="left"/>
    </xf>
    <xf numFmtId="14" fontId="2" fillId="0" borderId="0" xfId="1718" applyNumberFormat="1" applyFont="1" applyAlignment="1">
      <alignment horizontal="left"/>
    </xf>
    <xf numFmtId="165" fontId="2" fillId="0" borderId="0" xfId="1718" applyNumberFormat="1" applyFont="1" applyAlignment="1">
      <alignment horizontal="left"/>
    </xf>
    <xf numFmtId="164" fontId="2" fillId="0" borderId="0" xfId="1718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Fill="1" applyBorder="1"/>
    <xf numFmtId="0" fontId="2" fillId="57" borderId="19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19" xfId="0" applyNumberFormat="1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8" fillId="57" borderId="19" xfId="0" applyFont="1" applyFill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9" fillId="0" borderId="20" xfId="0" applyFont="1" applyBorder="1" applyAlignment="1">
      <alignment horizontal="left" wrapText="1"/>
    </xf>
    <xf numFmtId="0" fontId="9" fillId="0" borderId="21" xfId="0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8" fillId="57" borderId="20" xfId="0" applyFont="1" applyFill="1" applyBorder="1" applyAlignment="1">
      <alignment horizontal="left" wrapText="1"/>
    </xf>
    <xf numFmtId="0" fontId="8" fillId="57" borderId="21" xfId="0" applyFont="1" applyFill="1" applyBorder="1" applyAlignment="1">
      <alignment horizontal="left" wrapText="1"/>
    </xf>
    <xf numFmtId="0" fontId="8" fillId="57" borderId="22" xfId="0" applyFont="1" applyFill="1" applyBorder="1" applyAlignment="1">
      <alignment horizontal="left" wrapText="1"/>
    </xf>
    <xf numFmtId="0" fontId="9" fillId="0" borderId="19" xfId="0" applyFont="1" applyFill="1" applyBorder="1" applyAlignment="1">
      <alignment horizontal="left" wrapText="1"/>
    </xf>
    <xf numFmtId="0" fontId="2" fillId="57" borderId="19" xfId="0" applyFont="1" applyFill="1" applyBorder="1" applyAlignment="1">
      <alignment horizontal="left" wrapText="1"/>
    </xf>
    <xf numFmtId="0" fontId="8" fillId="0" borderId="19" xfId="0" applyFont="1" applyFill="1" applyBorder="1" applyAlignment="1">
      <alignment horizontal="left" wrapText="1"/>
    </xf>
  </cellXfs>
  <cellStyles count="1719">
    <cellStyle name="20% - Accent1" xfId="30" builtinId="30" customBuiltin="1"/>
    <cellStyle name="20% - Accent1 10" xfId="1154"/>
    <cellStyle name="20% - Accent1 11" xfId="1168"/>
    <cellStyle name="20% - Accent1 12" xfId="1183"/>
    <cellStyle name="20% - Accent1 13" xfId="1198"/>
    <cellStyle name="20% - Accent1 14" xfId="1214"/>
    <cellStyle name="20% - Accent1 15" xfId="1230"/>
    <cellStyle name="20% - Accent1 16" xfId="1246"/>
    <cellStyle name="20% - Accent1 17" xfId="1262"/>
    <cellStyle name="20% - Accent1 18" xfId="1278"/>
    <cellStyle name="20% - Accent1 19" xfId="1294"/>
    <cellStyle name="20% - Accent1 2" xfId="69"/>
    <cellStyle name="20% - Accent1 2 2" xfId="1621"/>
    <cellStyle name="20% - Accent1 20" xfId="1310"/>
    <cellStyle name="20% - Accent1 21" xfId="1326"/>
    <cellStyle name="20% - Accent1 22" xfId="1341"/>
    <cellStyle name="20% - Accent1 23" xfId="1356"/>
    <cellStyle name="20% - Accent1 24" xfId="1371"/>
    <cellStyle name="20% - Accent1 25" xfId="1386"/>
    <cellStyle name="20% - Accent1 26" xfId="1401"/>
    <cellStyle name="20% - Accent1 27" xfId="1416"/>
    <cellStyle name="20% - Accent1 28" xfId="1431"/>
    <cellStyle name="20% - Accent1 29" xfId="1455"/>
    <cellStyle name="20% - Accent1 3" xfId="97"/>
    <cellStyle name="20% - Accent1 3 2" xfId="191"/>
    <cellStyle name="20% - Accent1 3 2 2" xfId="315"/>
    <cellStyle name="20% - Accent1 3 2 2 2" xfId="1106"/>
    <cellStyle name="20% - Accent1 3 2 2 3" xfId="705"/>
    <cellStyle name="20% - Accent1 3 2 3" xfId="581"/>
    <cellStyle name="20% - Accent1 3 2 3 2" xfId="982"/>
    <cellStyle name="20% - Accent1 3 2 4" xfId="860"/>
    <cellStyle name="20% - Accent1 3 2 5" xfId="471"/>
    <cellStyle name="20% - Accent1 3 3" xfId="158"/>
    <cellStyle name="20% - Accent1 3 3 2" xfId="283"/>
    <cellStyle name="20% - Accent1 3 3 2 2" xfId="1074"/>
    <cellStyle name="20% - Accent1 3 3 2 3" xfId="673"/>
    <cellStyle name="20% - Accent1 3 3 3" xfId="549"/>
    <cellStyle name="20% - Accent1 3 3 3 2" xfId="950"/>
    <cellStyle name="20% - Accent1 3 3 4" xfId="828"/>
    <cellStyle name="20% - Accent1 3 3 5" xfId="439"/>
    <cellStyle name="20% - Accent1 3 4" xfId="128"/>
    <cellStyle name="20% - Accent1 3 4 2" xfId="253"/>
    <cellStyle name="20% - Accent1 3 4 2 2" xfId="1044"/>
    <cellStyle name="20% - Accent1 3 4 2 3" xfId="643"/>
    <cellStyle name="20% - Accent1 3 4 3" xfId="519"/>
    <cellStyle name="20% - Accent1 3 4 3 2" xfId="920"/>
    <cellStyle name="20% - Accent1 3 4 4" xfId="798"/>
    <cellStyle name="20% - Accent1 3 4 5" xfId="409"/>
    <cellStyle name="20% - Accent1 3 5" xfId="333"/>
    <cellStyle name="20% - Accent1 3 5 2" xfId="1124"/>
    <cellStyle name="20% - Accent1 3 5 3" xfId="723"/>
    <cellStyle name="20% - Accent1 3 6" xfId="223"/>
    <cellStyle name="20% - Accent1 3 6 2" xfId="1014"/>
    <cellStyle name="20% - Accent1 3 6 3" xfId="613"/>
    <cellStyle name="20% - Accent1 3 7" xfId="489"/>
    <cellStyle name="20% - Accent1 3 7 2" xfId="890"/>
    <cellStyle name="20% - Accent1 3 8" xfId="768"/>
    <cellStyle name="20% - Accent1 3 9" xfId="379"/>
    <cellStyle name="20% - Accent1 30" xfId="1470"/>
    <cellStyle name="20% - Accent1 31" xfId="1485"/>
    <cellStyle name="20% - Accent1 32" xfId="1500"/>
    <cellStyle name="20% - Accent1 33" xfId="1515"/>
    <cellStyle name="20% - Accent1 34" xfId="1537"/>
    <cellStyle name="20% - Accent1 35" xfId="1552"/>
    <cellStyle name="20% - Accent1 36" xfId="1567"/>
    <cellStyle name="20% - Accent1 37" xfId="1587"/>
    <cellStyle name="20% - Accent1 38" xfId="1604"/>
    <cellStyle name="20% - Accent1 4" xfId="174"/>
    <cellStyle name="20% - Accent1 4 2" xfId="349"/>
    <cellStyle name="20% - Accent1 4 2 2" xfId="1140"/>
    <cellStyle name="20% - Accent1 4 2 3" xfId="739"/>
    <cellStyle name="20% - Accent1 4 3" xfId="299"/>
    <cellStyle name="20% - Accent1 4 3 2" xfId="1090"/>
    <cellStyle name="20% - Accent1 4 3 3" xfId="689"/>
    <cellStyle name="20% - Accent1 4 4" xfId="565"/>
    <cellStyle name="20% - Accent1 4 4 2" xfId="966"/>
    <cellStyle name="20% - Accent1 4 5" xfId="844"/>
    <cellStyle name="20% - Accent1 4 6" xfId="455"/>
    <cellStyle name="20% - Accent1 5" xfId="142"/>
    <cellStyle name="20% - Accent1 5 2" xfId="267"/>
    <cellStyle name="20% - Accent1 5 2 2" xfId="1058"/>
    <cellStyle name="20% - Accent1 5 2 3" xfId="657"/>
    <cellStyle name="20% - Accent1 5 3" xfId="533"/>
    <cellStyle name="20% - Accent1 5 3 2" xfId="934"/>
    <cellStyle name="20% - Accent1 5 4" xfId="812"/>
    <cellStyle name="20% - Accent1 5 5" xfId="423"/>
    <cellStyle name="20% - Accent1 6" xfId="112"/>
    <cellStyle name="20% - Accent1 6 2" xfId="237"/>
    <cellStyle name="20% - Accent1 6 2 2" xfId="1028"/>
    <cellStyle name="20% - Accent1 6 2 3" xfId="627"/>
    <cellStyle name="20% - Accent1 6 3" xfId="503"/>
    <cellStyle name="20% - Accent1 6 3 2" xfId="904"/>
    <cellStyle name="20% - Accent1 6 4" xfId="782"/>
    <cellStyle name="20% - Accent1 6 5" xfId="393"/>
    <cellStyle name="20% - Accent1 7" xfId="207"/>
    <cellStyle name="20% - Accent1 7 2" xfId="998"/>
    <cellStyle name="20% - Accent1 7 3" xfId="597"/>
    <cellStyle name="20% - Accent1 8" xfId="363"/>
    <cellStyle name="20% - Accent1 8 2" xfId="874"/>
    <cellStyle name="20% - Accent1 9" xfId="751"/>
    <cellStyle name="20% - Accent2" xfId="34" builtinId="34" customBuiltin="1"/>
    <cellStyle name="20% - Accent2 10" xfId="1156"/>
    <cellStyle name="20% - Accent2 11" xfId="1170"/>
    <cellStyle name="20% - Accent2 12" xfId="1185"/>
    <cellStyle name="20% - Accent2 13" xfId="1200"/>
    <cellStyle name="20% - Accent2 14" xfId="1216"/>
    <cellStyle name="20% - Accent2 15" xfId="1232"/>
    <cellStyle name="20% - Accent2 16" xfId="1248"/>
    <cellStyle name="20% - Accent2 17" xfId="1264"/>
    <cellStyle name="20% - Accent2 18" xfId="1280"/>
    <cellStyle name="20% - Accent2 19" xfId="1296"/>
    <cellStyle name="20% - Accent2 2" xfId="73"/>
    <cellStyle name="20% - Accent2 2 2" xfId="1622"/>
    <cellStyle name="20% - Accent2 20" xfId="1312"/>
    <cellStyle name="20% - Accent2 21" xfId="1328"/>
    <cellStyle name="20% - Accent2 22" xfId="1343"/>
    <cellStyle name="20% - Accent2 23" xfId="1358"/>
    <cellStyle name="20% - Accent2 24" xfId="1373"/>
    <cellStyle name="20% - Accent2 25" xfId="1388"/>
    <cellStyle name="20% - Accent2 26" xfId="1403"/>
    <cellStyle name="20% - Accent2 27" xfId="1418"/>
    <cellStyle name="20% - Accent2 28" xfId="1433"/>
    <cellStyle name="20% - Accent2 29" xfId="1457"/>
    <cellStyle name="20% - Accent2 3" xfId="99"/>
    <cellStyle name="20% - Accent2 3 2" xfId="193"/>
    <cellStyle name="20% - Accent2 3 2 2" xfId="317"/>
    <cellStyle name="20% - Accent2 3 2 2 2" xfId="1108"/>
    <cellStyle name="20% - Accent2 3 2 2 3" xfId="707"/>
    <cellStyle name="20% - Accent2 3 2 3" xfId="583"/>
    <cellStyle name="20% - Accent2 3 2 3 2" xfId="984"/>
    <cellStyle name="20% - Accent2 3 2 4" xfId="862"/>
    <cellStyle name="20% - Accent2 3 2 5" xfId="473"/>
    <cellStyle name="20% - Accent2 3 3" xfId="160"/>
    <cellStyle name="20% - Accent2 3 3 2" xfId="285"/>
    <cellStyle name="20% - Accent2 3 3 2 2" xfId="1076"/>
    <cellStyle name="20% - Accent2 3 3 2 3" xfId="675"/>
    <cellStyle name="20% - Accent2 3 3 3" xfId="551"/>
    <cellStyle name="20% - Accent2 3 3 3 2" xfId="952"/>
    <cellStyle name="20% - Accent2 3 3 4" xfId="830"/>
    <cellStyle name="20% - Accent2 3 3 5" xfId="441"/>
    <cellStyle name="20% - Accent2 3 4" xfId="130"/>
    <cellStyle name="20% - Accent2 3 4 2" xfId="255"/>
    <cellStyle name="20% - Accent2 3 4 2 2" xfId="1046"/>
    <cellStyle name="20% - Accent2 3 4 2 3" xfId="645"/>
    <cellStyle name="20% - Accent2 3 4 3" xfId="521"/>
    <cellStyle name="20% - Accent2 3 4 3 2" xfId="922"/>
    <cellStyle name="20% - Accent2 3 4 4" xfId="800"/>
    <cellStyle name="20% - Accent2 3 4 5" xfId="411"/>
    <cellStyle name="20% - Accent2 3 5" xfId="335"/>
    <cellStyle name="20% - Accent2 3 5 2" xfId="1126"/>
    <cellStyle name="20% - Accent2 3 5 3" xfId="725"/>
    <cellStyle name="20% - Accent2 3 6" xfId="225"/>
    <cellStyle name="20% - Accent2 3 6 2" xfId="1016"/>
    <cellStyle name="20% - Accent2 3 6 3" xfId="615"/>
    <cellStyle name="20% - Accent2 3 7" xfId="491"/>
    <cellStyle name="20% - Accent2 3 7 2" xfId="892"/>
    <cellStyle name="20% - Accent2 3 8" xfId="770"/>
    <cellStyle name="20% - Accent2 3 9" xfId="381"/>
    <cellStyle name="20% - Accent2 30" xfId="1472"/>
    <cellStyle name="20% - Accent2 31" xfId="1487"/>
    <cellStyle name="20% - Accent2 32" xfId="1502"/>
    <cellStyle name="20% - Accent2 33" xfId="1517"/>
    <cellStyle name="20% - Accent2 34" xfId="1539"/>
    <cellStyle name="20% - Accent2 35" xfId="1554"/>
    <cellStyle name="20% - Accent2 36" xfId="1569"/>
    <cellStyle name="20% - Accent2 37" xfId="1589"/>
    <cellStyle name="20% - Accent2 38" xfId="1606"/>
    <cellStyle name="20% - Accent2 4" xfId="176"/>
    <cellStyle name="20% - Accent2 4 2" xfId="351"/>
    <cellStyle name="20% - Accent2 4 2 2" xfId="1142"/>
    <cellStyle name="20% - Accent2 4 2 3" xfId="741"/>
    <cellStyle name="20% - Accent2 4 3" xfId="301"/>
    <cellStyle name="20% - Accent2 4 3 2" xfId="1092"/>
    <cellStyle name="20% - Accent2 4 3 3" xfId="691"/>
    <cellStyle name="20% - Accent2 4 4" xfId="567"/>
    <cellStyle name="20% - Accent2 4 4 2" xfId="968"/>
    <cellStyle name="20% - Accent2 4 5" xfId="846"/>
    <cellStyle name="20% - Accent2 4 6" xfId="457"/>
    <cellStyle name="20% - Accent2 5" xfId="144"/>
    <cellStyle name="20% - Accent2 5 2" xfId="269"/>
    <cellStyle name="20% - Accent2 5 2 2" xfId="1060"/>
    <cellStyle name="20% - Accent2 5 2 3" xfId="659"/>
    <cellStyle name="20% - Accent2 5 3" xfId="535"/>
    <cellStyle name="20% - Accent2 5 3 2" xfId="936"/>
    <cellStyle name="20% - Accent2 5 4" xfId="814"/>
    <cellStyle name="20% - Accent2 5 5" xfId="425"/>
    <cellStyle name="20% - Accent2 6" xfId="114"/>
    <cellStyle name="20% - Accent2 6 2" xfId="239"/>
    <cellStyle name="20% - Accent2 6 2 2" xfId="1030"/>
    <cellStyle name="20% - Accent2 6 2 3" xfId="629"/>
    <cellStyle name="20% - Accent2 6 3" xfId="505"/>
    <cellStyle name="20% - Accent2 6 3 2" xfId="906"/>
    <cellStyle name="20% - Accent2 6 4" xfId="784"/>
    <cellStyle name="20% - Accent2 6 5" xfId="395"/>
    <cellStyle name="20% - Accent2 7" xfId="209"/>
    <cellStyle name="20% - Accent2 7 2" xfId="1000"/>
    <cellStyle name="20% - Accent2 7 3" xfId="599"/>
    <cellStyle name="20% - Accent2 8" xfId="365"/>
    <cellStyle name="20% - Accent2 8 2" xfId="876"/>
    <cellStyle name="20% - Accent2 9" xfId="753"/>
    <cellStyle name="20% - Accent3" xfId="38" builtinId="38" customBuiltin="1"/>
    <cellStyle name="20% - Accent3 10" xfId="1158"/>
    <cellStyle name="20% - Accent3 11" xfId="1172"/>
    <cellStyle name="20% - Accent3 12" xfId="1187"/>
    <cellStyle name="20% - Accent3 13" xfId="1202"/>
    <cellStyle name="20% - Accent3 14" xfId="1218"/>
    <cellStyle name="20% - Accent3 15" xfId="1234"/>
    <cellStyle name="20% - Accent3 16" xfId="1250"/>
    <cellStyle name="20% - Accent3 17" xfId="1266"/>
    <cellStyle name="20% - Accent3 18" xfId="1282"/>
    <cellStyle name="20% - Accent3 19" xfId="1298"/>
    <cellStyle name="20% - Accent3 2" xfId="77"/>
    <cellStyle name="20% - Accent3 2 2" xfId="1623"/>
    <cellStyle name="20% - Accent3 20" xfId="1314"/>
    <cellStyle name="20% - Accent3 21" xfId="1330"/>
    <cellStyle name="20% - Accent3 22" xfId="1345"/>
    <cellStyle name="20% - Accent3 23" xfId="1360"/>
    <cellStyle name="20% - Accent3 24" xfId="1375"/>
    <cellStyle name="20% - Accent3 25" xfId="1390"/>
    <cellStyle name="20% - Accent3 26" xfId="1405"/>
    <cellStyle name="20% - Accent3 27" xfId="1420"/>
    <cellStyle name="20% - Accent3 28" xfId="1435"/>
    <cellStyle name="20% - Accent3 29" xfId="1459"/>
    <cellStyle name="20% - Accent3 3" xfId="101"/>
    <cellStyle name="20% - Accent3 3 2" xfId="195"/>
    <cellStyle name="20% - Accent3 3 2 2" xfId="319"/>
    <cellStyle name="20% - Accent3 3 2 2 2" xfId="1110"/>
    <cellStyle name="20% - Accent3 3 2 2 3" xfId="709"/>
    <cellStyle name="20% - Accent3 3 2 3" xfId="585"/>
    <cellStyle name="20% - Accent3 3 2 3 2" xfId="986"/>
    <cellStyle name="20% - Accent3 3 2 4" xfId="864"/>
    <cellStyle name="20% - Accent3 3 2 5" xfId="475"/>
    <cellStyle name="20% - Accent3 3 3" xfId="162"/>
    <cellStyle name="20% - Accent3 3 3 2" xfId="287"/>
    <cellStyle name="20% - Accent3 3 3 2 2" xfId="1078"/>
    <cellStyle name="20% - Accent3 3 3 2 3" xfId="677"/>
    <cellStyle name="20% - Accent3 3 3 3" xfId="553"/>
    <cellStyle name="20% - Accent3 3 3 3 2" xfId="954"/>
    <cellStyle name="20% - Accent3 3 3 4" xfId="832"/>
    <cellStyle name="20% - Accent3 3 3 5" xfId="443"/>
    <cellStyle name="20% - Accent3 3 4" xfId="132"/>
    <cellStyle name="20% - Accent3 3 4 2" xfId="257"/>
    <cellStyle name="20% - Accent3 3 4 2 2" xfId="1048"/>
    <cellStyle name="20% - Accent3 3 4 2 3" xfId="647"/>
    <cellStyle name="20% - Accent3 3 4 3" xfId="523"/>
    <cellStyle name="20% - Accent3 3 4 3 2" xfId="924"/>
    <cellStyle name="20% - Accent3 3 4 4" xfId="802"/>
    <cellStyle name="20% - Accent3 3 4 5" xfId="413"/>
    <cellStyle name="20% - Accent3 3 5" xfId="337"/>
    <cellStyle name="20% - Accent3 3 5 2" xfId="1128"/>
    <cellStyle name="20% - Accent3 3 5 3" xfId="727"/>
    <cellStyle name="20% - Accent3 3 6" xfId="227"/>
    <cellStyle name="20% - Accent3 3 6 2" xfId="1018"/>
    <cellStyle name="20% - Accent3 3 6 3" xfId="617"/>
    <cellStyle name="20% - Accent3 3 7" xfId="493"/>
    <cellStyle name="20% - Accent3 3 7 2" xfId="894"/>
    <cellStyle name="20% - Accent3 3 8" xfId="772"/>
    <cellStyle name="20% - Accent3 3 9" xfId="383"/>
    <cellStyle name="20% - Accent3 30" xfId="1474"/>
    <cellStyle name="20% - Accent3 31" xfId="1489"/>
    <cellStyle name="20% - Accent3 32" xfId="1504"/>
    <cellStyle name="20% - Accent3 33" xfId="1519"/>
    <cellStyle name="20% - Accent3 34" xfId="1541"/>
    <cellStyle name="20% - Accent3 35" xfId="1556"/>
    <cellStyle name="20% - Accent3 36" xfId="1571"/>
    <cellStyle name="20% - Accent3 37" xfId="1591"/>
    <cellStyle name="20% - Accent3 38" xfId="1608"/>
    <cellStyle name="20% - Accent3 4" xfId="178"/>
    <cellStyle name="20% - Accent3 4 2" xfId="353"/>
    <cellStyle name="20% - Accent3 4 2 2" xfId="1144"/>
    <cellStyle name="20% - Accent3 4 2 3" xfId="743"/>
    <cellStyle name="20% - Accent3 4 3" xfId="303"/>
    <cellStyle name="20% - Accent3 4 3 2" xfId="1094"/>
    <cellStyle name="20% - Accent3 4 3 3" xfId="693"/>
    <cellStyle name="20% - Accent3 4 4" xfId="569"/>
    <cellStyle name="20% - Accent3 4 4 2" xfId="970"/>
    <cellStyle name="20% - Accent3 4 5" xfId="848"/>
    <cellStyle name="20% - Accent3 4 6" xfId="459"/>
    <cellStyle name="20% - Accent3 5" xfId="146"/>
    <cellStyle name="20% - Accent3 5 2" xfId="271"/>
    <cellStyle name="20% - Accent3 5 2 2" xfId="1062"/>
    <cellStyle name="20% - Accent3 5 2 3" xfId="661"/>
    <cellStyle name="20% - Accent3 5 3" xfId="537"/>
    <cellStyle name="20% - Accent3 5 3 2" xfId="938"/>
    <cellStyle name="20% - Accent3 5 4" xfId="816"/>
    <cellStyle name="20% - Accent3 5 5" xfId="427"/>
    <cellStyle name="20% - Accent3 6" xfId="116"/>
    <cellStyle name="20% - Accent3 6 2" xfId="241"/>
    <cellStyle name="20% - Accent3 6 2 2" xfId="1032"/>
    <cellStyle name="20% - Accent3 6 2 3" xfId="631"/>
    <cellStyle name="20% - Accent3 6 3" xfId="507"/>
    <cellStyle name="20% - Accent3 6 3 2" xfId="908"/>
    <cellStyle name="20% - Accent3 6 4" xfId="786"/>
    <cellStyle name="20% - Accent3 6 5" xfId="397"/>
    <cellStyle name="20% - Accent3 7" xfId="211"/>
    <cellStyle name="20% - Accent3 7 2" xfId="1002"/>
    <cellStyle name="20% - Accent3 7 3" xfId="601"/>
    <cellStyle name="20% - Accent3 8" xfId="367"/>
    <cellStyle name="20% - Accent3 8 2" xfId="878"/>
    <cellStyle name="20% - Accent3 9" xfId="755"/>
    <cellStyle name="20% - Accent4" xfId="42" builtinId="42" customBuiltin="1"/>
    <cellStyle name="20% - Accent4 10" xfId="1160"/>
    <cellStyle name="20% - Accent4 11" xfId="1174"/>
    <cellStyle name="20% - Accent4 12" xfId="1189"/>
    <cellStyle name="20% - Accent4 13" xfId="1204"/>
    <cellStyle name="20% - Accent4 14" xfId="1220"/>
    <cellStyle name="20% - Accent4 15" xfId="1236"/>
    <cellStyle name="20% - Accent4 16" xfId="1252"/>
    <cellStyle name="20% - Accent4 17" xfId="1268"/>
    <cellStyle name="20% - Accent4 18" xfId="1284"/>
    <cellStyle name="20% - Accent4 19" xfId="1300"/>
    <cellStyle name="20% - Accent4 2" xfId="81"/>
    <cellStyle name="20% - Accent4 2 2" xfId="1624"/>
    <cellStyle name="20% - Accent4 20" xfId="1316"/>
    <cellStyle name="20% - Accent4 21" xfId="1332"/>
    <cellStyle name="20% - Accent4 22" xfId="1347"/>
    <cellStyle name="20% - Accent4 23" xfId="1362"/>
    <cellStyle name="20% - Accent4 24" xfId="1377"/>
    <cellStyle name="20% - Accent4 25" xfId="1392"/>
    <cellStyle name="20% - Accent4 26" xfId="1407"/>
    <cellStyle name="20% - Accent4 27" xfId="1422"/>
    <cellStyle name="20% - Accent4 28" xfId="1437"/>
    <cellStyle name="20% - Accent4 29" xfId="1461"/>
    <cellStyle name="20% - Accent4 3" xfId="103"/>
    <cellStyle name="20% - Accent4 3 2" xfId="197"/>
    <cellStyle name="20% - Accent4 3 2 2" xfId="321"/>
    <cellStyle name="20% - Accent4 3 2 2 2" xfId="1112"/>
    <cellStyle name="20% - Accent4 3 2 2 3" xfId="711"/>
    <cellStyle name="20% - Accent4 3 2 3" xfId="587"/>
    <cellStyle name="20% - Accent4 3 2 3 2" xfId="988"/>
    <cellStyle name="20% - Accent4 3 2 4" xfId="866"/>
    <cellStyle name="20% - Accent4 3 2 5" xfId="477"/>
    <cellStyle name="20% - Accent4 3 3" xfId="164"/>
    <cellStyle name="20% - Accent4 3 3 2" xfId="289"/>
    <cellStyle name="20% - Accent4 3 3 2 2" xfId="1080"/>
    <cellStyle name="20% - Accent4 3 3 2 3" xfId="679"/>
    <cellStyle name="20% - Accent4 3 3 3" xfId="555"/>
    <cellStyle name="20% - Accent4 3 3 3 2" xfId="956"/>
    <cellStyle name="20% - Accent4 3 3 4" xfId="834"/>
    <cellStyle name="20% - Accent4 3 3 5" xfId="445"/>
    <cellStyle name="20% - Accent4 3 4" xfId="134"/>
    <cellStyle name="20% - Accent4 3 4 2" xfId="259"/>
    <cellStyle name="20% - Accent4 3 4 2 2" xfId="1050"/>
    <cellStyle name="20% - Accent4 3 4 2 3" xfId="649"/>
    <cellStyle name="20% - Accent4 3 4 3" xfId="525"/>
    <cellStyle name="20% - Accent4 3 4 3 2" xfId="926"/>
    <cellStyle name="20% - Accent4 3 4 4" xfId="804"/>
    <cellStyle name="20% - Accent4 3 4 5" xfId="415"/>
    <cellStyle name="20% - Accent4 3 5" xfId="339"/>
    <cellStyle name="20% - Accent4 3 5 2" xfId="1130"/>
    <cellStyle name="20% - Accent4 3 5 3" xfId="729"/>
    <cellStyle name="20% - Accent4 3 6" xfId="229"/>
    <cellStyle name="20% - Accent4 3 6 2" xfId="1020"/>
    <cellStyle name="20% - Accent4 3 6 3" xfId="619"/>
    <cellStyle name="20% - Accent4 3 7" xfId="495"/>
    <cellStyle name="20% - Accent4 3 7 2" xfId="896"/>
    <cellStyle name="20% - Accent4 3 8" xfId="774"/>
    <cellStyle name="20% - Accent4 3 9" xfId="385"/>
    <cellStyle name="20% - Accent4 30" xfId="1476"/>
    <cellStyle name="20% - Accent4 31" xfId="1491"/>
    <cellStyle name="20% - Accent4 32" xfId="1506"/>
    <cellStyle name="20% - Accent4 33" xfId="1521"/>
    <cellStyle name="20% - Accent4 34" xfId="1543"/>
    <cellStyle name="20% - Accent4 35" xfId="1558"/>
    <cellStyle name="20% - Accent4 36" xfId="1573"/>
    <cellStyle name="20% - Accent4 37" xfId="1593"/>
    <cellStyle name="20% - Accent4 38" xfId="1610"/>
    <cellStyle name="20% - Accent4 4" xfId="180"/>
    <cellStyle name="20% - Accent4 4 2" xfId="355"/>
    <cellStyle name="20% - Accent4 4 2 2" xfId="1146"/>
    <cellStyle name="20% - Accent4 4 2 3" xfId="745"/>
    <cellStyle name="20% - Accent4 4 3" xfId="305"/>
    <cellStyle name="20% - Accent4 4 3 2" xfId="1096"/>
    <cellStyle name="20% - Accent4 4 3 3" xfId="695"/>
    <cellStyle name="20% - Accent4 4 4" xfId="571"/>
    <cellStyle name="20% - Accent4 4 4 2" xfId="972"/>
    <cellStyle name="20% - Accent4 4 5" xfId="850"/>
    <cellStyle name="20% - Accent4 4 6" xfId="461"/>
    <cellStyle name="20% - Accent4 5" xfId="148"/>
    <cellStyle name="20% - Accent4 5 2" xfId="273"/>
    <cellStyle name="20% - Accent4 5 2 2" xfId="1064"/>
    <cellStyle name="20% - Accent4 5 2 3" xfId="663"/>
    <cellStyle name="20% - Accent4 5 3" xfId="539"/>
    <cellStyle name="20% - Accent4 5 3 2" xfId="940"/>
    <cellStyle name="20% - Accent4 5 4" xfId="818"/>
    <cellStyle name="20% - Accent4 5 5" xfId="429"/>
    <cellStyle name="20% - Accent4 6" xfId="118"/>
    <cellStyle name="20% - Accent4 6 2" xfId="243"/>
    <cellStyle name="20% - Accent4 6 2 2" xfId="1034"/>
    <cellStyle name="20% - Accent4 6 2 3" xfId="633"/>
    <cellStyle name="20% - Accent4 6 3" xfId="509"/>
    <cellStyle name="20% - Accent4 6 3 2" xfId="910"/>
    <cellStyle name="20% - Accent4 6 4" xfId="788"/>
    <cellStyle name="20% - Accent4 6 5" xfId="399"/>
    <cellStyle name="20% - Accent4 7" xfId="213"/>
    <cellStyle name="20% - Accent4 7 2" xfId="1004"/>
    <cellStyle name="20% - Accent4 7 3" xfId="603"/>
    <cellStyle name="20% - Accent4 8" xfId="369"/>
    <cellStyle name="20% - Accent4 8 2" xfId="880"/>
    <cellStyle name="20% - Accent4 9" xfId="757"/>
    <cellStyle name="20% - Accent5" xfId="46" builtinId="46" customBuiltin="1"/>
    <cellStyle name="20% - Accent5 10" xfId="1162"/>
    <cellStyle name="20% - Accent5 11" xfId="1176"/>
    <cellStyle name="20% - Accent5 12" xfId="1191"/>
    <cellStyle name="20% - Accent5 13" xfId="1206"/>
    <cellStyle name="20% - Accent5 14" xfId="1222"/>
    <cellStyle name="20% - Accent5 15" xfId="1238"/>
    <cellStyle name="20% - Accent5 16" xfId="1254"/>
    <cellStyle name="20% - Accent5 17" xfId="1270"/>
    <cellStyle name="20% - Accent5 18" xfId="1286"/>
    <cellStyle name="20% - Accent5 19" xfId="1302"/>
    <cellStyle name="20% - Accent5 2" xfId="85"/>
    <cellStyle name="20% - Accent5 2 2" xfId="1625"/>
    <cellStyle name="20% - Accent5 20" xfId="1318"/>
    <cellStyle name="20% - Accent5 21" xfId="1334"/>
    <cellStyle name="20% - Accent5 22" xfId="1349"/>
    <cellStyle name="20% - Accent5 23" xfId="1364"/>
    <cellStyle name="20% - Accent5 24" xfId="1379"/>
    <cellStyle name="20% - Accent5 25" xfId="1394"/>
    <cellStyle name="20% - Accent5 26" xfId="1409"/>
    <cellStyle name="20% - Accent5 27" xfId="1424"/>
    <cellStyle name="20% - Accent5 28" xfId="1439"/>
    <cellStyle name="20% - Accent5 29" xfId="1463"/>
    <cellStyle name="20% - Accent5 3" xfId="105"/>
    <cellStyle name="20% - Accent5 3 2" xfId="199"/>
    <cellStyle name="20% - Accent5 3 2 2" xfId="323"/>
    <cellStyle name="20% - Accent5 3 2 2 2" xfId="1114"/>
    <cellStyle name="20% - Accent5 3 2 2 3" xfId="713"/>
    <cellStyle name="20% - Accent5 3 2 3" xfId="589"/>
    <cellStyle name="20% - Accent5 3 2 3 2" xfId="990"/>
    <cellStyle name="20% - Accent5 3 2 4" xfId="868"/>
    <cellStyle name="20% - Accent5 3 2 5" xfId="479"/>
    <cellStyle name="20% - Accent5 3 3" xfId="166"/>
    <cellStyle name="20% - Accent5 3 3 2" xfId="291"/>
    <cellStyle name="20% - Accent5 3 3 2 2" xfId="1082"/>
    <cellStyle name="20% - Accent5 3 3 2 3" xfId="681"/>
    <cellStyle name="20% - Accent5 3 3 3" xfId="557"/>
    <cellStyle name="20% - Accent5 3 3 3 2" xfId="958"/>
    <cellStyle name="20% - Accent5 3 3 4" xfId="836"/>
    <cellStyle name="20% - Accent5 3 3 5" xfId="447"/>
    <cellStyle name="20% - Accent5 3 4" xfId="136"/>
    <cellStyle name="20% - Accent5 3 4 2" xfId="261"/>
    <cellStyle name="20% - Accent5 3 4 2 2" xfId="1052"/>
    <cellStyle name="20% - Accent5 3 4 2 3" xfId="651"/>
    <cellStyle name="20% - Accent5 3 4 3" xfId="527"/>
    <cellStyle name="20% - Accent5 3 4 3 2" xfId="928"/>
    <cellStyle name="20% - Accent5 3 4 4" xfId="806"/>
    <cellStyle name="20% - Accent5 3 4 5" xfId="417"/>
    <cellStyle name="20% - Accent5 3 5" xfId="341"/>
    <cellStyle name="20% - Accent5 3 5 2" xfId="1132"/>
    <cellStyle name="20% - Accent5 3 5 3" xfId="731"/>
    <cellStyle name="20% - Accent5 3 6" xfId="231"/>
    <cellStyle name="20% - Accent5 3 6 2" xfId="1022"/>
    <cellStyle name="20% - Accent5 3 6 3" xfId="621"/>
    <cellStyle name="20% - Accent5 3 7" xfId="497"/>
    <cellStyle name="20% - Accent5 3 7 2" xfId="898"/>
    <cellStyle name="20% - Accent5 3 8" xfId="776"/>
    <cellStyle name="20% - Accent5 3 9" xfId="387"/>
    <cellStyle name="20% - Accent5 30" xfId="1478"/>
    <cellStyle name="20% - Accent5 31" xfId="1493"/>
    <cellStyle name="20% - Accent5 32" xfId="1508"/>
    <cellStyle name="20% - Accent5 33" xfId="1523"/>
    <cellStyle name="20% - Accent5 34" xfId="1545"/>
    <cellStyle name="20% - Accent5 35" xfId="1560"/>
    <cellStyle name="20% - Accent5 36" xfId="1575"/>
    <cellStyle name="20% - Accent5 37" xfId="1595"/>
    <cellStyle name="20% - Accent5 38" xfId="1612"/>
    <cellStyle name="20% - Accent5 4" xfId="182"/>
    <cellStyle name="20% - Accent5 4 2" xfId="357"/>
    <cellStyle name="20% - Accent5 4 2 2" xfId="1148"/>
    <cellStyle name="20% - Accent5 4 2 3" xfId="747"/>
    <cellStyle name="20% - Accent5 4 3" xfId="307"/>
    <cellStyle name="20% - Accent5 4 3 2" xfId="1098"/>
    <cellStyle name="20% - Accent5 4 3 3" xfId="697"/>
    <cellStyle name="20% - Accent5 4 4" xfId="573"/>
    <cellStyle name="20% - Accent5 4 4 2" xfId="974"/>
    <cellStyle name="20% - Accent5 4 5" xfId="852"/>
    <cellStyle name="20% - Accent5 4 6" xfId="463"/>
    <cellStyle name="20% - Accent5 5" xfId="150"/>
    <cellStyle name="20% - Accent5 5 2" xfId="275"/>
    <cellStyle name="20% - Accent5 5 2 2" xfId="1066"/>
    <cellStyle name="20% - Accent5 5 2 3" xfId="665"/>
    <cellStyle name="20% - Accent5 5 3" xfId="541"/>
    <cellStyle name="20% - Accent5 5 3 2" xfId="942"/>
    <cellStyle name="20% - Accent5 5 4" xfId="820"/>
    <cellStyle name="20% - Accent5 5 5" xfId="431"/>
    <cellStyle name="20% - Accent5 6" xfId="120"/>
    <cellStyle name="20% - Accent5 6 2" xfId="245"/>
    <cellStyle name="20% - Accent5 6 2 2" xfId="1036"/>
    <cellStyle name="20% - Accent5 6 2 3" xfId="635"/>
    <cellStyle name="20% - Accent5 6 3" xfId="511"/>
    <cellStyle name="20% - Accent5 6 3 2" xfId="912"/>
    <cellStyle name="20% - Accent5 6 4" xfId="790"/>
    <cellStyle name="20% - Accent5 6 5" xfId="401"/>
    <cellStyle name="20% - Accent5 7" xfId="215"/>
    <cellStyle name="20% - Accent5 7 2" xfId="1006"/>
    <cellStyle name="20% - Accent5 7 3" xfId="605"/>
    <cellStyle name="20% - Accent5 8" xfId="371"/>
    <cellStyle name="20% - Accent5 8 2" xfId="882"/>
    <cellStyle name="20% - Accent5 9" xfId="759"/>
    <cellStyle name="20% - Accent6" xfId="50" builtinId="50" customBuiltin="1"/>
    <cellStyle name="20% - Accent6 10" xfId="1164"/>
    <cellStyle name="20% - Accent6 11" xfId="1178"/>
    <cellStyle name="20% - Accent6 12" xfId="1193"/>
    <cellStyle name="20% - Accent6 13" xfId="1208"/>
    <cellStyle name="20% - Accent6 14" xfId="1224"/>
    <cellStyle name="20% - Accent6 15" xfId="1240"/>
    <cellStyle name="20% - Accent6 16" xfId="1256"/>
    <cellStyle name="20% - Accent6 17" xfId="1272"/>
    <cellStyle name="20% - Accent6 18" xfId="1288"/>
    <cellStyle name="20% - Accent6 19" xfId="1304"/>
    <cellStyle name="20% - Accent6 2" xfId="89"/>
    <cellStyle name="20% - Accent6 2 2" xfId="1626"/>
    <cellStyle name="20% - Accent6 20" xfId="1320"/>
    <cellStyle name="20% - Accent6 21" xfId="1336"/>
    <cellStyle name="20% - Accent6 22" xfId="1351"/>
    <cellStyle name="20% - Accent6 23" xfId="1366"/>
    <cellStyle name="20% - Accent6 24" xfId="1381"/>
    <cellStyle name="20% - Accent6 25" xfId="1396"/>
    <cellStyle name="20% - Accent6 26" xfId="1411"/>
    <cellStyle name="20% - Accent6 27" xfId="1426"/>
    <cellStyle name="20% - Accent6 28" xfId="1441"/>
    <cellStyle name="20% - Accent6 29" xfId="1465"/>
    <cellStyle name="20% - Accent6 3" xfId="107"/>
    <cellStyle name="20% - Accent6 3 2" xfId="201"/>
    <cellStyle name="20% - Accent6 3 2 2" xfId="325"/>
    <cellStyle name="20% - Accent6 3 2 2 2" xfId="1116"/>
    <cellStyle name="20% - Accent6 3 2 2 3" xfId="715"/>
    <cellStyle name="20% - Accent6 3 2 3" xfId="591"/>
    <cellStyle name="20% - Accent6 3 2 3 2" xfId="992"/>
    <cellStyle name="20% - Accent6 3 2 4" xfId="870"/>
    <cellStyle name="20% - Accent6 3 2 5" xfId="481"/>
    <cellStyle name="20% - Accent6 3 3" xfId="168"/>
    <cellStyle name="20% - Accent6 3 3 2" xfId="293"/>
    <cellStyle name="20% - Accent6 3 3 2 2" xfId="1084"/>
    <cellStyle name="20% - Accent6 3 3 2 3" xfId="683"/>
    <cellStyle name="20% - Accent6 3 3 3" xfId="559"/>
    <cellStyle name="20% - Accent6 3 3 3 2" xfId="960"/>
    <cellStyle name="20% - Accent6 3 3 4" xfId="838"/>
    <cellStyle name="20% - Accent6 3 3 5" xfId="449"/>
    <cellStyle name="20% - Accent6 3 4" xfId="138"/>
    <cellStyle name="20% - Accent6 3 4 2" xfId="263"/>
    <cellStyle name="20% - Accent6 3 4 2 2" xfId="1054"/>
    <cellStyle name="20% - Accent6 3 4 2 3" xfId="653"/>
    <cellStyle name="20% - Accent6 3 4 3" xfId="529"/>
    <cellStyle name="20% - Accent6 3 4 3 2" xfId="930"/>
    <cellStyle name="20% - Accent6 3 4 4" xfId="808"/>
    <cellStyle name="20% - Accent6 3 4 5" xfId="419"/>
    <cellStyle name="20% - Accent6 3 5" xfId="343"/>
    <cellStyle name="20% - Accent6 3 5 2" xfId="1134"/>
    <cellStyle name="20% - Accent6 3 5 3" xfId="733"/>
    <cellStyle name="20% - Accent6 3 6" xfId="233"/>
    <cellStyle name="20% - Accent6 3 6 2" xfId="1024"/>
    <cellStyle name="20% - Accent6 3 6 3" xfId="623"/>
    <cellStyle name="20% - Accent6 3 7" xfId="499"/>
    <cellStyle name="20% - Accent6 3 7 2" xfId="900"/>
    <cellStyle name="20% - Accent6 3 8" xfId="778"/>
    <cellStyle name="20% - Accent6 3 9" xfId="389"/>
    <cellStyle name="20% - Accent6 30" xfId="1480"/>
    <cellStyle name="20% - Accent6 31" xfId="1495"/>
    <cellStyle name="20% - Accent6 32" xfId="1510"/>
    <cellStyle name="20% - Accent6 33" xfId="1525"/>
    <cellStyle name="20% - Accent6 34" xfId="1547"/>
    <cellStyle name="20% - Accent6 35" xfId="1562"/>
    <cellStyle name="20% - Accent6 36" xfId="1577"/>
    <cellStyle name="20% - Accent6 37" xfId="1597"/>
    <cellStyle name="20% - Accent6 38" xfId="1614"/>
    <cellStyle name="20% - Accent6 4" xfId="184"/>
    <cellStyle name="20% - Accent6 4 2" xfId="359"/>
    <cellStyle name="20% - Accent6 4 2 2" xfId="1150"/>
    <cellStyle name="20% - Accent6 4 2 3" xfId="749"/>
    <cellStyle name="20% - Accent6 4 3" xfId="309"/>
    <cellStyle name="20% - Accent6 4 3 2" xfId="1100"/>
    <cellStyle name="20% - Accent6 4 3 3" xfId="699"/>
    <cellStyle name="20% - Accent6 4 4" xfId="575"/>
    <cellStyle name="20% - Accent6 4 4 2" xfId="976"/>
    <cellStyle name="20% - Accent6 4 5" xfId="854"/>
    <cellStyle name="20% - Accent6 4 6" xfId="465"/>
    <cellStyle name="20% - Accent6 5" xfId="152"/>
    <cellStyle name="20% - Accent6 5 2" xfId="277"/>
    <cellStyle name="20% - Accent6 5 2 2" xfId="1068"/>
    <cellStyle name="20% - Accent6 5 2 3" xfId="667"/>
    <cellStyle name="20% - Accent6 5 3" xfId="543"/>
    <cellStyle name="20% - Accent6 5 3 2" xfId="944"/>
    <cellStyle name="20% - Accent6 5 4" xfId="822"/>
    <cellStyle name="20% - Accent6 5 5" xfId="433"/>
    <cellStyle name="20% - Accent6 6" xfId="122"/>
    <cellStyle name="20% - Accent6 6 2" xfId="247"/>
    <cellStyle name="20% - Accent6 6 2 2" xfId="1038"/>
    <cellStyle name="20% - Accent6 6 2 3" xfId="637"/>
    <cellStyle name="20% - Accent6 6 3" xfId="513"/>
    <cellStyle name="20% - Accent6 6 3 2" xfId="914"/>
    <cellStyle name="20% - Accent6 6 4" xfId="792"/>
    <cellStyle name="20% - Accent6 6 5" xfId="403"/>
    <cellStyle name="20% - Accent6 7" xfId="217"/>
    <cellStyle name="20% - Accent6 7 2" xfId="1008"/>
    <cellStyle name="20% - Accent6 7 3" xfId="607"/>
    <cellStyle name="20% - Accent6 8" xfId="373"/>
    <cellStyle name="20% - Accent6 8 2" xfId="884"/>
    <cellStyle name="20% - Accent6 9" xfId="761"/>
    <cellStyle name="20% - アクセント 1" xfId="1627"/>
    <cellStyle name="20% - アクセント 2" xfId="1628"/>
    <cellStyle name="20% - アクセント 3" xfId="1629"/>
    <cellStyle name="20% - アクセント 4" xfId="1630"/>
    <cellStyle name="20% - アクセント 5" xfId="1631"/>
    <cellStyle name="20% - アクセント 6" xfId="1632"/>
    <cellStyle name="40% - Accent1" xfId="31" builtinId="31" customBuiltin="1"/>
    <cellStyle name="40% - Accent1 10" xfId="1155"/>
    <cellStyle name="40% - Accent1 11" xfId="1169"/>
    <cellStyle name="40% - Accent1 12" xfId="1184"/>
    <cellStyle name="40% - Accent1 13" xfId="1199"/>
    <cellStyle name="40% - Accent1 14" xfId="1215"/>
    <cellStyle name="40% - Accent1 15" xfId="1231"/>
    <cellStyle name="40% - Accent1 16" xfId="1247"/>
    <cellStyle name="40% - Accent1 17" xfId="1263"/>
    <cellStyle name="40% - Accent1 18" xfId="1279"/>
    <cellStyle name="40% - Accent1 19" xfId="1295"/>
    <cellStyle name="40% - Accent1 2" xfId="70"/>
    <cellStyle name="40% - Accent1 2 2" xfId="1633"/>
    <cellStyle name="40% - Accent1 20" xfId="1311"/>
    <cellStyle name="40% - Accent1 21" xfId="1327"/>
    <cellStyle name="40% - Accent1 22" xfId="1342"/>
    <cellStyle name="40% - Accent1 23" xfId="1357"/>
    <cellStyle name="40% - Accent1 24" xfId="1372"/>
    <cellStyle name="40% - Accent1 25" xfId="1387"/>
    <cellStyle name="40% - Accent1 26" xfId="1402"/>
    <cellStyle name="40% - Accent1 27" xfId="1417"/>
    <cellStyle name="40% - Accent1 28" xfId="1432"/>
    <cellStyle name="40% - Accent1 29" xfId="1456"/>
    <cellStyle name="40% - Accent1 3" xfId="98"/>
    <cellStyle name="40% - Accent1 3 2" xfId="192"/>
    <cellStyle name="40% - Accent1 3 2 2" xfId="316"/>
    <cellStyle name="40% - Accent1 3 2 2 2" xfId="1107"/>
    <cellStyle name="40% - Accent1 3 2 2 3" xfId="706"/>
    <cellStyle name="40% - Accent1 3 2 3" xfId="582"/>
    <cellStyle name="40% - Accent1 3 2 3 2" xfId="983"/>
    <cellStyle name="40% - Accent1 3 2 4" xfId="861"/>
    <cellStyle name="40% - Accent1 3 2 5" xfId="472"/>
    <cellStyle name="40% - Accent1 3 3" xfId="159"/>
    <cellStyle name="40% - Accent1 3 3 2" xfId="284"/>
    <cellStyle name="40% - Accent1 3 3 2 2" xfId="1075"/>
    <cellStyle name="40% - Accent1 3 3 2 3" xfId="674"/>
    <cellStyle name="40% - Accent1 3 3 3" xfId="550"/>
    <cellStyle name="40% - Accent1 3 3 3 2" xfId="951"/>
    <cellStyle name="40% - Accent1 3 3 4" xfId="829"/>
    <cellStyle name="40% - Accent1 3 3 5" xfId="440"/>
    <cellStyle name="40% - Accent1 3 4" xfId="129"/>
    <cellStyle name="40% - Accent1 3 4 2" xfId="254"/>
    <cellStyle name="40% - Accent1 3 4 2 2" xfId="1045"/>
    <cellStyle name="40% - Accent1 3 4 2 3" xfId="644"/>
    <cellStyle name="40% - Accent1 3 4 3" xfId="520"/>
    <cellStyle name="40% - Accent1 3 4 3 2" xfId="921"/>
    <cellStyle name="40% - Accent1 3 4 4" xfId="799"/>
    <cellStyle name="40% - Accent1 3 4 5" xfId="410"/>
    <cellStyle name="40% - Accent1 3 5" xfId="334"/>
    <cellStyle name="40% - Accent1 3 5 2" xfId="1125"/>
    <cellStyle name="40% - Accent1 3 5 3" xfId="724"/>
    <cellStyle name="40% - Accent1 3 6" xfId="224"/>
    <cellStyle name="40% - Accent1 3 6 2" xfId="1015"/>
    <cellStyle name="40% - Accent1 3 6 3" xfId="614"/>
    <cellStyle name="40% - Accent1 3 7" xfId="490"/>
    <cellStyle name="40% - Accent1 3 7 2" xfId="891"/>
    <cellStyle name="40% - Accent1 3 8" xfId="769"/>
    <cellStyle name="40% - Accent1 3 9" xfId="380"/>
    <cellStyle name="40% - Accent1 30" xfId="1471"/>
    <cellStyle name="40% - Accent1 31" xfId="1486"/>
    <cellStyle name="40% - Accent1 32" xfId="1501"/>
    <cellStyle name="40% - Accent1 33" xfId="1516"/>
    <cellStyle name="40% - Accent1 34" xfId="1538"/>
    <cellStyle name="40% - Accent1 35" xfId="1553"/>
    <cellStyle name="40% - Accent1 36" xfId="1568"/>
    <cellStyle name="40% - Accent1 37" xfId="1588"/>
    <cellStyle name="40% - Accent1 38" xfId="1605"/>
    <cellStyle name="40% - Accent1 4" xfId="175"/>
    <cellStyle name="40% - Accent1 4 2" xfId="350"/>
    <cellStyle name="40% - Accent1 4 2 2" xfId="1141"/>
    <cellStyle name="40% - Accent1 4 2 3" xfId="740"/>
    <cellStyle name="40% - Accent1 4 3" xfId="300"/>
    <cellStyle name="40% - Accent1 4 3 2" xfId="1091"/>
    <cellStyle name="40% - Accent1 4 3 3" xfId="690"/>
    <cellStyle name="40% - Accent1 4 4" xfId="566"/>
    <cellStyle name="40% - Accent1 4 4 2" xfId="967"/>
    <cellStyle name="40% - Accent1 4 5" xfId="845"/>
    <cellStyle name="40% - Accent1 4 6" xfId="456"/>
    <cellStyle name="40% - Accent1 5" xfId="143"/>
    <cellStyle name="40% - Accent1 5 2" xfId="268"/>
    <cellStyle name="40% - Accent1 5 2 2" xfId="1059"/>
    <cellStyle name="40% - Accent1 5 2 3" xfId="658"/>
    <cellStyle name="40% - Accent1 5 3" xfId="534"/>
    <cellStyle name="40% - Accent1 5 3 2" xfId="935"/>
    <cellStyle name="40% - Accent1 5 4" xfId="813"/>
    <cellStyle name="40% - Accent1 5 5" xfId="424"/>
    <cellStyle name="40% - Accent1 6" xfId="113"/>
    <cellStyle name="40% - Accent1 6 2" xfId="238"/>
    <cellStyle name="40% - Accent1 6 2 2" xfId="1029"/>
    <cellStyle name="40% - Accent1 6 2 3" xfId="628"/>
    <cellStyle name="40% - Accent1 6 3" xfId="504"/>
    <cellStyle name="40% - Accent1 6 3 2" xfId="905"/>
    <cellStyle name="40% - Accent1 6 4" xfId="783"/>
    <cellStyle name="40% - Accent1 6 5" xfId="394"/>
    <cellStyle name="40% - Accent1 7" xfId="208"/>
    <cellStyle name="40% - Accent1 7 2" xfId="999"/>
    <cellStyle name="40% - Accent1 7 3" xfId="598"/>
    <cellStyle name="40% - Accent1 8" xfId="364"/>
    <cellStyle name="40% - Accent1 8 2" xfId="875"/>
    <cellStyle name="40% - Accent1 9" xfId="752"/>
    <cellStyle name="40% - Accent2" xfId="35" builtinId="35" customBuiltin="1"/>
    <cellStyle name="40% - Accent2 10" xfId="1157"/>
    <cellStyle name="40% - Accent2 11" xfId="1171"/>
    <cellStyle name="40% - Accent2 12" xfId="1186"/>
    <cellStyle name="40% - Accent2 13" xfId="1201"/>
    <cellStyle name="40% - Accent2 14" xfId="1217"/>
    <cellStyle name="40% - Accent2 15" xfId="1233"/>
    <cellStyle name="40% - Accent2 16" xfId="1249"/>
    <cellStyle name="40% - Accent2 17" xfId="1265"/>
    <cellStyle name="40% - Accent2 18" xfId="1281"/>
    <cellStyle name="40% - Accent2 19" xfId="1297"/>
    <cellStyle name="40% - Accent2 2" xfId="74"/>
    <cellStyle name="40% - Accent2 2 2" xfId="1634"/>
    <cellStyle name="40% - Accent2 20" xfId="1313"/>
    <cellStyle name="40% - Accent2 21" xfId="1329"/>
    <cellStyle name="40% - Accent2 22" xfId="1344"/>
    <cellStyle name="40% - Accent2 23" xfId="1359"/>
    <cellStyle name="40% - Accent2 24" xfId="1374"/>
    <cellStyle name="40% - Accent2 25" xfId="1389"/>
    <cellStyle name="40% - Accent2 26" xfId="1404"/>
    <cellStyle name="40% - Accent2 27" xfId="1419"/>
    <cellStyle name="40% - Accent2 28" xfId="1434"/>
    <cellStyle name="40% - Accent2 29" xfId="1458"/>
    <cellStyle name="40% - Accent2 3" xfId="100"/>
    <cellStyle name="40% - Accent2 3 2" xfId="194"/>
    <cellStyle name="40% - Accent2 3 2 2" xfId="318"/>
    <cellStyle name="40% - Accent2 3 2 2 2" xfId="1109"/>
    <cellStyle name="40% - Accent2 3 2 2 3" xfId="708"/>
    <cellStyle name="40% - Accent2 3 2 3" xfId="584"/>
    <cellStyle name="40% - Accent2 3 2 3 2" xfId="985"/>
    <cellStyle name="40% - Accent2 3 2 4" xfId="863"/>
    <cellStyle name="40% - Accent2 3 2 5" xfId="474"/>
    <cellStyle name="40% - Accent2 3 3" xfId="161"/>
    <cellStyle name="40% - Accent2 3 3 2" xfId="286"/>
    <cellStyle name="40% - Accent2 3 3 2 2" xfId="1077"/>
    <cellStyle name="40% - Accent2 3 3 2 3" xfId="676"/>
    <cellStyle name="40% - Accent2 3 3 3" xfId="552"/>
    <cellStyle name="40% - Accent2 3 3 3 2" xfId="953"/>
    <cellStyle name="40% - Accent2 3 3 4" xfId="831"/>
    <cellStyle name="40% - Accent2 3 3 5" xfId="442"/>
    <cellStyle name="40% - Accent2 3 4" xfId="131"/>
    <cellStyle name="40% - Accent2 3 4 2" xfId="256"/>
    <cellStyle name="40% - Accent2 3 4 2 2" xfId="1047"/>
    <cellStyle name="40% - Accent2 3 4 2 3" xfId="646"/>
    <cellStyle name="40% - Accent2 3 4 3" xfId="522"/>
    <cellStyle name="40% - Accent2 3 4 3 2" xfId="923"/>
    <cellStyle name="40% - Accent2 3 4 4" xfId="801"/>
    <cellStyle name="40% - Accent2 3 4 5" xfId="412"/>
    <cellStyle name="40% - Accent2 3 5" xfId="336"/>
    <cellStyle name="40% - Accent2 3 5 2" xfId="1127"/>
    <cellStyle name="40% - Accent2 3 5 3" xfId="726"/>
    <cellStyle name="40% - Accent2 3 6" xfId="226"/>
    <cellStyle name="40% - Accent2 3 6 2" xfId="1017"/>
    <cellStyle name="40% - Accent2 3 6 3" xfId="616"/>
    <cellStyle name="40% - Accent2 3 7" xfId="492"/>
    <cellStyle name="40% - Accent2 3 7 2" xfId="893"/>
    <cellStyle name="40% - Accent2 3 8" xfId="771"/>
    <cellStyle name="40% - Accent2 3 9" xfId="382"/>
    <cellStyle name="40% - Accent2 30" xfId="1473"/>
    <cellStyle name="40% - Accent2 31" xfId="1488"/>
    <cellStyle name="40% - Accent2 32" xfId="1503"/>
    <cellStyle name="40% - Accent2 33" xfId="1518"/>
    <cellStyle name="40% - Accent2 34" xfId="1540"/>
    <cellStyle name="40% - Accent2 35" xfId="1555"/>
    <cellStyle name="40% - Accent2 36" xfId="1570"/>
    <cellStyle name="40% - Accent2 37" xfId="1590"/>
    <cellStyle name="40% - Accent2 38" xfId="1607"/>
    <cellStyle name="40% - Accent2 4" xfId="177"/>
    <cellStyle name="40% - Accent2 4 2" xfId="352"/>
    <cellStyle name="40% - Accent2 4 2 2" xfId="1143"/>
    <cellStyle name="40% - Accent2 4 2 3" xfId="742"/>
    <cellStyle name="40% - Accent2 4 3" xfId="302"/>
    <cellStyle name="40% - Accent2 4 3 2" xfId="1093"/>
    <cellStyle name="40% - Accent2 4 3 3" xfId="692"/>
    <cellStyle name="40% - Accent2 4 4" xfId="568"/>
    <cellStyle name="40% - Accent2 4 4 2" xfId="969"/>
    <cellStyle name="40% - Accent2 4 5" xfId="847"/>
    <cellStyle name="40% - Accent2 4 6" xfId="458"/>
    <cellStyle name="40% - Accent2 5" xfId="145"/>
    <cellStyle name="40% - Accent2 5 2" xfId="270"/>
    <cellStyle name="40% - Accent2 5 2 2" xfId="1061"/>
    <cellStyle name="40% - Accent2 5 2 3" xfId="660"/>
    <cellStyle name="40% - Accent2 5 3" xfId="536"/>
    <cellStyle name="40% - Accent2 5 3 2" xfId="937"/>
    <cellStyle name="40% - Accent2 5 4" xfId="815"/>
    <cellStyle name="40% - Accent2 5 5" xfId="426"/>
    <cellStyle name="40% - Accent2 6" xfId="115"/>
    <cellStyle name="40% - Accent2 6 2" xfId="240"/>
    <cellStyle name="40% - Accent2 6 2 2" xfId="1031"/>
    <cellStyle name="40% - Accent2 6 2 3" xfId="630"/>
    <cellStyle name="40% - Accent2 6 3" xfId="506"/>
    <cellStyle name="40% - Accent2 6 3 2" xfId="907"/>
    <cellStyle name="40% - Accent2 6 4" xfId="785"/>
    <cellStyle name="40% - Accent2 6 5" xfId="396"/>
    <cellStyle name="40% - Accent2 7" xfId="210"/>
    <cellStyle name="40% - Accent2 7 2" xfId="1001"/>
    <cellStyle name="40% - Accent2 7 3" xfId="600"/>
    <cellStyle name="40% - Accent2 8" xfId="366"/>
    <cellStyle name="40% - Accent2 8 2" xfId="877"/>
    <cellStyle name="40% - Accent2 9" xfId="754"/>
    <cellStyle name="40% - Accent3" xfId="39" builtinId="39" customBuiltin="1"/>
    <cellStyle name="40% - Accent3 10" xfId="1159"/>
    <cellStyle name="40% - Accent3 11" xfId="1173"/>
    <cellStyle name="40% - Accent3 12" xfId="1188"/>
    <cellStyle name="40% - Accent3 13" xfId="1203"/>
    <cellStyle name="40% - Accent3 14" xfId="1219"/>
    <cellStyle name="40% - Accent3 15" xfId="1235"/>
    <cellStyle name="40% - Accent3 16" xfId="1251"/>
    <cellStyle name="40% - Accent3 17" xfId="1267"/>
    <cellStyle name="40% - Accent3 18" xfId="1283"/>
    <cellStyle name="40% - Accent3 19" xfId="1299"/>
    <cellStyle name="40% - Accent3 2" xfId="78"/>
    <cellStyle name="40% - Accent3 2 2" xfId="1635"/>
    <cellStyle name="40% - Accent3 20" xfId="1315"/>
    <cellStyle name="40% - Accent3 21" xfId="1331"/>
    <cellStyle name="40% - Accent3 22" xfId="1346"/>
    <cellStyle name="40% - Accent3 23" xfId="1361"/>
    <cellStyle name="40% - Accent3 24" xfId="1376"/>
    <cellStyle name="40% - Accent3 25" xfId="1391"/>
    <cellStyle name="40% - Accent3 26" xfId="1406"/>
    <cellStyle name="40% - Accent3 27" xfId="1421"/>
    <cellStyle name="40% - Accent3 28" xfId="1436"/>
    <cellStyle name="40% - Accent3 29" xfId="1460"/>
    <cellStyle name="40% - Accent3 3" xfId="102"/>
    <cellStyle name="40% - Accent3 3 2" xfId="196"/>
    <cellStyle name="40% - Accent3 3 2 2" xfId="320"/>
    <cellStyle name="40% - Accent3 3 2 2 2" xfId="1111"/>
    <cellStyle name="40% - Accent3 3 2 2 3" xfId="710"/>
    <cellStyle name="40% - Accent3 3 2 3" xfId="586"/>
    <cellStyle name="40% - Accent3 3 2 3 2" xfId="987"/>
    <cellStyle name="40% - Accent3 3 2 4" xfId="865"/>
    <cellStyle name="40% - Accent3 3 2 5" xfId="476"/>
    <cellStyle name="40% - Accent3 3 3" xfId="163"/>
    <cellStyle name="40% - Accent3 3 3 2" xfId="288"/>
    <cellStyle name="40% - Accent3 3 3 2 2" xfId="1079"/>
    <cellStyle name="40% - Accent3 3 3 2 3" xfId="678"/>
    <cellStyle name="40% - Accent3 3 3 3" xfId="554"/>
    <cellStyle name="40% - Accent3 3 3 3 2" xfId="955"/>
    <cellStyle name="40% - Accent3 3 3 4" xfId="833"/>
    <cellStyle name="40% - Accent3 3 3 5" xfId="444"/>
    <cellStyle name="40% - Accent3 3 4" xfId="133"/>
    <cellStyle name="40% - Accent3 3 4 2" xfId="258"/>
    <cellStyle name="40% - Accent3 3 4 2 2" xfId="1049"/>
    <cellStyle name="40% - Accent3 3 4 2 3" xfId="648"/>
    <cellStyle name="40% - Accent3 3 4 3" xfId="524"/>
    <cellStyle name="40% - Accent3 3 4 3 2" xfId="925"/>
    <cellStyle name="40% - Accent3 3 4 4" xfId="803"/>
    <cellStyle name="40% - Accent3 3 4 5" xfId="414"/>
    <cellStyle name="40% - Accent3 3 5" xfId="338"/>
    <cellStyle name="40% - Accent3 3 5 2" xfId="1129"/>
    <cellStyle name="40% - Accent3 3 5 3" xfId="728"/>
    <cellStyle name="40% - Accent3 3 6" xfId="228"/>
    <cellStyle name="40% - Accent3 3 6 2" xfId="1019"/>
    <cellStyle name="40% - Accent3 3 6 3" xfId="618"/>
    <cellStyle name="40% - Accent3 3 7" xfId="494"/>
    <cellStyle name="40% - Accent3 3 7 2" xfId="895"/>
    <cellStyle name="40% - Accent3 3 8" xfId="773"/>
    <cellStyle name="40% - Accent3 3 9" xfId="384"/>
    <cellStyle name="40% - Accent3 30" xfId="1475"/>
    <cellStyle name="40% - Accent3 31" xfId="1490"/>
    <cellStyle name="40% - Accent3 32" xfId="1505"/>
    <cellStyle name="40% - Accent3 33" xfId="1520"/>
    <cellStyle name="40% - Accent3 34" xfId="1542"/>
    <cellStyle name="40% - Accent3 35" xfId="1557"/>
    <cellStyle name="40% - Accent3 36" xfId="1572"/>
    <cellStyle name="40% - Accent3 37" xfId="1592"/>
    <cellStyle name="40% - Accent3 38" xfId="1609"/>
    <cellStyle name="40% - Accent3 4" xfId="179"/>
    <cellStyle name="40% - Accent3 4 2" xfId="354"/>
    <cellStyle name="40% - Accent3 4 2 2" xfId="1145"/>
    <cellStyle name="40% - Accent3 4 2 3" xfId="744"/>
    <cellStyle name="40% - Accent3 4 3" xfId="304"/>
    <cellStyle name="40% - Accent3 4 3 2" xfId="1095"/>
    <cellStyle name="40% - Accent3 4 3 3" xfId="694"/>
    <cellStyle name="40% - Accent3 4 4" xfId="570"/>
    <cellStyle name="40% - Accent3 4 4 2" xfId="971"/>
    <cellStyle name="40% - Accent3 4 5" xfId="849"/>
    <cellStyle name="40% - Accent3 4 6" xfId="460"/>
    <cellStyle name="40% - Accent3 5" xfId="147"/>
    <cellStyle name="40% - Accent3 5 2" xfId="272"/>
    <cellStyle name="40% - Accent3 5 2 2" xfId="1063"/>
    <cellStyle name="40% - Accent3 5 2 3" xfId="662"/>
    <cellStyle name="40% - Accent3 5 3" xfId="538"/>
    <cellStyle name="40% - Accent3 5 3 2" xfId="939"/>
    <cellStyle name="40% - Accent3 5 4" xfId="817"/>
    <cellStyle name="40% - Accent3 5 5" xfId="428"/>
    <cellStyle name="40% - Accent3 6" xfId="117"/>
    <cellStyle name="40% - Accent3 6 2" xfId="242"/>
    <cellStyle name="40% - Accent3 6 2 2" xfId="1033"/>
    <cellStyle name="40% - Accent3 6 2 3" xfId="632"/>
    <cellStyle name="40% - Accent3 6 3" xfId="508"/>
    <cellStyle name="40% - Accent3 6 3 2" xfId="909"/>
    <cellStyle name="40% - Accent3 6 4" xfId="787"/>
    <cellStyle name="40% - Accent3 6 5" xfId="398"/>
    <cellStyle name="40% - Accent3 7" xfId="212"/>
    <cellStyle name="40% - Accent3 7 2" xfId="1003"/>
    <cellStyle name="40% - Accent3 7 3" xfId="602"/>
    <cellStyle name="40% - Accent3 8" xfId="368"/>
    <cellStyle name="40% - Accent3 8 2" xfId="879"/>
    <cellStyle name="40% - Accent3 9" xfId="756"/>
    <cellStyle name="40% - Accent4" xfId="43" builtinId="43" customBuiltin="1"/>
    <cellStyle name="40% - Accent4 10" xfId="1161"/>
    <cellStyle name="40% - Accent4 11" xfId="1175"/>
    <cellStyle name="40% - Accent4 12" xfId="1190"/>
    <cellStyle name="40% - Accent4 13" xfId="1205"/>
    <cellStyle name="40% - Accent4 14" xfId="1221"/>
    <cellStyle name="40% - Accent4 15" xfId="1237"/>
    <cellStyle name="40% - Accent4 16" xfId="1253"/>
    <cellStyle name="40% - Accent4 17" xfId="1269"/>
    <cellStyle name="40% - Accent4 18" xfId="1285"/>
    <cellStyle name="40% - Accent4 19" xfId="1301"/>
    <cellStyle name="40% - Accent4 2" xfId="82"/>
    <cellStyle name="40% - Accent4 2 2" xfId="1636"/>
    <cellStyle name="40% - Accent4 20" xfId="1317"/>
    <cellStyle name="40% - Accent4 21" xfId="1333"/>
    <cellStyle name="40% - Accent4 22" xfId="1348"/>
    <cellStyle name="40% - Accent4 23" xfId="1363"/>
    <cellStyle name="40% - Accent4 24" xfId="1378"/>
    <cellStyle name="40% - Accent4 25" xfId="1393"/>
    <cellStyle name="40% - Accent4 26" xfId="1408"/>
    <cellStyle name="40% - Accent4 27" xfId="1423"/>
    <cellStyle name="40% - Accent4 28" xfId="1438"/>
    <cellStyle name="40% - Accent4 29" xfId="1462"/>
    <cellStyle name="40% - Accent4 3" xfId="104"/>
    <cellStyle name="40% - Accent4 3 2" xfId="198"/>
    <cellStyle name="40% - Accent4 3 2 2" xfId="322"/>
    <cellStyle name="40% - Accent4 3 2 2 2" xfId="1113"/>
    <cellStyle name="40% - Accent4 3 2 2 3" xfId="712"/>
    <cellStyle name="40% - Accent4 3 2 3" xfId="588"/>
    <cellStyle name="40% - Accent4 3 2 3 2" xfId="989"/>
    <cellStyle name="40% - Accent4 3 2 4" xfId="867"/>
    <cellStyle name="40% - Accent4 3 2 5" xfId="478"/>
    <cellStyle name="40% - Accent4 3 3" xfId="165"/>
    <cellStyle name="40% - Accent4 3 3 2" xfId="290"/>
    <cellStyle name="40% - Accent4 3 3 2 2" xfId="1081"/>
    <cellStyle name="40% - Accent4 3 3 2 3" xfId="680"/>
    <cellStyle name="40% - Accent4 3 3 3" xfId="556"/>
    <cellStyle name="40% - Accent4 3 3 3 2" xfId="957"/>
    <cellStyle name="40% - Accent4 3 3 4" xfId="835"/>
    <cellStyle name="40% - Accent4 3 3 5" xfId="446"/>
    <cellStyle name="40% - Accent4 3 4" xfId="135"/>
    <cellStyle name="40% - Accent4 3 4 2" xfId="260"/>
    <cellStyle name="40% - Accent4 3 4 2 2" xfId="1051"/>
    <cellStyle name="40% - Accent4 3 4 2 3" xfId="650"/>
    <cellStyle name="40% - Accent4 3 4 3" xfId="526"/>
    <cellStyle name="40% - Accent4 3 4 3 2" xfId="927"/>
    <cellStyle name="40% - Accent4 3 4 4" xfId="805"/>
    <cellStyle name="40% - Accent4 3 4 5" xfId="416"/>
    <cellStyle name="40% - Accent4 3 5" xfId="340"/>
    <cellStyle name="40% - Accent4 3 5 2" xfId="1131"/>
    <cellStyle name="40% - Accent4 3 5 3" xfId="730"/>
    <cellStyle name="40% - Accent4 3 6" xfId="230"/>
    <cellStyle name="40% - Accent4 3 6 2" xfId="1021"/>
    <cellStyle name="40% - Accent4 3 6 3" xfId="620"/>
    <cellStyle name="40% - Accent4 3 7" xfId="496"/>
    <cellStyle name="40% - Accent4 3 7 2" xfId="897"/>
    <cellStyle name="40% - Accent4 3 8" xfId="775"/>
    <cellStyle name="40% - Accent4 3 9" xfId="386"/>
    <cellStyle name="40% - Accent4 30" xfId="1477"/>
    <cellStyle name="40% - Accent4 31" xfId="1492"/>
    <cellStyle name="40% - Accent4 32" xfId="1507"/>
    <cellStyle name="40% - Accent4 33" xfId="1522"/>
    <cellStyle name="40% - Accent4 34" xfId="1544"/>
    <cellStyle name="40% - Accent4 35" xfId="1559"/>
    <cellStyle name="40% - Accent4 36" xfId="1574"/>
    <cellStyle name="40% - Accent4 37" xfId="1594"/>
    <cellStyle name="40% - Accent4 38" xfId="1611"/>
    <cellStyle name="40% - Accent4 4" xfId="181"/>
    <cellStyle name="40% - Accent4 4 2" xfId="356"/>
    <cellStyle name="40% - Accent4 4 2 2" xfId="1147"/>
    <cellStyle name="40% - Accent4 4 2 3" xfId="746"/>
    <cellStyle name="40% - Accent4 4 3" xfId="306"/>
    <cellStyle name="40% - Accent4 4 3 2" xfId="1097"/>
    <cellStyle name="40% - Accent4 4 3 3" xfId="696"/>
    <cellStyle name="40% - Accent4 4 4" xfId="572"/>
    <cellStyle name="40% - Accent4 4 4 2" xfId="973"/>
    <cellStyle name="40% - Accent4 4 5" xfId="851"/>
    <cellStyle name="40% - Accent4 4 6" xfId="462"/>
    <cellStyle name="40% - Accent4 5" xfId="149"/>
    <cellStyle name="40% - Accent4 5 2" xfId="274"/>
    <cellStyle name="40% - Accent4 5 2 2" xfId="1065"/>
    <cellStyle name="40% - Accent4 5 2 3" xfId="664"/>
    <cellStyle name="40% - Accent4 5 3" xfId="540"/>
    <cellStyle name="40% - Accent4 5 3 2" xfId="941"/>
    <cellStyle name="40% - Accent4 5 4" xfId="819"/>
    <cellStyle name="40% - Accent4 5 5" xfId="430"/>
    <cellStyle name="40% - Accent4 6" xfId="119"/>
    <cellStyle name="40% - Accent4 6 2" xfId="244"/>
    <cellStyle name="40% - Accent4 6 2 2" xfId="1035"/>
    <cellStyle name="40% - Accent4 6 2 3" xfId="634"/>
    <cellStyle name="40% - Accent4 6 3" xfId="510"/>
    <cellStyle name="40% - Accent4 6 3 2" xfId="911"/>
    <cellStyle name="40% - Accent4 6 4" xfId="789"/>
    <cellStyle name="40% - Accent4 6 5" xfId="400"/>
    <cellStyle name="40% - Accent4 7" xfId="214"/>
    <cellStyle name="40% - Accent4 7 2" xfId="1005"/>
    <cellStyle name="40% - Accent4 7 3" xfId="604"/>
    <cellStyle name="40% - Accent4 8" xfId="370"/>
    <cellStyle name="40% - Accent4 8 2" xfId="881"/>
    <cellStyle name="40% - Accent4 9" xfId="758"/>
    <cellStyle name="40% - Accent5" xfId="47" builtinId="47" customBuiltin="1"/>
    <cellStyle name="40% - Accent5 10" xfId="1163"/>
    <cellStyle name="40% - Accent5 11" xfId="1177"/>
    <cellStyle name="40% - Accent5 12" xfId="1192"/>
    <cellStyle name="40% - Accent5 13" xfId="1207"/>
    <cellStyle name="40% - Accent5 14" xfId="1223"/>
    <cellStyle name="40% - Accent5 15" xfId="1239"/>
    <cellStyle name="40% - Accent5 16" xfId="1255"/>
    <cellStyle name="40% - Accent5 17" xfId="1271"/>
    <cellStyle name="40% - Accent5 18" xfId="1287"/>
    <cellStyle name="40% - Accent5 19" xfId="1303"/>
    <cellStyle name="40% - Accent5 2" xfId="86"/>
    <cellStyle name="40% - Accent5 2 2" xfId="1637"/>
    <cellStyle name="40% - Accent5 20" xfId="1319"/>
    <cellStyle name="40% - Accent5 21" xfId="1335"/>
    <cellStyle name="40% - Accent5 22" xfId="1350"/>
    <cellStyle name="40% - Accent5 23" xfId="1365"/>
    <cellStyle name="40% - Accent5 24" xfId="1380"/>
    <cellStyle name="40% - Accent5 25" xfId="1395"/>
    <cellStyle name="40% - Accent5 26" xfId="1410"/>
    <cellStyle name="40% - Accent5 27" xfId="1425"/>
    <cellStyle name="40% - Accent5 28" xfId="1440"/>
    <cellStyle name="40% - Accent5 29" xfId="1464"/>
    <cellStyle name="40% - Accent5 3" xfId="106"/>
    <cellStyle name="40% - Accent5 3 2" xfId="200"/>
    <cellStyle name="40% - Accent5 3 2 2" xfId="324"/>
    <cellStyle name="40% - Accent5 3 2 2 2" xfId="1115"/>
    <cellStyle name="40% - Accent5 3 2 2 3" xfId="714"/>
    <cellStyle name="40% - Accent5 3 2 3" xfId="590"/>
    <cellStyle name="40% - Accent5 3 2 3 2" xfId="991"/>
    <cellStyle name="40% - Accent5 3 2 4" xfId="869"/>
    <cellStyle name="40% - Accent5 3 2 5" xfId="480"/>
    <cellStyle name="40% - Accent5 3 3" xfId="167"/>
    <cellStyle name="40% - Accent5 3 3 2" xfId="292"/>
    <cellStyle name="40% - Accent5 3 3 2 2" xfId="1083"/>
    <cellStyle name="40% - Accent5 3 3 2 3" xfId="682"/>
    <cellStyle name="40% - Accent5 3 3 3" xfId="558"/>
    <cellStyle name="40% - Accent5 3 3 3 2" xfId="959"/>
    <cellStyle name="40% - Accent5 3 3 4" xfId="837"/>
    <cellStyle name="40% - Accent5 3 3 5" xfId="448"/>
    <cellStyle name="40% - Accent5 3 4" xfId="137"/>
    <cellStyle name="40% - Accent5 3 4 2" xfId="262"/>
    <cellStyle name="40% - Accent5 3 4 2 2" xfId="1053"/>
    <cellStyle name="40% - Accent5 3 4 2 3" xfId="652"/>
    <cellStyle name="40% - Accent5 3 4 3" xfId="528"/>
    <cellStyle name="40% - Accent5 3 4 3 2" xfId="929"/>
    <cellStyle name="40% - Accent5 3 4 4" xfId="807"/>
    <cellStyle name="40% - Accent5 3 4 5" xfId="418"/>
    <cellStyle name="40% - Accent5 3 5" xfId="342"/>
    <cellStyle name="40% - Accent5 3 5 2" xfId="1133"/>
    <cellStyle name="40% - Accent5 3 5 3" xfId="732"/>
    <cellStyle name="40% - Accent5 3 6" xfId="232"/>
    <cellStyle name="40% - Accent5 3 6 2" xfId="1023"/>
    <cellStyle name="40% - Accent5 3 6 3" xfId="622"/>
    <cellStyle name="40% - Accent5 3 7" xfId="498"/>
    <cellStyle name="40% - Accent5 3 7 2" xfId="899"/>
    <cellStyle name="40% - Accent5 3 8" xfId="777"/>
    <cellStyle name="40% - Accent5 3 9" xfId="388"/>
    <cellStyle name="40% - Accent5 30" xfId="1479"/>
    <cellStyle name="40% - Accent5 31" xfId="1494"/>
    <cellStyle name="40% - Accent5 32" xfId="1509"/>
    <cellStyle name="40% - Accent5 33" xfId="1524"/>
    <cellStyle name="40% - Accent5 34" xfId="1546"/>
    <cellStyle name="40% - Accent5 35" xfId="1561"/>
    <cellStyle name="40% - Accent5 36" xfId="1576"/>
    <cellStyle name="40% - Accent5 37" xfId="1596"/>
    <cellStyle name="40% - Accent5 38" xfId="1613"/>
    <cellStyle name="40% - Accent5 4" xfId="183"/>
    <cellStyle name="40% - Accent5 4 2" xfId="358"/>
    <cellStyle name="40% - Accent5 4 2 2" xfId="1149"/>
    <cellStyle name="40% - Accent5 4 2 3" xfId="748"/>
    <cellStyle name="40% - Accent5 4 3" xfId="308"/>
    <cellStyle name="40% - Accent5 4 3 2" xfId="1099"/>
    <cellStyle name="40% - Accent5 4 3 3" xfId="698"/>
    <cellStyle name="40% - Accent5 4 4" xfId="574"/>
    <cellStyle name="40% - Accent5 4 4 2" xfId="975"/>
    <cellStyle name="40% - Accent5 4 5" xfId="853"/>
    <cellStyle name="40% - Accent5 4 6" xfId="464"/>
    <cellStyle name="40% - Accent5 5" xfId="151"/>
    <cellStyle name="40% - Accent5 5 2" xfId="276"/>
    <cellStyle name="40% - Accent5 5 2 2" xfId="1067"/>
    <cellStyle name="40% - Accent5 5 2 3" xfId="666"/>
    <cellStyle name="40% - Accent5 5 3" xfId="542"/>
    <cellStyle name="40% - Accent5 5 3 2" xfId="943"/>
    <cellStyle name="40% - Accent5 5 4" xfId="821"/>
    <cellStyle name="40% - Accent5 5 5" xfId="432"/>
    <cellStyle name="40% - Accent5 6" xfId="121"/>
    <cellStyle name="40% - Accent5 6 2" xfId="246"/>
    <cellStyle name="40% - Accent5 6 2 2" xfId="1037"/>
    <cellStyle name="40% - Accent5 6 2 3" xfId="636"/>
    <cellStyle name="40% - Accent5 6 3" xfId="512"/>
    <cellStyle name="40% - Accent5 6 3 2" xfId="913"/>
    <cellStyle name="40% - Accent5 6 4" xfId="791"/>
    <cellStyle name="40% - Accent5 6 5" xfId="402"/>
    <cellStyle name="40% - Accent5 7" xfId="216"/>
    <cellStyle name="40% - Accent5 7 2" xfId="1007"/>
    <cellStyle name="40% - Accent5 7 3" xfId="606"/>
    <cellStyle name="40% - Accent5 8" xfId="372"/>
    <cellStyle name="40% - Accent5 8 2" xfId="883"/>
    <cellStyle name="40% - Accent5 9" xfId="760"/>
    <cellStyle name="40% - Accent6" xfId="51" builtinId="51" customBuiltin="1"/>
    <cellStyle name="40% - Accent6 10" xfId="1165"/>
    <cellStyle name="40% - Accent6 11" xfId="1179"/>
    <cellStyle name="40% - Accent6 12" xfId="1194"/>
    <cellStyle name="40% - Accent6 13" xfId="1209"/>
    <cellStyle name="40% - Accent6 14" xfId="1225"/>
    <cellStyle name="40% - Accent6 15" xfId="1241"/>
    <cellStyle name="40% - Accent6 16" xfId="1257"/>
    <cellStyle name="40% - Accent6 17" xfId="1273"/>
    <cellStyle name="40% - Accent6 18" xfId="1289"/>
    <cellStyle name="40% - Accent6 19" xfId="1305"/>
    <cellStyle name="40% - Accent6 2" xfId="90"/>
    <cellStyle name="40% - Accent6 2 2" xfId="1638"/>
    <cellStyle name="40% - Accent6 20" xfId="1321"/>
    <cellStyle name="40% - Accent6 21" xfId="1337"/>
    <cellStyle name="40% - Accent6 22" xfId="1352"/>
    <cellStyle name="40% - Accent6 23" xfId="1367"/>
    <cellStyle name="40% - Accent6 24" xfId="1382"/>
    <cellStyle name="40% - Accent6 25" xfId="1397"/>
    <cellStyle name="40% - Accent6 26" xfId="1412"/>
    <cellStyle name="40% - Accent6 27" xfId="1427"/>
    <cellStyle name="40% - Accent6 28" xfId="1442"/>
    <cellStyle name="40% - Accent6 29" xfId="1466"/>
    <cellStyle name="40% - Accent6 3" xfId="108"/>
    <cellStyle name="40% - Accent6 3 2" xfId="202"/>
    <cellStyle name="40% - Accent6 3 2 2" xfId="326"/>
    <cellStyle name="40% - Accent6 3 2 2 2" xfId="1117"/>
    <cellStyle name="40% - Accent6 3 2 2 3" xfId="716"/>
    <cellStyle name="40% - Accent6 3 2 3" xfId="592"/>
    <cellStyle name="40% - Accent6 3 2 3 2" xfId="993"/>
    <cellStyle name="40% - Accent6 3 2 4" xfId="871"/>
    <cellStyle name="40% - Accent6 3 2 5" xfId="482"/>
    <cellStyle name="40% - Accent6 3 3" xfId="169"/>
    <cellStyle name="40% - Accent6 3 3 2" xfId="294"/>
    <cellStyle name="40% - Accent6 3 3 2 2" xfId="1085"/>
    <cellStyle name="40% - Accent6 3 3 2 3" xfId="684"/>
    <cellStyle name="40% - Accent6 3 3 3" xfId="560"/>
    <cellStyle name="40% - Accent6 3 3 3 2" xfId="961"/>
    <cellStyle name="40% - Accent6 3 3 4" xfId="839"/>
    <cellStyle name="40% - Accent6 3 3 5" xfId="450"/>
    <cellStyle name="40% - Accent6 3 4" xfId="139"/>
    <cellStyle name="40% - Accent6 3 4 2" xfId="264"/>
    <cellStyle name="40% - Accent6 3 4 2 2" xfId="1055"/>
    <cellStyle name="40% - Accent6 3 4 2 3" xfId="654"/>
    <cellStyle name="40% - Accent6 3 4 3" xfId="530"/>
    <cellStyle name="40% - Accent6 3 4 3 2" xfId="931"/>
    <cellStyle name="40% - Accent6 3 4 4" xfId="809"/>
    <cellStyle name="40% - Accent6 3 4 5" xfId="420"/>
    <cellStyle name="40% - Accent6 3 5" xfId="344"/>
    <cellStyle name="40% - Accent6 3 5 2" xfId="1135"/>
    <cellStyle name="40% - Accent6 3 5 3" xfId="734"/>
    <cellStyle name="40% - Accent6 3 6" xfId="234"/>
    <cellStyle name="40% - Accent6 3 6 2" xfId="1025"/>
    <cellStyle name="40% - Accent6 3 6 3" xfId="624"/>
    <cellStyle name="40% - Accent6 3 7" xfId="500"/>
    <cellStyle name="40% - Accent6 3 7 2" xfId="901"/>
    <cellStyle name="40% - Accent6 3 8" xfId="779"/>
    <cellStyle name="40% - Accent6 3 9" xfId="390"/>
    <cellStyle name="40% - Accent6 30" xfId="1481"/>
    <cellStyle name="40% - Accent6 31" xfId="1496"/>
    <cellStyle name="40% - Accent6 32" xfId="1511"/>
    <cellStyle name="40% - Accent6 33" xfId="1526"/>
    <cellStyle name="40% - Accent6 34" xfId="1548"/>
    <cellStyle name="40% - Accent6 35" xfId="1563"/>
    <cellStyle name="40% - Accent6 36" xfId="1578"/>
    <cellStyle name="40% - Accent6 37" xfId="1598"/>
    <cellStyle name="40% - Accent6 38" xfId="1615"/>
    <cellStyle name="40% - Accent6 4" xfId="185"/>
    <cellStyle name="40% - Accent6 4 2" xfId="360"/>
    <cellStyle name="40% - Accent6 4 2 2" xfId="1151"/>
    <cellStyle name="40% - Accent6 4 2 3" xfId="750"/>
    <cellStyle name="40% - Accent6 4 3" xfId="310"/>
    <cellStyle name="40% - Accent6 4 3 2" xfId="1101"/>
    <cellStyle name="40% - Accent6 4 3 3" xfId="700"/>
    <cellStyle name="40% - Accent6 4 4" xfId="576"/>
    <cellStyle name="40% - Accent6 4 4 2" xfId="977"/>
    <cellStyle name="40% - Accent6 4 5" xfId="855"/>
    <cellStyle name="40% - Accent6 4 6" xfId="466"/>
    <cellStyle name="40% - Accent6 5" xfId="153"/>
    <cellStyle name="40% - Accent6 5 2" xfId="278"/>
    <cellStyle name="40% - Accent6 5 2 2" xfId="1069"/>
    <cellStyle name="40% - Accent6 5 2 3" xfId="668"/>
    <cellStyle name="40% - Accent6 5 3" xfId="544"/>
    <cellStyle name="40% - Accent6 5 3 2" xfId="945"/>
    <cellStyle name="40% - Accent6 5 4" xfId="823"/>
    <cellStyle name="40% - Accent6 5 5" xfId="434"/>
    <cellStyle name="40% - Accent6 6" xfId="123"/>
    <cellStyle name="40% - Accent6 6 2" xfId="248"/>
    <cellStyle name="40% - Accent6 6 2 2" xfId="1039"/>
    <cellStyle name="40% - Accent6 6 2 3" xfId="638"/>
    <cellStyle name="40% - Accent6 6 3" xfId="514"/>
    <cellStyle name="40% - Accent6 6 3 2" xfId="915"/>
    <cellStyle name="40% - Accent6 6 4" xfId="793"/>
    <cellStyle name="40% - Accent6 6 5" xfId="404"/>
    <cellStyle name="40% - Accent6 7" xfId="218"/>
    <cellStyle name="40% - Accent6 7 2" xfId="1009"/>
    <cellStyle name="40% - Accent6 7 3" xfId="608"/>
    <cellStyle name="40% - Accent6 8" xfId="374"/>
    <cellStyle name="40% - Accent6 8 2" xfId="885"/>
    <cellStyle name="40% - Accent6 9" xfId="762"/>
    <cellStyle name="40% - アクセント 1" xfId="1639"/>
    <cellStyle name="40% - アクセント 2" xfId="1640"/>
    <cellStyle name="40% - アクセント 3" xfId="1641"/>
    <cellStyle name="40% - アクセント 4" xfId="1642"/>
    <cellStyle name="40% - アクセント 5" xfId="1643"/>
    <cellStyle name="40% - アクセント 6" xfId="1644"/>
    <cellStyle name="60% - Accent1" xfId="32" builtinId="32" customBuiltin="1"/>
    <cellStyle name="60% - Accent1 2" xfId="71"/>
    <cellStyle name="60% - Accent1 2 2" xfId="1528"/>
    <cellStyle name="60% - Accent1 2 3" xfId="1645"/>
    <cellStyle name="60% - Accent1 3" xfId="1446"/>
    <cellStyle name="60% - Accent2" xfId="36" builtinId="36" customBuiltin="1"/>
    <cellStyle name="60% - Accent2 2" xfId="75"/>
    <cellStyle name="60% - Accent2 2 2" xfId="1529"/>
    <cellStyle name="60% - Accent2 2 3" xfId="1646"/>
    <cellStyle name="60% - Accent2 3" xfId="1447"/>
    <cellStyle name="60% - Accent3" xfId="40" builtinId="40" customBuiltin="1"/>
    <cellStyle name="60% - Accent3 2" xfId="79"/>
    <cellStyle name="60% - Accent3 2 2" xfId="1530"/>
    <cellStyle name="60% - Accent3 2 3" xfId="1647"/>
    <cellStyle name="60% - Accent3 3" xfId="1448"/>
    <cellStyle name="60% - Accent4" xfId="44" builtinId="44" customBuiltin="1"/>
    <cellStyle name="60% - Accent4 2" xfId="83"/>
    <cellStyle name="60% - Accent4 2 2" xfId="1531"/>
    <cellStyle name="60% - Accent4 2 3" xfId="1648"/>
    <cellStyle name="60% - Accent4 3" xfId="1449"/>
    <cellStyle name="60% - Accent5" xfId="48" builtinId="48" customBuiltin="1"/>
    <cellStyle name="60% - Accent5 2" xfId="87"/>
    <cellStyle name="60% - Accent5 2 2" xfId="1532"/>
    <cellStyle name="60% - Accent5 2 3" xfId="1649"/>
    <cellStyle name="60% - Accent5 3" xfId="1450"/>
    <cellStyle name="60% - Accent6" xfId="52" builtinId="52" customBuiltin="1"/>
    <cellStyle name="60% - Accent6 2" xfId="91"/>
    <cellStyle name="60% - Accent6 2 2" xfId="1533"/>
    <cellStyle name="60% - Accent6 2 3" xfId="1650"/>
    <cellStyle name="60% - Accent6 3" xfId="1451"/>
    <cellStyle name="60% - アクセント 1" xfId="1651"/>
    <cellStyle name="60% - アクセント 2" xfId="1652"/>
    <cellStyle name="60% - アクセント 3" xfId="1653"/>
    <cellStyle name="60% - アクセント 4" xfId="1654"/>
    <cellStyle name="60% - アクセント 5" xfId="1655"/>
    <cellStyle name="60% - アクセント 6" xfId="1656"/>
    <cellStyle name="Accent1" xfId="29" builtinId="29" customBuiltin="1"/>
    <cellStyle name="Accent1 2" xfId="68"/>
    <cellStyle name="Accent1 2 2" xfId="1657"/>
    <cellStyle name="Accent2" xfId="33" builtinId="33" customBuiltin="1"/>
    <cellStyle name="Accent2 2" xfId="72"/>
    <cellStyle name="Accent2 2 2" xfId="1658"/>
    <cellStyle name="Accent3" xfId="37" builtinId="37" customBuiltin="1"/>
    <cellStyle name="Accent3 2" xfId="76"/>
    <cellStyle name="Accent3 2 2" xfId="1659"/>
    <cellStyle name="Accent4" xfId="41" builtinId="41" customBuiltin="1"/>
    <cellStyle name="Accent4 2" xfId="80"/>
    <cellStyle name="Accent4 2 2" xfId="1660"/>
    <cellStyle name="Accent5" xfId="45" builtinId="45" customBuiltin="1"/>
    <cellStyle name="Accent5 2" xfId="84"/>
    <cellStyle name="Accent5 2 2" xfId="1661"/>
    <cellStyle name="Accent6" xfId="49" builtinId="49" customBuiltin="1"/>
    <cellStyle name="Accent6 2" xfId="88"/>
    <cellStyle name="Accent6 2 2" xfId="1662"/>
    <cellStyle name="Bad" xfId="18" builtinId="27" customBuiltin="1"/>
    <cellStyle name="Bad 2" xfId="58"/>
    <cellStyle name="Bad 2 2" xfId="1663"/>
    <cellStyle name="Calculation" xfId="22" builtinId="22" customBuiltin="1"/>
    <cellStyle name="Calculation 2" xfId="62"/>
    <cellStyle name="Calculation 2 2" xfId="1664"/>
    <cellStyle name="Check Cell" xfId="24" builtinId="23" customBuiltin="1"/>
    <cellStyle name="Check Cell 2" xfId="64"/>
    <cellStyle name="Check Cell 2 2" xfId="1665"/>
    <cellStyle name="Comma 2" xfId="10"/>
    <cellStyle name="Comma 2 2" xfId="186"/>
    <cellStyle name="Currency 2" xfId="1666"/>
    <cellStyle name="Explanatory Text" xfId="27" builtinId="53" customBuiltin="1"/>
    <cellStyle name="Explanatory Text 2" xfId="66"/>
    <cellStyle name="Explanatory Text 2 2" xfId="1667"/>
    <cellStyle name="Good" xfId="17" builtinId="26" customBuiltin="1"/>
    <cellStyle name="Good 2" xfId="57"/>
    <cellStyle name="Good 2 2" xfId="1668"/>
    <cellStyle name="Heading 1" xfId="13" builtinId="16" customBuiltin="1"/>
    <cellStyle name="Heading 1 2" xfId="53"/>
    <cellStyle name="Heading 1 2 2" xfId="1669"/>
    <cellStyle name="Heading 2" xfId="14" builtinId="17" customBuiltin="1"/>
    <cellStyle name="Heading 2 2" xfId="54"/>
    <cellStyle name="Heading 2 2 2" xfId="1670"/>
    <cellStyle name="Heading 3" xfId="15" builtinId="18" customBuiltin="1"/>
    <cellStyle name="Heading 3 2" xfId="55"/>
    <cellStyle name="Heading 3 2 2" xfId="1671"/>
    <cellStyle name="Heading 4" xfId="16" builtinId="19" customBuiltin="1"/>
    <cellStyle name="Heading 4 2" xfId="56"/>
    <cellStyle name="Heading 4 2 2" xfId="1672"/>
    <cellStyle name="Hyperlink" xfId="1716" builtinId="8"/>
    <cellStyle name="Input" xfId="20" builtinId="20" customBuiltin="1"/>
    <cellStyle name="Input 2" xfId="60"/>
    <cellStyle name="Input 2 2" xfId="1673"/>
    <cellStyle name="Linked Cell" xfId="23" builtinId="24" customBuiltin="1"/>
    <cellStyle name="Linked Cell 2" xfId="63"/>
    <cellStyle name="Linked Cell 2 2" xfId="1674"/>
    <cellStyle name="Neutral" xfId="19" builtinId="28" customBuiltin="1"/>
    <cellStyle name="Neutral 2" xfId="59"/>
    <cellStyle name="Neutral 2 2" xfId="1527"/>
    <cellStyle name="Neutral 2 3" xfId="1675"/>
    <cellStyle name="Neutral 3" xfId="1445"/>
    <cellStyle name="Normal" xfId="0" builtinId="0"/>
    <cellStyle name="Normal 10" xfId="1166"/>
    <cellStyle name="Normal 10 2" xfId="1211"/>
    <cellStyle name="Normal 10 3" xfId="1227"/>
    <cellStyle name="Normal 10 4" xfId="1243"/>
    <cellStyle name="Normal 10 5" xfId="1259"/>
    <cellStyle name="Normal 10 6" xfId="1275"/>
    <cellStyle name="Normal 10 7" xfId="1291"/>
    <cellStyle name="Normal 10 8" xfId="1307"/>
    <cellStyle name="Normal 10 9" xfId="1323"/>
    <cellStyle name="Normal 11" xfId="1181"/>
    <cellStyle name="Normal 12" xfId="1196"/>
    <cellStyle name="Normal 13" xfId="1212"/>
    <cellStyle name="Normal 14" xfId="1228"/>
    <cellStyle name="Normal 15" xfId="1244"/>
    <cellStyle name="Normal 16" xfId="1260"/>
    <cellStyle name="Normal 17" xfId="1276"/>
    <cellStyle name="Normal 18" xfId="1292"/>
    <cellStyle name="Normal 19" xfId="1308"/>
    <cellStyle name="Normal 2" xfId="1"/>
    <cellStyle name="Normal 2 2" xfId="4"/>
    <cellStyle name="Normal 2 2 2" xfId="1676"/>
    <cellStyle name="Normal 2 2 3" xfId="109"/>
    <cellStyle name="Normal 2 3" xfId="7"/>
    <cellStyle name="Normal 2 4" xfId="1180"/>
    <cellStyle name="Normal 2 4 10" xfId="1322"/>
    <cellStyle name="Normal 2 4 11" xfId="1338"/>
    <cellStyle name="Normal 2 4 12" xfId="1353"/>
    <cellStyle name="Normal 2 4 13" xfId="1368"/>
    <cellStyle name="Normal 2 4 14" xfId="1383"/>
    <cellStyle name="Normal 2 4 15" xfId="1398"/>
    <cellStyle name="Normal 2 4 16" xfId="1413"/>
    <cellStyle name="Normal 2 4 17" xfId="1428"/>
    <cellStyle name="Normal 2 4 18" xfId="1443"/>
    <cellStyle name="Normal 2 4 19" xfId="1452"/>
    <cellStyle name="Normal 2 4 2" xfId="1195"/>
    <cellStyle name="Normal 2 4 20" xfId="1467"/>
    <cellStyle name="Normal 2 4 21" xfId="1482"/>
    <cellStyle name="Normal 2 4 22" xfId="1497"/>
    <cellStyle name="Normal 2 4 23" xfId="1512"/>
    <cellStyle name="Normal 2 4 24" xfId="1534"/>
    <cellStyle name="Normal 2 4 25" xfId="1549"/>
    <cellStyle name="Normal 2 4 26" xfId="1564"/>
    <cellStyle name="Normal 2 4 27" xfId="1582"/>
    <cellStyle name="Normal 2 4 28" xfId="1600"/>
    <cellStyle name="Normal 2 4 29" xfId="1618"/>
    <cellStyle name="Normal 2 4 3" xfId="1210"/>
    <cellStyle name="Normal 2 4 30" xfId="1713"/>
    <cellStyle name="Normal 2 4 4" xfId="1226"/>
    <cellStyle name="Normal 2 4 5" xfId="1242"/>
    <cellStyle name="Normal 2 4 6" xfId="1258"/>
    <cellStyle name="Normal 2 4 7" xfId="1274"/>
    <cellStyle name="Normal 2 4 8" xfId="1290"/>
    <cellStyle name="Normal 2 4 9" xfId="1306"/>
    <cellStyle name="Normal 20" xfId="1324"/>
    <cellStyle name="Normal 21" xfId="1339"/>
    <cellStyle name="Normal 22" xfId="1354"/>
    <cellStyle name="Normal 23" xfId="1369"/>
    <cellStyle name="Normal 24" xfId="1384"/>
    <cellStyle name="Normal 25" xfId="1399"/>
    <cellStyle name="Normal 26" xfId="1414"/>
    <cellStyle name="Normal 27" xfId="1429"/>
    <cellStyle name="Normal 28" xfId="1453"/>
    <cellStyle name="Normal 29" xfId="1468"/>
    <cellStyle name="Normal 3" xfId="2"/>
    <cellStyle name="Normal 3 2" xfId="5"/>
    <cellStyle name="Normal 3 2 2" xfId="1678"/>
    <cellStyle name="Normal 3 3" xfId="8"/>
    <cellStyle name="Normal 3 3 2" xfId="1677"/>
    <cellStyle name="Normal 3 4" xfId="9"/>
    <cellStyle name="Normal 30" xfId="1483"/>
    <cellStyle name="Normal 31" xfId="1498"/>
    <cellStyle name="Normal 32" xfId="1513"/>
    <cellStyle name="Normal 33" xfId="1535"/>
    <cellStyle name="Normal 34" xfId="1550"/>
    <cellStyle name="Normal 35" xfId="1565"/>
    <cellStyle name="Normal 36" xfId="1585"/>
    <cellStyle name="Normal 37" xfId="1602"/>
    <cellStyle name="Normal 4" xfId="3"/>
    <cellStyle name="Normal 4 10" xfId="375"/>
    <cellStyle name="Normal 4 11" xfId="1583"/>
    <cellStyle name="Normal 4 12" xfId="1601"/>
    <cellStyle name="Normal 4 13" xfId="1619"/>
    <cellStyle name="Normal 4 14" xfId="1714"/>
    <cellStyle name="Normal 4 15" xfId="92"/>
    <cellStyle name="Normal 4 15 2" xfId="1717"/>
    <cellStyle name="Normal 4 2" xfId="11"/>
    <cellStyle name="Normal 4 2 10" xfId="1679"/>
    <cellStyle name="Normal 4 2 11" xfId="110"/>
    <cellStyle name="Normal 4 2 2" xfId="203"/>
    <cellStyle name="Normal 4 2 2 2" xfId="327"/>
    <cellStyle name="Normal 4 2 2 2 2" xfId="1118"/>
    <cellStyle name="Normal 4 2 2 2 3" xfId="717"/>
    <cellStyle name="Normal 4 2 2 3" xfId="593"/>
    <cellStyle name="Normal 4 2 2 3 2" xfId="994"/>
    <cellStyle name="Normal 4 2 2 4" xfId="872"/>
    <cellStyle name="Normal 4 2 2 5" xfId="483"/>
    <cellStyle name="Normal 4 2 3" xfId="170"/>
    <cellStyle name="Normal 4 2 3 2" xfId="295"/>
    <cellStyle name="Normal 4 2 3 2 2" xfId="1086"/>
    <cellStyle name="Normal 4 2 3 2 3" xfId="685"/>
    <cellStyle name="Normal 4 2 3 3" xfId="561"/>
    <cellStyle name="Normal 4 2 3 3 2" xfId="962"/>
    <cellStyle name="Normal 4 2 3 4" xfId="840"/>
    <cellStyle name="Normal 4 2 3 5" xfId="451"/>
    <cellStyle name="Normal 4 2 4" xfId="140"/>
    <cellStyle name="Normal 4 2 4 2" xfId="265"/>
    <cellStyle name="Normal 4 2 4 2 2" xfId="1056"/>
    <cellStyle name="Normal 4 2 4 2 3" xfId="655"/>
    <cellStyle name="Normal 4 2 4 3" xfId="531"/>
    <cellStyle name="Normal 4 2 4 3 2" xfId="932"/>
    <cellStyle name="Normal 4 2 4 4" xfId="810"/>
    <cellStyle name="Normal 4 2 4 5" xfId="421"/>
    <cellStyle name="Normal 4 2 5" xfId="345"/>
    <cellStyle name="Normal 4 2 5 2" xfId="1136"/>
    <cellStyle name="Normal 4 2 5 3" xfId="735"/>
    <cellStyle name="Normal 4 2 6" xfId="235"/>
    <cellStyle name="Normal 4 2 6 2" xfId="1026"/>
    <cellStyle name="Normal 4 2 6 3" xfId="625"/>
    <cellStyle name="Normal 4 2 7" xfId="501"/>
    <cellStyle name="Normal 4 2 7 2" xfId="902"/>
    <cellStyle name="Normal 4 2 8" xfId="780"/>
    <cellStyle name="Normal 4 2 9" xfId="391"/>
    <cellStyle name="Normal 4 22" xfId="1718"/>
    <cellStyle name="Normal 4 3" xfId="187"/>
    <cellStyle name="Normal 4 3 2" xfId="311"/>
    <cellStyle name="Normal 4 3 2 2" xfId="1102"/>
    <cellStyle name="Normal 4 3 2 3" xfId="701"/>
    <cellStyle name="Normal 4 3 3" xfId="577"/>
    <cellStyle name="Normal 4 3 3 2" xfId="978"/>
    <cellStyle name="Normal 4 3 4" xfId="856"/>
    <cellStyle name="Normal 4 3 5" xfId="467"/>
    <cellStyle name="Normal 4 4" xfId="154"/>
    <cellStyle name="Normal 4 4 2" xfId="279"/>
    <cellStyle name="Normal 4 4 2 2" xfId="1070"/>
    <cellStyle name="Normal 4 4 2 3" xfId="669"/>
    <cellStyle name="Normal 4 4 3" xfId="545"/>
    <cellStyle name="Normal 4 4 3 2" xfId="946"/>
    <cellStyle name="Normal 4 4 4" xfId="824"/>
    <cellStyle name="Normal 4 4 5" xfId="435"/>
    <cellStyle name="Normal 4 5" xfId="124"/>
    <cellStyle name="Normal 4 5 2" xfId="249"/>
    <cellStyle name="Normal 4 5 2 2" xfId="1040"/>
    <cellStyle name="Normal 4 5 2 3" xfId="639"/>
    <cellStyle name="Normal 4 5 3" xfId="515"/>
    <cellStyle name="Normal 4 5 3 2" xfId="916"/>
    <cellStyle name="Normal 4 5 4" xfId="794"/>
    <cellStyle name="Normal 4 5 5" xfId="405"/>
    <cellStyle name="Normal 4 6" xfId="329"/>
    <cellStyle name="Normal 4 6 2" xfId="1120"/>
    <cellStyle name="Normal 4 6 3" xfId="719"/>
    <cellStyle name="Normal 4 7" xfId="219"/>
    <cellStyle name="Normal 4 7 2" xfId="1010"/>
    <cellStyle name="Normal 4 7 3" xfId="609"/>
    <cellStyle name="Normal 4 8" xfId="485"/>
    <cellStyle name="Normal 4 8 2" xfId="886"/>
    <cellStyle name="Normal 4 9" xfId="764"/>
    <cellStyle name="Normal 5" xfId="6"/>
    <cellStyle name="Normal 5 10" xfId="1580"/>
    <cellStyle name="Normal 5 11" xfId="1599"/>
    <cellStyle name="Normal 5 12" xfId="1616"/>
    <cellStyle name="Normal 5 13" xfId="1715"/>
    <cellStyle name="Normal 5 14" xfId="95"/>
    <cellStyle name="Normal 5 2" xfId="189"/>
    <cellStyle name="Normal 5 2 2" xfId="313"/>
    <cellStyle name="Normal 5 2 2 2" xfId="1104"/>
    <cellStyle name="Normal 5 2 2 3" xfId="703"/>
    <cellStyle name="Normal 5 2 3" xfId="579"/>
    <cellStyle name="Normal 5 2 3 2" xfId="980"/>
    <cellStyle name="Normal 5 2 4" xfId="858"/>
    <cellStyle name="Normal 5 2 5" xfId="469"/>
    <cellStyle name="Normal 5 2 6" xfId="1680"/>
    <cellStyle name="Normal 5 3" xfId="156"/>
    <cellStyle name="Normal 5 3 2" xfId="281"/>
    <cellStyle name="Normal 5 3 2 2" xfId="1072"/>
    <cellStyle name="Normal 5 3 2 3" xfId="671"/>
    <cellStyle name="Normal 5 3 3" xfId="547"/>
    <cellStyle name="Normal 5 3 3 2" xfId="948"/>
    <cellStyle name="Normal 5 3 4" xfId="826"/>
    <cellStyle name="Normal 5 3 5" xfId="437"/>
    <cellStyle name="Normal 5 4" xfId="126"/>
    <cellStyle name="Normal 5 4 2" xfId="251"/>
    <cellStyle name="Normal 5 4 2 2" xfId="1042"/>
    <cellStyle name="Normal 5 4 2 3" xfId="641"/>
    <cellStyle name="Normal 5 4 3" xfId="517"/>
    <cellStyle name="Normal 5 4 3 2" xfId="918"/>
    <cellStyle name="Normal 5 4 4" xfId="796"/>
    <cellStyle name="Normal 5 4 5" xfId="407"/>
    <cellStyle name="Normal 5 5" xfId="331"/>
    <cellStyle name="Normal 5 5 2" xfId="1122"/>
    <cellStyle name="Normal 5 5 3" xfId="721"/>
    <cellStyle name="Normal 5 6" xfId="221"/>
    <cellStyle name="Normal 5 6 2" xfId="1012"/>
    <cellStyle name="Normal 5 6 3" xfId="611"/>
    <cellStyle name="Normal 5 7" xfId="487"/>
    <cellStyle name="Normal 5 7 2" xfId="888"/>
    <cellStyle name="Normal 5 8" xfId="766"/>
    <cellStyle name="Normal 5 9" xfId="377"/>
    <cellStyle name="Normal 6" xfId="172"/>
    <cellStyle name="Normal 6 2" xfId="347"/>
    <cellStyle name="Normal 6 2 2" xfId="1138"/>
    <cellStyle name="Normal 6 2 3" xfId="737"/>
    <cellStyle name="Normal 6 2 4" xfId="1681"/>
    <cellStyle name="Normal 6 3" xfId="297"/>
    <cellStyle name="Normal 6 3 2" xfId="1088"/>
    <cellStyle name="Normal 6 3 3" xfId="687"/>
    <cellStyle name="Normal 6 4" xfId="563"/>
    <cellStyle name="Normal 6 4 2" xfId="964"/>
    <cellStyle name="Normal 6 5" xfId="842"/>
    <cellStyle name="Normal 6 6" xfId="453"/>
    <cellStyle name="Normal 6 7" xfId="1579"/>
    <cellStyle name="Normal 7" xfId="205"/>
    <cellStyle name="Normal 7 2" xfId="996"/>
    <cellStyle name="Normal 7 2 2" xfId="1682"/>
    <cellStyle name="Normal 7 3" xfId="595"/>
    <cellStyle name="Normal 7 4" xfId="1620"/>
    <cellStyle name="Normal 8" xfId="361"/>
    <cellStyle name="Normal 9" xfId="1152"/>
    <cellStyle name="Note" xfId="26" builtinId="10" customBuiltin="1"/>
    <cellStyle name="Note 10" xfId="1167"/>
    <cellStyle name="Note 11" xfId="1182"/>
    <cellStyle name="Note 12" xfId="1197"/>
    <cellStyle name="Note 13" xfId="1213"/>
    <cellStyle name="Note 14" xfId="1229"/>
    <cellStyle name="Note 15" xfId="1245"/>
    <cellStyle name="Note 16" xfId="1261"/>
    <cellStyle name="Note 17" xfId="1277"/>
    <cellStyle name="Note 18" xfId="1293"/>
    <cellStyle name="Note 19" xfId="1309"/>
    <cellStyle name="Note 2" xfId="94"/>
    <cellStyle name="Note 2 2" xfId="1581"/>
    <cellStyle name="Note 2 2 2" xfId="1683"/>
    <cellStyle name="Note 2 3" xfId="1617"/>
    <cellStyle name="Note 20" xfId="1325"/>
    <cellStyle name="Note 21" xfId="1340"/>
    <cellStyle name="Note 22" xfId="1355"/>
    <cellStyle name="Note 23" xfId="1370"/>
    <cellStyle name="Note 24" xfId="1385"/>
    <cellStyle name="Note 25" xfId="1400"/>
    <cellStyle name="Note 26" xfId="1415"/>
    <cellStyle name="Note 27" xfId="1430"/>
    <cellStyle name="Note 28" xfId="1454"/>
    <cellStyle name="Note 29" xfId="1469"/>
    <cellStyle name="Note 3" xfId="93"/>
    <cellStyle name="Note 3 10" xfId="376"/>
    <cellStyle name="Note 3 11" xfId="1584"/>
    <cellStyle name="Note 3 2" xfId="111"/>
    <cellStyle name="Note 3 2 2" xfId="204"/>
    <cellStyle name="Note 3 2 2 2" xfId="328"/>
    <cellStyle name="Note 3 2 2 2 2" xfId="1119"/>
    <cellStyle name="Note 3 2 2 2 3" xfId="718"/>
    <cellStyle name="Note 3 2 2 3" xfId="594"/>
    <cellStyle name="Note 3 2 2 3 2" xfId="995"/>
    <cellStyle name="Note 3 2 2 4" xfId="873"/>
    <cellStyle name="Note 3 2 2 5" xfId="484"/>
    <cellStyle name="Note 3 2 3" xfId="171"/>
    <cellStyle name="Note 3 2 3 2" xfId="296"/>
    <cellStyle name="Note 3 2 3 2 2" xfId="1087"/>
    <cellStyle name="Note 3 2 3 2 3" xfId="686"/>
    <cellStyle name="Note 3 2 3 3" xfId="562"/>
    <cellStyle name="Note 3 2 3 3 2" xfId="963"/>
    <cellStyle name="Note 3 2 3 4" xfId="841"/>
    <cellStyle name="Note 3 2 3 5" xfId="452"/>
    <cellStyle name="Note 3 2 4" xfId="141"/>
    <cellStyle name="Note 3 2 4 2" xfId="266"/>
    <cellStyle name="Note 3 2 4 2 2" xfId="1057"/>
    <cellStyle name="Note 3 2 4 2 3" xfId="656"/>
    <cellStyle name="Note 3 2 4 3" xfId="532"/>
    <cellStyle name="Note 3 2 4 3 2" xfId="933"/>
    <cellStyle name="Note 3 2 4 4" xfId="811"/>
    <cellStyle name="Note 3 2 4 5" xfId="422"/>
    <cellStyle name="Note 3 2 5" xfId="346"/>
    <cellStyle name="Note 3 2 5 2" xfId="1137"/>
    <cellStyle name="Note 3 2 5 3" xfId="736"/>
    <cellStyle name="Note 3 2 6" xfId="236"/>
    <cellStyle name="Note 3 2 6 2" xfId="1027"/>
    <cellStyle name="Note 3 2 6 3" xfId="626"/>
    <cellStyle name="Note 3 2 7" xfId="502"/>
    <cellStyle name="Note 3 2 7 2" xfId="903"/>
    <cellStyle name="Note 3 2 8" xfId="781"/>
    <cellStyle name="Note 3 2 9" xfId="392"/>
    <cellStyle name="Note 3 3" xfId="188"/>
    <cellStyle name="Note 3 3 2" xfId="312"/>
    <cellStyle name="Note 3 3 2 2" xfId="1103"/>
    <cellStyle name="Note 3 3 2 3" xfId="702"/>
    <cellStyle name="Note 3 3 3" xfId="578"/>
    <cellStyle name="Note 3 3 3 2" xfId="979"/>
    <cellStyle name="Note 3 3 4" xfId="857"/>
    <cellStyle name="Note 3 3 5" xfId="468"/>
    <cellStyle name="Note 3 4" xfId="155"/>
    <cellStyle name="Note 3 4 2" xfId="280"/>
    <cellStyle name="Note 3 4 2 2" xfId="1071"/>
    <cellStyle name="Note 3 4 2 3" xfId="670"/>
    <cellStyle name="Note 3 4 3" xfId="546"/>
    <cellStyle name="Note 3 4 3 2" xfId="947"/>
    <cellStyle name="Note 3 4 4" xfId="825"/>
    <cellStyle name="Note 3 4 5" xfId="436"/>
    <cellStyle name="Note 3 5" xfId="125"/>
    <cellStyle name="Note 3 5 2" xfId="250"/>
    <cellStyle name="Note 3 5 2 2" xfId="1041"/>
    <cellStyle name="Note 3 5 2 3" xfId="640"/>
    <cellStyle name="Note 3 5 3" xfId="516"/>
    <cellStyle name="Note 3 5 3 2" xfId="917"/>
    <cellStyle name="Note 3 5 4" xfId="795"/>
    <cellStyle name="Note 3 5 5" xfId="406"/>
    <cellStyle name="Note 3 6" xfId="330"/>
    <cellStyle name="Note 3 6 2" xfId="1121"/>
    <cellStyle name="Note 3 6 3" xfId="720"/>
    <cellStyle name="Note 3 7" xfId="220"/>
    <cellStyle name="Note 3 7 2" xfId="1011"/>
    <cellStyle name="Note 3 7 3" xfId="610"/>
    <cellStyle name="Note 3 8" xfId="486"/>
    <cellStyle name="Note 3 8 2" xfId="887"/>
    <cellStyle name="Note 3 9" xfId="765"/>
    <cellStyle name="Note 30" xfId="1484"/>
    <cellStyle name="Note 31" xfId="1499"/>
    <cellStyle name="Note 32" xfId="1514"/>
    <cellStyle name="Note 33" xfId="1536"/>
    <cellStyle name="Note 34" xfId="1551"/>
    <cellStyle name="Note 35" xfId="1566"/>
    <cellStyle name="Note 36" xfId="1586"/>
    <cellStyle name="Note 37" xfId="1603"/>
    <cellStyle name="Note 4" xfId="96"/>
    <cellStyle name="Note 4 2" xfId="190"/>
    <cellStyle name="Note 4 2 2" xfId="314"/>
    <cellStyle name="Note 4 2 2 2" xfId="1105"/>
    <cellStyle name="Note 4 2 2 3" xfId="704"/>
    <cellStyle name="Note 4 2 3" xfId="580"/>
    <cellStyle name="Note 4 2 3 2" xfId="981"/>
    <cellStyle name="Note 4 2 4" xfId="859"/>
    <cellStyle name="Note 4 2 5" xfId="470"/>
    <cellStyle name="Note 4 3" xfId="157"/>
    <cellStyle name="Note 4 3 2" xfId="282"/>
    <cellStyle name="Note 4 3 2 2" xfId="1073"/>
    <cellStyle name="Note 4 3 2 3" xfId="672"/>
    <cellStyle name="Note 4 3 3" xfId="548"/>
    <cellStyle name="Note 4 3 3 2" xfId="949"/>
    <cellStyle name="Note 4 3 4" xfId="827"/>
    <cellStyle name="Note 4 3 5" xfId="438"/>
    <cellStyle name="Note 4 4" xfId="127"/>
    <cellStyle name="Note 4 4 2" xfId="252"/>
    <cellStyle name="Note 4 4 2 2" xfId="1043"/>
    <cellStyle name="Note 4 4 2 3" xfId="642"/>
    <cellStyle name="Note 4 4 3" xfId="518"/>
    <cellStyle name="Note 4 4 3 2" xfId="919"/>
    <cellStyle name="Note 4 4 4" xfId="797"/>
    <cellStyle name="Note 4 4 5" xfId="408"/>
    <cellStyle name="Note 4 5" xfId="332"/>
    <cellStyle name="Note 4 5 2" xfId="1123"/>
    <cellStyle name="Note 4 5 3" xfId="722"/>
    <cellStyle name="Note 4 6" xfId="222"/>
    <cellStyle name="Note 4 6 2" xfId="1013"/>
    <cellStyle name="Note 4 6 3" xfId="612"/>
    <cellStyle name="Note 4 7" xfId="488"/>
    <cellStyle name="Note 4 7 2" xfId="889"/>
    <cellStyle name="Note 4 8" xfId="767"/>
    <cellStyle name="Note 4 9" xfId="378"/>
    <cellStyle name="Note 5" xfId="173"/>
    <cellStyle name="Note 5 2" xfId="348"/>
    <cellStyle name="Note 5 2 2" xfId="1139"/>
    <cellStyle name="Note 5 2 3" xfId="738"/>
    <cellStyle name="Note 5 3" xfId="298"/>
    <cellStyle name="Note 5 3 2" xfId="1089"/>
    <cellStyle name="Note 5 3 3" xfId="688"/>
    <cellStyle name="Note 5 4" xfId="564"/>
    <cellStyle name="Note 5 4 2" xfId="965"/>
    <cellStyle name="Note 5 5" xfId="843"/>
    <cellStyle name="Note 5 6" xfId="454"/>
    <cellStyle name="Note 6" xfId="206"/>
    <cellStyle name="Note 6 2" xfId="997"/>
    <cellStyle name="Note 6 3" xfId="596"/>
    <cellStyle name="Note 7" xfId="362"/>
    <cellStyle name="Note 8" xfId="763"/>
    <cellStyle name="Note 9" xfId="1153"/>
    <cellStyle name="Output" xfId="21" builtinId="21" customBuiltin="1"/>
    <cellStyle name="Output 2" xfId="61"/>
    <cellStyle name="Output 2 2" xfId="1684"/>
    <cellStyle name="Title" xfId="12" builtinId="15" customBuiltin="1"/>
    <cellStyle name="Title 2" xfId="1444"/>
    <cellStyle name="Title 2 2" xfId="1685"/>
    <cellStyle name="Total" xfId="28" builtinId="25" customBuiltin="1"/>
    <cellStyle name="Total 2" xfId="67"/>
    <cellStyle name="Total 2 2" xfId="1686"/>
    <cellStyle name="Warning Text" xfId="25" builtinId="11" customBuiltin="1"/>
    <cellStyle name="Warning Text 2" xfId="65"/>
    <cellStyle name="Warning Text 2 2" xfId="1687"/>
    <cellStyle name="アクセント 1" xfId="1688"/>
    <cellStyle name="アクセント 2" xfId="1689"/>
    <cellStyle name="アクセント 3" xfId="1690"/>
    <cellStyle name="アクセント 4" xfId="1691"/>
    <cellStyle name="アクセント 5" xfId="1692"/>
    <cellStyle name="アクセント 6" xfId="1693"/>
    <cellStyle name="タイトル" xfId="1694"/>
    <cellStyle name="チェック セル" xfId="1695"/>
    <cellStyle name="どちらでもない" xfId="1696"/>
    <cellStyle name="メモ" xfId="1697"/>
    <cellStyle name="リンク セル" xfId="1698"/>
    <cellStyle name="入力" xfId="1699"/>
    <cellStyle name="出力" xfId="1700"/>
    <cellStyle name="悪い" xfId="1701"/>
    <cellStyle name="標準 2" xfId="1702"/>
    <cellStyle name="標準_Salinity_calib" xfId="1703"/>
    <cellStyle name="良い" xfId="1704"/>
    <cellStyle name="見出し 1" xfId="1705"/>
    <cellStyle name="見出し 2" xfId="1706"/>
    <cellStyle name="見出し 3" xfId="1707"/>
    <cellStyle name="見出し 4" xfId="1708"/>
    <cellStyle name="計算" xfId="1709"/>
    <cellStyle name="説明文" xfId="1710"/>
    <cellStyle name="警告文" xfId="1711"/>
    <cellStyle name="集計" xfId="17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76199</xdr:rowOff>
    </xdr:from>
    <xdr:to>
      <xdr:col>16</xdr:col>
      <xdr:colOff>1352550</xdr:colOff>
      <xdr:row>10</xdr:row>
      <xdr:rowOff>47624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674" y="1171574"/>
          <a:ext cx="14925676" cy="6953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The following person accepts responsibility for the contents of this report:</a:t>
          </a:r>
          <a:r>
            <a:rPr lang="en-US" sz="1100"/>
            <a:t>  </a:t>
          </a:r>
        </a:p>
        <a:p>
          <a:endParaRPr lang="en-US" sz="1100"/>
        </a:p>
        <a:p>
          <a:r>
            <a:rPr lang="en-US" sz="1100"/>
            <a:t>Name:____Jerome M Frank________________________________Signature:____JMF______________________________________Date:___10/03/2023___________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154781</xdr:colOff>
      <xdr:row>0</xdr:row>
      <xdr:rowOff>95250</xdr:rowOff>
    </xdr:from>
    <xdr:to>
      <xdr:col>5</xdr:col>
      <xdr:colOff>6174441</xdr:colOff>
      <xdr:row>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4781" y="95250"/>
          <a:ext cx="17821135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NASL Quality Manual (QM), NASLDoc-053, NASL Data Dictionary 						 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Effective Date: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May 1, 2023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Revision No.:	2023-1									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Special Series: SS-114-17 of the University of Maryland Center for Environmental Science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1"/>
  <sheetViews>
    <sheetView tabSelected="1" showRuler="0" zoomScaleNormal="100" workbookViewId="0">
      <selection activeCell="F18" sqref="F18"/>
    </sheetView>
  </sheetViews>
  <sheetFormatPr defaultRowHeight="14.25"/>
  <cols>
    <col min="1" max="1" width="20.42578125" style="2" customWidth="1"/>
    <col min="2" max="2" width="13.85546875" style="2" bestFit="1" customWidth="1"/>
    <col min="3" max="3" width="16.140625" style="2" bestFit="1" customWidth="1"/>
    <col min="4" max="4" width="11.42578125" style="2" bestFit="1" customWidth="1"/>
    <col min="5" max="5" width="11.140625" style="2" bestFit="1" customWidth="1"/>
    <col min="6" max="7" width="14.5703125" style="2" bestFit="1" customWidth="1"/>
    <col min="8" max="8" width="11.42578125" style="2" bestFit="1" customWidth="1"/>
    <col min="9" max="9" width="10.5703125" style="2" bestFit="1" customWidth="1"/>
    <col min="10" max="10" width="9" style="2" bestFit="1" customWidth="1"/>
    <col min="11" max="11" width="9.140625" style="2" bestFit="1" customWidth="1"/>
    <col min="12" max="12" width="14.28515625" style="2" bestFit="1" customWidth="1"/>
    <col min="13" max="13" width="21.7109375" style="2" bestFit="1" customWidth="1"/>
    <col min="14" max="14" width="14.5703125" style="2" customWidth="1"/>
    <col min="15" max="15" width="13.28515625" style="2" bestFit="1" customWidth="1"/>
    <col min="16" max="16" width="9.85546875" style="2" customWidth="1"/>
    <col min="17" max="17" width="22.5703125" style="2" bestFit="1" customWidth="1"/>
    <col min="18" max="16384" width="9.140625" style="2"/>
  </cols>
  <sheetData>
    <row r="1" spans="1:12" s="4" customFormat="1" ht="15">
      <c r="A1" s="4" t="s">
        <v>18</v>
      </c>
    </row>
    <row r="2" spans="1:12" s="5" customFormat="1">
      <c r="A2" s="5" t="s">
        <v>19</v>
      </c>
    </row>
    <row r="3" spans="1:12" s="5" customFormat="1">
      <c r="A3" s="5" t="s">
        <v>28</v>
      </c>
      <c r="J3" s="6"/>
    </row>
    <row r="4" spans="1:12" s="5" customFormat="1">
      <c r="A4" s="5" t="s">
        <v>26</v>
      </c>
    </row>
    <row r="5" spans="1:12" s="5" customFormat="1">
      <c r="A5" s="5" t="s">
        <v>27</v>
      </c>
    </row>
    <row r="6" spans="1:12" s="5" customFormat="1">
      <c r="A6" s="5" t="s">
        <v>20</v>
      </c>
    </row>
    <row r="7" spans="1:12" s="5" customFormat="1"/>
    <row r="8" spans="1:12" s="5" customFormat="1"/>
    <row r="9" spans="1:12" s="5" customFormat="1"/>
    <row r="10" spans="1:12" s="5" customFormat="1"/>
    <row r="11" spans="1:12" s="5" customFormat="1"/>
    <row r="12" spans="1:12" s="5" customFormat="1"/>
    <row r="13" spans="1:12" s="5" customFormat="1">
      <c r="A13" s="5" t="s">
        <v>12</v>
      </c>
      <c r="B13" s="95" t="s">
        <v>338</v>
      </c>
    </row>
    <row r="14" spans="1:12" s="5" customFormat="1">
      <c r="A14" s="5" t="s">
        <v>3</v>
      </c>
      <c r="B14" s="95" t="s">
        <v>340</v>
      </c>
      <c r="J14" s="7"/>
      <c r="K14" s="8"/>
      <c r="L14" s="8"/>
    </row>
    <row r="15" spans="1:12" s="5" customFormat="1">
      <c r="A15" s="5" t="s">
        <v>22</v>
      </c>
      <c r="B15" s="95" t="s">
        <v>172</v>
      </c>
      <c r="J15" s="7"/>
      <c r="K15" s="8"/>
      <c r="L15" s="8"/>
    </row>
    <row r="16" spans="1:12" s="5" customFormat="1">
      <c r="A16" s="5" t="s">
        <v>25</v>
      </c>
      <c r="B16" s="95" t="s">
        <v>339</v>
      </c>
      <c r="J16" s="7"/>
      <c r="K16" s="8"/>
      <c r="L16" s="8"/>
    </row>
    <row r="17" spans="1:17" s="5" customFormat="1">
      <c r="A17" s="5" t="s">
        <v>21</v>
      </c>
      <c r="B17" s="83" t="s">
        <v>337</v>
      </c>
      <c r="J17" s="7"/>
      <c r="K17" s="8"/>
      <c r="L17" s="8"/>
    </row>
    <row r="18" spans="1:17" s="5" customFormat="1">
      <c r="B18" s="5" t="s">
        <v>29</v>
      </c>
      <c r="J18" s="7"/>
      <c r="K18" s="8"/>
      <c r="L18" s="8"/>
    </row>
    <row r="19" spans="1:17" s="34" customFormat="1" ht="33" customHeight="1" thickBot="1">
      <c r="A19" s="79" t="s">
        <v>6</v>
      </c>
      <c r="B19" s="79" t="s">
        <v>7</v>
      </c>
      <c r="C19" s="79" t="s">
        <v>8</v>
      </c>
      <c r="D19" s="79" t="s">
        <v>9</v>
      </c>
      <c r="E19" s="79" t="s">
        <v>13</v>
      </c>
      <c r="F19" s="79" t="s">
        <v>10</v>
      </c>
      <c r="G19" s="79" t="s">
        <v>11</v>
      </c>
      <c r="H19" s="79" t="s">
        <v>2</v>
      </c>
      <c r="I19" s="79" t="s">
        <v>23</v>
      </c>
      <c r="J19" s="79" t="s">
        <v>0</v>
      </c>
      <c r="K19" s="80" t="s">
        <v>4</v>
      </c>
      <c r="L19" s="80" t="s">
        <v>24</v>
      </c>
      <c r="M19" s="81" t="s">
        <v>5</v>
      </c>
      <c r="N19" s="81" t="s">
        <v>34</v>
      </c>
      <c r="O19" s="81" t="s">
        <v>35</v>
      </c>
      <c r="P19" s="82" t="s">
        <v>1</v>
      </c>
      <c r="Q19" s="79" t="s">
        <v>30</v>
      </c>
    </row>
    <row r="20" spans="1:17" s="53" customFormat="1" ht="15.75" thickTop="1">
      <c r="A20" s="84">
        <v>1</v>
      </c>
      <c r="B20" s="85" t="s">
        <v>294</v>
      </c>
      <c r="C20" s="86">
        <v>45133</v>
      </c>
      <c r="D20" s="84">
        <v>1</v>
      </c>
      <c r="E20" s="40" t="s">
        <v>278</v>
      </c>
      <c r="F20" s="58">
        <v>45147</v>
      </c>
      <c r="G20" s="58">
        <v>45147</v>
      </c>
      <c r="H20" s="40" t="s">
        <v>164</v>
      </c>
      <c r="I20" s="87" t="str">
        <f>IF(J20&lt;=0.009,"L,BR", IF(J20&lt;=0.027,"BR",""))</f>
        <v/>
      </c>
      <c r="J20" s="88">
        <v>4.5999999999999999E-2</v>
      </c>
      <c r="K20" s="84" t="s">
        <v>161</v>
      </c>
      <c r="L20" s="84" t="s">
        <v>279</v>
      </c>
      <c r="M20" s="84" t="s">
        <v>165</v>
      </c>
      <c r="N20" s="84" t="s">
        <v>280</v>
      </c>
      <c r="O20" s="84">
        <v>12066</v>
      </c>
      <c r="P20" s="84" t="s">
        <v>295</v>
      </c>
      <c r="Q20" s="84">
        <v>35</v>
      </c>
    </row>
    <row r="21" spans="1:17" s="53" customFormat="1" ht="15">
      <c r="A21" s="84">
        <v>4</v>
      </c>
      <c r="B21" s="85" t="s">
        <v>294</v>
      </c>
      <c r="C21" s="86">
        <v>45133</v>
      </c>
      <c r="D21" s="84">
        <v>4</v>
      </c>
      <c r="E21" s="40" t="s">
        <v>278</v>
      </c>
      <c r="F21" s="58">
        <v>45147</v>
      </c>
      <c r="G21" s="58">
        <v>45147</v>
      </c>
      <c r="H21" s="40" t="s">
        <v>164</v>
      </c>
      <c r="I21" s="87" t="str">
        <f>IF(J21&lt;=0.009,"L,BR", IF(J21&lt;=0.027,"BR",""))</f>
        <v>BR</v>
      </c>
      <c r="J21" s="88">
        <v>1.7999999999999999E-2</v>
      </c>
      <c r="K21" s="84" t="s">
        <v>161</v>
      </c>
      <c r="L21" s="84" t="s">
        <v>279</v>
      </c>
      <c r="M21" s="84" t="s">
        <v>165</v>
      </c>
      <c r="N21" s="84" t="s">
        <v>280</v>
      </c>
      <c r="O21" s="84">
        <v>12066</v>
      </c>
      <c r="P21" s="84" t="s">
        <v>295</v>
      </c>
      <c r="Q21" s="84">
        <v>35</v>
      </c>
    </row>
    <row r="22" spans="1:17" s="53" customFormat="1" ht="15">
      <c r="A22" s="84">
        <v>7</v>
      </c>
      <c r="B22" s="85" t="s">
        <v>294</v>
      </c>
      <c r="C22" s="86">
        <v>45133</v>
      </c>
      <c r="D22" s="84">
        <v>7</v>
      </c>
      <c r="E22" s="40" t="s">
        <v>278</v>
      </c>
      <c r="F22" s="58">
        <v>45147</v>
      </c>
      <c r="G22" s="58">
        <v>45147</v>
      </c>
      <c r="H22" s="40" t="s">
        <v>164</v>
      </c>
      <c r="I22" s="87" t="str">
        <f t="shared" ref="I22:I55" si="0">IF(J22&lt;=0.009,"L,BR", IF(J22&lt;=0.027,"BR",""))</f>
        <v>BR</v>
      </c>
      <c r="J22" s="88">
        <v>2.1999999999999999E-2</v>
      </c>
      <c r="K22" s="84" t="s">
        <v>161</v>
      </c>
      <c r="L22" s="84" t="s">
        <v>279</v>
      </c>
      <c r="M22" s="84" t="s">
        <v>165</v>
      </c>
      <c r="N22" s="84" t="s">
        <v>280</v>
      </c>
      <c r="O22" s="84">
        <v>12066</v>
      </c>
      <c r="P22" s="84" t="s">
        <v>295</v>
      </c>
      <c r="Q22" s="84">
        <v>35</v>
      </c>
    </row>
    <row r="23" spans="1:17" s="53" customFormat="1" ht="15">
      <c r="A23" s="84">
        <v>10</v>
      </c>
      <c r="B23" s="85" t="s">
        <v>294</v>
      </c>
      <c r="C23" s="86">
        <v>45133</v>
      </c>
      <c r="D23" s="84">
        <v>10</v>
      </c>
      <c r="E23" s="40" t="s">
        <v>278</v>
      </c>
      <c r="F23" s="58">
        <v>45147</v>
      </c>
      <c r="G23" s="58">
        <v>45147</v>
      </c>
      <c r="H23" s="40" t="s">
        <v>164</v>
      </c>
      <c r="I23" s="87" t="str">
        <f t="shared" si="0"/>
        <v>BR</v>
      </c>
      <c r="J23" s="88">
        <v>2.1999999999999999E-2</v>
      </c>
      <c r="K23" s="84" t="s">
        <v>161</v>
      </c>
      <c r="L23" s="84" t="s">
        <v>279</v>
      </c>
      <c r="M23" s="84" t="s">
        <v>165</v>
      </c>
      <c r="N23" s="84" t="s">
        <v>280</v>
      </c>
      <c r="O23" s="84">
        <v>12066</v>
      </c>
      <c r="P23" s="84" t="s">
        <v>295</v>
      </c>
      <c r="Q23" s="84">
        <v>35</v>
      </c>
    </row>
    <row r="24" spans="1:17" s="53" customFormat="1" ht="15">
      <c r="A24" s="84">
        <v>13</v>
      </c>
      <c r="B24" s="85" t="s">
        <v>294</v>
      </c>
      <c r="C24" s="86">
        <v>45133</v>
      </c>
      <c r="D24" s="84">
        <v>13</v>
      </c>
      <c r="E24" s="40" t="s">
        <v>278</v>
      </c>
      <c r="F24" s="58">
        <v>45147</v>
      </c>
      <c r="G24" s="58">
        <v>45147</v>
      </c>
      <c r="H24" s="40" t="s">
        <v>164</v>
      </c>
      <c r="I24" s="87" t="str">
        <f t="shared" si="0"/>
        <v/>
      </c>
      <c r="J24" s="88">
        <v>8.5000000000000006E-2</v>
      </c>
      <c r="K24" s="84" t="s">
        <v>161</v>
      </c>
      <c r="L24" s="84" t="s">
        <v>279</v>
      </c>
      <c r="M24" s="84" t="s">
        <v>165</v>
      </c>
      <c r="N24" s="84" t="s">
        <v>280</v>
      </c>
      <c r="O24" s="84">
        <v>12066</v>
      </c>
      <c r="P24" s="84" t="s">
        <v>295</v>
      </c>
      <c r="Q24" s="84">
        <v>35</v>
      </c>
    </row>
    <row r="25" spans="1:17" s="53" customFormat="1" ht="15">
      <c r="A25" s="84">
        <v>16</v>
      </c>
      <c r="B25" s="85" t="s">
        <v>294</v>
      </c>
      <c r="C25" s="86">
        <v>45133</v>
      </c>
      <c r="D25" s="84">
        <v>16</v>
      </c>
      <c r="E25" s="40" t="s">
        <v>278</v>
      </c>
      <c r="F25" s="58">
        <v>45147</v>
      </c>
      <c r="G25" s="58">
        <v>45147</v>
      </c>
      <c r="H25" s="40" t="s">
        <v>164</v>
      </c>
      <c r="I25" s="87" t="str">
        <f t="shared" si="0"/>
        <v>BR</v>
      </c>
      <c r="J25" s="88">
        <v>1.2E-2</v>
      </c>
      <c r="K25" s="84" t="s">
        <v>161</v>
      </c>
      <c r="L25" s="84" t="s">
        <v>279</v>
      </c>
      <c r="M25" s="84" t="s">
        <v>165</v>
      </c>
      <c r="N25" s="84" t="s">
        <v>280</v>
      </c>
      <c r="O25" s="84">
        <v>12066</v>
      </c>
      <c r="P25" s="84" t="s">
        <v>295</v>
      </c>
      <c r="Q25" s="84">
        <v>35</v>
      </c>
    </row>
    <row r="26" spans="1:17" s="53" customFormat="1" ht="15">
      <c r="A26" s="84">
        <v>19</v>
      </c>
      <c r="B26" s="85" t="s">
        <v>294</v>
      </c>
      <c r="C26" s="86">
        <v>45133</v>
      </c>
      <c r="D26" s="84">
        <v>19</v>
      </c>
      <c r="E26" s="40" t="s">
        <v>278</v>
      </c>
      <c r="F26" s="58">
        <v>45147</v>
      </c>
      <c r="G26" s="58">
        <v>45147</v>
      </c>
      <c r="H26" s="40" t="s">
        <v>164</v>
      </c>
      <c r="I26" s="87" t="str">
        <f>IF(J26&lt;=0.009,"L,BR", IF(J26&lt;=0.027,"BR",""))</f>
        <v/>
      </c>
      <c r="J26" s="88">
        <v>0.03</v>
      </c>
      <c r="K26" s="84" t="s">
        <v>161</v>
      </c>
      <c r="L26" s="84" t="s">
        <v>279</v>
      </c>
      <c r="M26" s="84" t="s">
        <v>165</v>
      </c>
      <c r="N26" s="84" t="s">
        <v>280</v>
      </c>
      <c r="O26" s="84">
        <v>12066</v>
      </c>
      <c r="P26" s="84" t="s">
        <v>295</v>
      </c>
      <c r="Q26" s="84">
        <v>35</v>
      </c>
    </row>
    <row r="27" spans="1:17" s="53" customFormat="1" ht="15">
      <c r="A27" s="84">
        <v>22</v>
      </c>
      <c r="B27" s="85" t="s">
        <v>294</v>
      </c>
      <c r="C27" s="86">
        <v>45133</v>
      </c>
      <c r="D27" s="84">
        <v>22</v>
      </c>
      <c r="E27" s="40" t="s">
        <v>278</v>
      </c>
      <c r="F27" s="58">
        <v>45147</v>
      </c>
      <c r="G27" s="58">
        <v>45147</v>
      </c>
      <c r="H27" s="40" t="s">
        <v>164</v>
      </c>
      <c r="I27" s="87" t="str">
        <f>IF(J27&lt;=0.009,"L,BR", IF(J27&lt;=0.027,"BR",""))</f>
        <v>BR</v>
      </c>
      <c r="J27" s="88">
        <v>1.4999999999999999E-2</v>
      </c>
      <c r="K27" s="84" t="s">
        <v>161</v>
      </c>
      <c r="L27" s="84" t="s">
        <v>279</v>
      </c>
      <c r="M27" s="84" t="s">
        <v>165</v>
      </c>
      <c r="N27" s="84" t="s">
        <v>280</v>
      </c>
      <c r="O27" s="84">
        <v>12066</v>
      </c>
      <c r="P27" s="84" t="s">
        <v>295</v>
      </c>
      <c r="Q27" s="84">
        <v>35</v>
      </c>
    </row>
    <row r="28" spans="1:17" s="53" customFormat="1" ht="15">
      <c r="A28" s="84">
        <v>25</v>
      </c>
      <c r="B28" s="85" t="s">
        <v>294</v>
      </c>
      <c r="C28" s="86">
        <v>45133</v>
      </c>
      <c r="D28" s="84">
        <v>25</v>
      </c>
      <c r="E28" s="40" t="s">
        <v>278</v>
      </c>
      <c r="F28" s="58">
        <v>45147</v>
      </c>
      <c r="G28" s="58">
        <v>45147</v>
      </c>
      <c r="H28" s="40" t="s">
        <v>164</v>
      </c>
      <c r="I28" s="87" t="str">
        <f t="shared" si="0"/>
        <v/>
      </c>
      <c r="J28" s="88">
        <v>4.9000000000000002E-2</v>
      </c>
      <c r="K28" s="84" t="s">
        <v>161</v>
      </c>
      <c r="L28" s="84" t="s">
        <v>279</v>
      </c>
      <c r="M28" s="84" t="s">
        <v>165</v>
      </c>
      <c r="N28" s="84" t="s">
        <v>280</v>
      </c>
      <c r="O28" s="84">
        <v>12066</v>
      </c>
      <c r="P28" s="84" t="s">
        <v>295</v>
      </c>
      <c r="Q28" s="84">
        <v>35</v>
      </c>
    </row>
    <row r="29" spans="1:17" s="53" customFormat="1" ht="15">
      <c r="A29" s="84">
        <v>28</v>
      </c>
      <c r="B29" s="85" t="s">
        <v>294</v>
      </c>
      <c r="C29" s="86">
        <v>45133</v>
      </c>
      <c r="D29" s="84">
        <v>28</v>
      </c>
      <c r="E29" s="40" t="s">
        <v>278</v>
      </c>
      <c r="F29" s="58">
        <v>45147</v>
      </c>
      <c r="G29" s="58">
        <v>45147</v>
      </c>
      <c r="H29" s="40" t="s">
        <v>164</v>
      </c>
      <c r="I29" s="87" t="str">
        <f t="shared" si="0"/>
        <v>BR</v>
      </c>
      <c r="J29" s="88">
        <v>0.02</v>
      </c>
      <c r="K29" s="84" t="s">
        <v>161</v>
      </c>
      <c r="L29" s="84" t="s">
        <v>279</v>
      </c>
      <c r="M29" s="84" t="s">
        <v>165</v>
      </c>
      <c r="N29" s="84" t="s">
        <v>280</v>
      </c>
      <c r="O29" s="84">
        <v>12066</v>
      </c>
      <c r="P29" s="84" t="s">
        <v>295</v>
      </c>
      <c r="Q29" s="84">
        <v>35</v>
      </c>
    </row>
    <row r="30" spans="1:17" s="53" customFormat="1" ht="15">
      <c r="A30" s="84">
        <v>31</v>
      </c>
      <c r="B30" s="85" t="s">
        <v>294</v>
      </c>
      <c r="C30" s="86">
        <v>45133</v>
      </c>
      <c r="D30" s="84">
        <v>31</v>
      </c>
      <c r="E30" s="40" t="s">
        <v>278</v>
      </c>
      <c r="F30" s="58">
        <v>45147</v>
      </c>
      <c r="G30" s="58">
        <v>45147</v>
      </c>
      <c r="H30" s="40" t="s">
        <v>164</v>
      </c>
      <c r="I30" s="87" t="str">
        <f t="shared" si="0"/>
        <v/>
      </c>
      <c r="J30" s="88">
        <v>4.2999999999999997E-2</v>
      </c>
      <c r="K30" s="84" t="s">
        <v>161</v>
      </c>
      <c r="L30" s="84" t="s">
        <v>279</v>
      </c>
      <c r="M30" s="84" t="s">
        <v>165</v>
      </c>
      <c r="N30" s="84" t="s">
        <v>280</v>
      </c>
      <c r="O30" s="84">
        <v>12066</v>
      </c>
      <c r="P30" s="84" t="s">
        <v>295</v>
      </c>
      <c r="Q30" s="84">
        <v>35</v>
      </c>
    </row>
    <row r="31" spans="1:17" s="53" customFormat="1" ht="15">
      <c r="A31" s="84">
        <v>34</v>
      </c>
      <c r="B31" s="85" t="s">
        <v>294</v>
      </c>
      <c r="C31" s="86">
        <v>45133</v>
      </c>
      <c r="D31" s="84">
        <v>34</v>
      </c>
      <c r="E31" s="40" t="s">
        <v>278</v>
      </c>
      <c r="F31" s="58">
        <v>45147</v>
      </c>
      <c r="G31" s="58">
        <v>45147</v>
      </c>
      <c r="H31" s="40" t="s">
        <v>164</v>
      </c>
      <c r="I31" s="87" t="str">
        <f t="shared" si="0"/>
        <v>BR</v>
      </c>
      <c r="J31" s="88">
        <v>0.01</v>
      </c>
      <c r="K31" s="84" t="s">
        <v>161</v>
      </c>
      <c r="L31" s="84" t="s">
        <v>279</v>
      </c>
      <c r="M31" s="84" t="s">
        <v>165</v>
      </c>
      <c r="N31" s="84" t="s">
        <v>280</v>
      </c>
      <c r="O31" s="84">
        <v>12066</v>
      </c>
      <c r="P31" s="84" t="s">
        <v>295</v>
      </c>
      <c r="Q31" s="84">
        <v>35</v>
      </c>
    </row>
    <row r="32" spans="1:17" s="53" customFormat="1" ht="15">
      <c r="A32" s="84">
        <v>73</v>
      </c>
      <c r="B32" s="85" t="s">
        <v>294</v>
      </c>
      <c r="C32" s="86">
        <v>45133</v>
      </c>
      <c r="D32" s="84">
        <v>73</v>
      </c>
      <c r="E32" s="40" t="s">
        <v>278</v>
      </c>
      <c r="F32" s="58">
        <v>45147</v>
      </c>
      <c r="G32" s="58">
        <v>45147</v>
      </c>
      <c r="H32" s="40" t="s">
        <v>164</v>
      </c>
      <c r="I32" s="87" t="str">
        <f>IF(J32&lt;=0.009,"L,BR", IF(J32&lt;=0.027,"BR",""))</f>
        <v>L,BR</v>
      </c>
      <c r="J32" s="88">
        <v>8.9999999999999993E-3</v>
      </c>
      <c r="K32" s="84" t="s">
        <v>161</v>
      </c>
      <c r="L32" s="84" t="s">
        <v>279</v>
      </c>
      <c r="M32" s="84" t="s">
        <v>165</v>
      </c>
      <c r="N32" s="84" t="s">
        <v>280</v>
      </c>
      <c r="O32" s="84">
        <v>12066</v>
      </c>
      <c r="P32" s="84" t="s">
        <v>295</v>
      </c>
      <c r="Q32" s="84">
        <v>35</v>
      </c>
    </row>
    <row r="33" spans="1:17" s="53" customFormat="1" ht="15">
      <c r="A33" s="84">
        <v>76</v>
      </c>
      <c r="B33" s="85" t="s">
        <v>294</v>
      </c>
      <c r="C33" s="86">
        <v>45133</v>
      </c>
      <c r="D33" s="84">
        <v>76</v>
      </c>
      <c r="E33" s="40" t="s">
        <v>278</v>
      </c>
      <c r="F33" s="58">
        <v>45147</v>
      </c>
      <c r="G33" s="58">
        <v>45147</v>
      </c>
      <c r="H33" s="40" t="s">
        <v>164</v>
      </c>
      <c r="I33" s="87" t="str">
        <f>IF(J33&lt;=0.009,"L,BR", IF(J33&lt;=0.027,"BR",""))</f>
        <v>BR</v>
      </c>
      <c r="J33" s="88">
        <v>0.02</v>
      </c>
      <c r="K33" s="84" t="s">
        <v>161</v>
      </c>
      <c r="L33" s="84" t="s">
        <v>279</v>
      </c>
      <c r="M33" s="84" t="s">
        <v>165</v>
      </c>
      <c r="N33" s="84" t="s">
        <v>280</v>
      </c>
      <c r="O33" s="84">
        <v>12066</v>
      </c>
      <c r="P33" s="84" t="s">
        <v>295</v>
      </c>
      <c r="Q33" s="84">
        <v>35</v>
      </c>
    </row>
    <row r="34" spans="1:17" s="53" customFormat="1" ht="15">
      <c r="A34" s="84">
        <v>79</v>
      </c>
      <c r="B34" s="85" t="s">
        <v>294</v>
      </c>
      <c r="C34" s="86">
        <v>45133</v>
      </c>
      <c r="D34" s="84">
        <v>79</v>
      </c>
      <c r="E34" s="40" t="s">
        <v>278</v>
      </c>
      <c r="F34" s="58">
        <v>45147</v>
      </c>
      <c r="G34" s="58">
        <v>45147</v>
      </c>
      <c r="H34" s="40" t="s">
        <v>164</v>
      </c>
      <c r="I34" s="87" t="str">
        <f t="shared" si="0"/>
        <v>L,BR</v>
      </c>
      <c r="J34" s="88">
        <v>8.9999999999999993E-3</v>
      </c>
      <c r="K34" s="84" t="s">
        <v>161</v>
      </c>
      <c r="L34" s="84" t="s">
        <v>279</v>
      </c>
      <c r="M34" s="84" t="s">
        <v>165</v>
      </c>
      <c r="N34" s="84" t="s">
        <v>280</v>
      </c>
      <c r="O34" s="84">
        <v>12066</v>
      </c>
      <c r="P34" s="84" t="s">
        <v>295</v>
      </c>
      <c r="Q34" s="84">
        <v>35</v>
      </c>
    </row>
    <row r="35" spans="1:17" s="53" customFormat="1" ht="15">
      <c r="A35" s="84">
        <v>82</v>
      </c>
      <c r="B35" s="85" t="s">
        <v>294</v>
      </c>
      <c r="C35" s="86">
        <v>45133</v>
      </c>
      <c r="D35" s="84">
        <v>82</v>
      </c>
      <c r="E35" s="40" t="s">
        <v>278</v>
      </c>
      <c r="F35" s="58">
        <v>45147</v>
      </c>
      <c r="G35" s="58">
        <v>45147</v>
      </c>
      <c r="H35" s="40" t="s">
        <v>164</v>
      </c>
      <c r="I35" s="87" t="str">
        <f t="shared" si="0"/>
        <v>BR</v>
      </c>
      <c r="J35" s="88">
        <v>1.4999999999999999E-2</v>
      </c>
      <c r="K35" s="84" t="s">
        <v>161</v>
      </c>
      <c r="L35" s="84" t="s">
        <v>279</v>
      </c>
      <c r="M35" s="84" t="s">
        <v>165</v>
      </c>
      <c r="N35" s="84" t="s">
        <v>280</v>
      </c>
      <c r="O35" s="84">
        <v>12066</v>
      </c>
      <c r="P35" s="84" t="s">
        <v>295</v>
      </c>
      <c r="Q35" s="84">
        <v>35</v>
      </c>
    </row>
    <row r="36" spans="1:17" s="53" customFormat="1" ht="15">
      <c r="A36" s="84">
        <v>85</v>
      </c>
      <c r="B36" s="85" t="s">
        <v>294</v>
      </c>
      <c r="C36" s="86">
        <v>45133</v>
      </c>
      <c r="D36" s="84">
        <v>85</v>
      </c>
      <c r="E36" s="40" t="s">
        <v>278</v>
      </c>
      <c r="F36" s="58">
        <v>45147</v>
      </c>
      <c r="G36" s="58">
        <v>45147</v>
      </c>
      <c r="H36" s="40" t="s">
        <v>164</v>
      </c>
      <c r="I36" s="87" t="str">
        <f t="shared" si="0"/>
        <v/>
      </c>
      <c r="J36" s="88">
        <v>3.1E-2</v>
      </c>
      <c r="K36" s="84" t="s">
        <v>161</v>
      </c>
      <c r="L36" s="84" t="s">
        <v>279</v>
      </c>
      <c r="M36" s="84" t="s">
        <v>165</v>
      </c>
      <c r="N36" s="84" t="s">
        <v>280</v>
      </c>
      <c r="O36" s="84">
        <v>12066</v>
      </c>
      <c r="P36" s="84" t="s">
        <v>295</v>
      </c>
      <c r="Q36" s="84">
        <v>35</v>
      </c>
    </row>
    <row r="37" spans="1:17" s="53" customFormat="1" ht="15">
      <c r="A37" s="84">
        <v>88</v>
      </c>
      <c r="B37" s="85" t="s">
        <v>294</v>
      </c>
      <c r="C37" s="86">
        <v>45133</v>
      </c>
      <c r="D37" s="84">
        <v>88</v>
      </c>
      <c r="E37" s="40" t="s">
        <v>278</v>
      </c>
      <c r="F37" s="58">
        <v>45147</v>
      </c>
      <c r="G37" s="58">
        <v>45147</v>
      </c>
      <c r="H37" s="40" t="s">
        <v>164</v>
      </c>
      <c r="I37" s="87" t="str">
        <f t="shared" si="0"/>
        <v>BR</v>
      </c>
      <c r="J37" s="88">
        <v>1.4999999999999999E-2</v>
      </c>
      <c r="K37" s="84" t="s">
        <v>161</v>
      </c>
      <c r="L37" s="84" t="s">
        <v>279</v>
      </c>
      <c r="M37" s="84" t="s">
        <v>165</v>
      </c>
      <c r="N37" s="84" t="s">
        <v>280</v>
      </c>
      <c r="O37" s="84">
        <v>12066</v>
      </c>
      <c r="P37" s="84" t="s">
        <v>295</v>
      </c>
      <c r="Q37" s="84">
        <v>35</v>
      </c>
    </row>
    <row r="38" spans="1:17" s="53" customFormat="1" ht="15">
      <c r="A38" s="84">
        <v>91</v>
      </c>
      <c r="B38" s="85" t="s">
        <v>294</v>
      </c>
      <c r="C38" s="86">
        <v>45133</v>
      </c>
      <c r="D38" s="84">
        <v>91</v>
      </c>
      <c r="E38" s="40" t="s">
        <v>278</v>
      </c>
      <c r="F38" s="58">
        <v>45147</v>
      </c>
      <c r="G38" s="58">
        <v>45147</v>
      </c>
      <c r="H38" s="40" t="s">
        <v>164</v>
      </c>
      <c r="I38" s="87" t="str">
        <f>IF(J38&lt;=0.009,"L,BR", IF(J38&lt;=0.027,"BR",""))</f>
        <v>BR</v>
      </c>
      <c r="J38" s="88">
        <v>1.4E-2</v>
      </c>
      <c r="K38" s="84" t="s">
        <v>161</v>
      </c>
      <c r="L38" s="84" t="s">
        <v>279</v>
      </c>
      <c r="M38" s="84" t="s">
        <v>165</v>
      </c>
      <c r="N38" s="84" t="s">
        <v>280</v>
      </c>
      <c r="O38" s="84">
        <v>12066</v>
      </c>
      <c r="P38" s="84" t="s">
        <v>295</v>
      </c>
      <c r="Q38" s="84">
        <v>35</v>
      </c>
    </row>
    <row r="39" spans="1:17" s="53" customFormat="1" ht="15">
      <c r="A39" s="84">
        <v>94</v>
      </c>
      <c r="B39" s="85" t="s">
        <v>294</v>
      </c>
      <c r="C39" s="86">
        <v>45133</v>
      </c>
      <c r="D39" s="84">
        <v>94</v>
      </c>
      <c r="E39" s="40" t="s">
        <v>278</v>
      </c>
      <c r="F39" s="58">
        <v>45147</v>
      </c>
      <c r="G39" s="58">
        <v>45147</v>
      </c>
      <c r="H39" s="40" t="s">
        <v>164</v>
      </c>
      <c r="I39" s="87" t="str">
        <f>IF(J39&lt;=0.009,"L,BR", IF(J39&lt;=0.027,"BR",""))</f>
        <v/>
      </c>
      <c r="J39" s="88">
        <v>3.6999999999999998E-2</v>
      </c>
      <c r="K39" s="84" t="s">
        <v>161</v>
      </c>
      <c r="L39" s="84" t="s">
        <v>279</v>
      </c>
      <c r="M39" s="84" t="s">
        <v>165</v>
      </c>
      <c r="N39" s="84" t="s">
        <v>280</v>
      </c>
      <c r="O39" s="84">
        <v>12066</v>
      </c>
      <c r="P39" s="84" t="s">
        <v>295</v>
      </c>
      <c r="Q39" s="84">
        <v>35</v>
      </c>
    </row>
    <row r="40" spans="1:17" s="53" customFormat="1" ht="15">
      <c r="A40" s="84">
        <v>97</v>
      </c>
      <c r="B40" s="85" t="s">
        <v>294</v>
      </c>
      <c r="C40" s="86">
        <v>45133</v>
      </c>
      <c r="D40" s="84">
        <v>97</v>
      </c>
      <c r="E40" s="40" t="s">
        <v>278</v>
      </c>
      <c r="F40" s="58">
        <v>45147</v>
      </c>
      <c r="G40" s="58">
        <v>45147</v>
      </c>
      <c r="H40" s="40" t="s">
        <v>164</v>
      </c>
      <c r="I40" s="87" t="str">
        <f t="shared" si="0"/>
        <v>BR</v>
      </c>
      <c r="J40" s="88">
        <v>1.2E-2</v>
      </c>
      <c r="K40" s="84" t="s">
        <v>161</v>
      </c>
      <c r="L40" s="84" t="s">
        <v>279</v>
      </c>
      <c r="M40" s="84" t="s">
        <v>165</v>
      </c>
      <c r="N40" s="84" t="s">
        <v>280</v>
      </c>
      <c r="O40" s="84">
        <v>12066</v>
      </c>
      <c r="P40" s="84" t="s">
        <v>295</v>
      </c>
      <c r="Q40" s="84">
        <v>35</v>
      </c>
    </row>
    <row r="41" spans="1:17" s="53" customFormat="1" ht="15">
      <c r="A41" s="84">
        <v>100</v>
      </c>
      <c r="B41" s="85" t="s">
        <v>294</v>
      </c>
      <c r="C41" s="86">
        <v>45133</v>
      </c>
      <c r="D41" s="84">
        <v>100</v>
      </c>
      <c r="E41" s="40" t="s">
        <v>278</v>
      </c>
      <c r="F41" s="58">
        <v>45147</v>
      </c>
      <c r="G41" s="58">
        <v>45147</v>
      </c>
      <c r="H41" s="40" t="s">
        <v>164</v>
      </c>
      <c r="I41" s="87" t="str">
        <f t="shared" si="0"/>
        <v>BR</v>
      </c>
      <c r="J41" s="88">
        <v>1.2999999999999999E-2</v>
      </c>
      <c r="K41" s="84" t="s">
        <v>161</v>
      </c>
      <c r="L41" s="84" t="s">
        <v>279</v>
      </c>
      <c r="M41" s="84" t="s">
        <v>165</v>
      </c>
      <c r="N41" s="84" t="s">
        <v>280</v>
      </c>
      <c r="O41" s="84">
        <v>12066</v>
      </c>
      <c r="P41" s="84" t="s">
        <v>295</v>
      </c>
      <c r="Q41" s="84">
        <v>35</v>
      </c>
    </row>
    <row r="42" spans="1:17" s="53" customFormat="1" ht="15">
      <c r="A42" s="84">
        <v>103</v>
      </c>
      <c r="B42" s="85" t="s">
        <v>294</v>
      </c>
      <c r="C42" s="86">
        <v>45133</v>
      </c>
      <c r="D42" s="84">
        <v>103</v>
      </c>
      <c r="E42" s="40" t="s">
        <v>278</v>
      </c>
      <c r="F42" s="58">
        <v>45147</v>
      </c>
      <c r="G42" s="58">
        <v>45147</v>
      </c>
      <c r="H42" s="40" t="s">
        <v>164</v>
      </c>
      <c r="I42" s="87" t="str">
        <f t="shared" si="0"/>
        <v>BR</v>
      </c>
      <c r="J42" s="88">
        <v>0.01</v>
      </c>
      <c r="K42" s="84" t="s">
        <v>161</v>
      </c>
      <c r="L42" s="84" t="s">
        <v>279</v>
      </c>
      <c r="M42" s="84" t="s">
        <v>165</v>
      </c>
      <c r="N42" s="84" t="s">
        <v>280</v>
      </c>
      <c r="O42" s="84">
        <v>12066</v>
      </c>
      <c r="P42" s="84" t="s">
        <v>295</v>
      </c>
      <c r="Q42" s="84">
        <v>35</v>
      </c>
    </row>
    <row r="43" spans="1:17" s="53" customFormat="1" ht="15">
      <c r="A43" s="84">
        <v>106</v>
      </c>
      <c r="B43" s="85" t="s">
        <v>294</v>
      </c>
      <c r="C43" s="86">
        <v>45133</v>
      </c>
      <c r="D43" s="84">
        <v>106</v>
      </c>
      <c r="E43" s="40" t="s">
        <v>278</v>
      </c>
      <c r="F43" s="58">
        <v>45147</v>
      </c>
      <c r="G43" s="58">
        <v>45147</v>
      </c>
      <c r="H43" s="40" t="s">
        <v>164</v>
      </c>
      <c r="I43" s="87" t="str">
        <f t="shared" si="0"/>
        <v>BR</v>
      </c>
      <c r="J43" s="88">
        <v>1.0999999999999999E-2</v>
      </c>
      <c r="K43" s="84" t="s">
        <v>161</v>
      </c>
      <c r="L43" s="84" t="s">
        <v>279</v>
      </c>
      <c r="M43" s="84" t="s">
        <v>165</v>
      </c>
      <c r="N43" s="84" t="s">
        <v>280</v>
      </c>
      <c r="O43" s="84">
        <v>12066</v>
      </c>
      <c r="P43" s="84" t="s">
        <v>295</v>
      </c>
      <c r="Q43" s="84">
        <v>35</v>
      </c>
    </row>
    <row r="44" spans="1:17" s="53" customFormat="1" ht="15">
      <c r="A44" s="84">
        <v>109</v>
      </c>
      <c r="B44" s="85" t="s">
        <v>294</v>
      </c>
      <c r="C44" s="86">
        <v>45133</v>
      </c>
      <c r="D44" s="84">
        <v>109</v>
      </c>
      <c r="E44" s="40" t="s">
        <v>278</v>
      </c>
      <c r="F44" s="58">
        <v>45147</v>
      </c>
      <c r="G44" s="58">
        <v>45147</v>
      </c>
      <c r="H44" s="40" t="s">
        <v>164</v>
      </c>
      <c r="I44" s="87" t="str">
        <f t="shared" si="0"/>
        <v/>
      </c>
      <c r="J44" s="88">
        <v>0.13300000000000001</v>
      </c>
      <c r="K44" s="84" t="s">
        <v>161</v>
      </c>
      <c r="L44" s="84" t="s">
        <v>279</v>
      </c>
      <c r="M44" s="84" t="s">
        <v>165</v>
      </c>
      <c r="N44" s="84" t="s">
        <v>280</v>
      </c>
      <c r="O44" s="84">
        <v>12066</v>
      </c>
      <c r="P44" s="84" t="s">
        <v>295</v>
      </c>
      <c r="Q44" s="84">
        <v>35</v>
      </c>
    </row>
    <row r="45" spans="1:17" s="53" customFormat="1" ht="15">
      <c r="A45" s="84">
        <v>112</v>
      </c>
      <c r="B45" s="85" t="s">
        <v>294</v>
      </c>
      <c r="C45" s="86">
        <v>45133</v>
      </c>
      <c r="D45" s="84">
        <v>112</v>
      </c>
      <c r="E45" s="40" t="s">
        <v>278</v>
      </c>
      <c r="F45" s="58">
        <v>45147</v>
      </c>
      <c r="G45" s="58">
        <v>45147</v>
      </c>
      <c r="H45" s="40" t="s">
        <v>164</v>
      </c>
      <c r="I45" s="87" t="str">
        <f t="shared" si="0"/>
        <v/>
      </c>
      <c r="J45" s="88">
        <v>0.158</v>
      </c>
      <c r="K45" s="84" t="s">
        <v>161</v>
      </c>
      <c r="L45" s="84" t="s">
        <v>279</v>
      </c>
      <c r="M45" s="84" t="s">
        <v>165</v>
      </c>
      <c r="N45" s="84" t="s">
        <v>280</v>
      </c>
      <c r="O45" s="84">
        <v>12066</v>
      </c>
      <c r="P45" s="84" t="s">
        <v>295</v>
      </c>
      <c r="Q45" s="84">
        <v>35</v>
      </c>
    </row>
    <row r="46" spans="1:17" s="53" customFormat="1" ht="15">
      <c r="A46" s="84">
        <v>115</v>
      </c>
      <c r="B46" s="85" t="s">
        <v>294</v>
      </c>
      <c r="C46" s="86">
        <v>45133</v>
      </c>
      <c r="D46" s="84">
        <v>115</v>
      </c>
      <c r="E46" s="40" t="s">
        <v>278</v>
      </c>
      <c r="F46" s="58">
        <v>45147</v>
      </c>
      <c r="G46" s="58">
        <v>45147</v>
      </c>
      <c r="H46" s="40" t="s">
        <v>164</v>
      </c>
      <c r="I46" s="87" t="str">
        <f t="shared" si="0"/>
        <v>BR</v>
      </c>
      <c r="J46" s="88">
        <v>0.01</v>
      </c>
      <c r="K46" s="84" t="s">
        <v>161</v>
      </c>
      <c r="L46" s="84" t="s">
        <v>279</v>
      </c>
      <c r="M46" s="84" t="s">
        <v>165</v>
      </c>
      <c r="N46" s="84" t="s">
        <v>280</v>
      </c>
      <c r="O46" s="84">
        <v>12066</v>
      </c>
      <c r="P46" s="84" t="s">
        <v>295</v>
      </c>
      <c r="Q46" s="84">
        <v>35</v>
      </c>
    </row>
    <row r="47" spans="1:17" s="53" customFormat="1" ht="15">
      <c r="A47" s="84">
        <v>118</v>
      </c>
      <c r="B47" s="85" t="s">
        <v>294</v>
      </c>
      <c r="C47" s="86">
        <v>45133</v>
      </c>
      <c r="D47" s="84">
        <v>118</v>
      </c>
      <c r="E47" s="40" t="s">
        <v>278</v>
      </c>
      <c r="F47" s="58">
        <v>45147</v>
      </c>
      <c r="G47" s="58">
        <v>45147</v>
      </c>
      <c r="H47" s="40" t="s">
        <v>164</v>
      </c>
      <c r="I47" s="87" t="str">
        <f t="shared" si="0"/>
        <v>BR</v>
      </c>
      <c r="J47" s="88">
        <v>1.6E-2</v>
      </c>
      <c r="K47" s="84" t="s">
        <v>161</v>
      </c>
      <c r="L47" s="84" t="s">
        <v>279</v>
      </c>
      <c r="M47" s="84" t="s">
        <v>165</v>
      </c>
      <c r="N47" s="84" t="s">
        <v>280</v>
      </c>
      <c r="O47" s="84">
        <v>12066</v>
      </c>
      <c r="P47" s="84" t="s">
        <v>295</v>
      </c>
      <c r="Q47" s="84">
        <v>35</v>
      </c>
    </row>
    <row r="48" spans="1:17" s="53" customFormat="1" ht="15">
      <c r="A48" s="84">
        <v>121</v>
      </c>
      <c r="B48" s="85" t="s">
        <v>294</v>
      </c>
      <c r="C48" s="86">
        <v>45133</v>
      </c>
      <c r="D48" s="84">
        <v>121</v>
      </c>
      <c r="E48" s="40" t="s">
        <v>278</v>
      </c>
      <c r="F48" s="58">
        <v>45147</v>
      </c>
      <c r="G48" s="58">
        <v>45147</v>
      </c>
      <c r="H48" s="40" t="s">
        <v>164</v>
      </c>
      <c r="I48" s="87" t="str">
        <f t="shared" si="0"/>
        <v>BR</v>
      </c>
      <c r="J48" s="88">
        <v>1.4999999999999999E-2</v>
      </c>
      <c r="K48" s="84" t="s">
        <v>161</v>
      </c>
      <c r="L48" s="84" t="s">
        <v>279</v>
      </c>
      <c r="M48" s="84" t="s">
        <v>165</v>
      </c>
      <c r="N48" s="84" t="s">
        <v>280</v>
      </c>
      <c r="O48" s="84">
        <v>12066</v>
      </c>
      <c r="P48" s="84" t="s">
        <v>295</v>
      </c>
      <c r="Q48" s="84">
        <v>35</v>
      </c>
    </row>
    <row r="49" spans="1:17" s="53" customFormat="1" ht="15">
      <c r="A49" s="84">
        <v>124</v>
      </c>
      <c r="B49" s="85" t="s">
        <v>294</v>
      </c>
      <c r="C49" s="86">
        <v>45133</v>
      </c>
      <c r="D49" s="84">
        <v>124</v>
      </c>
      <c r="E49" s="40" t="s">
        <v>278</v>
      </c>
      <c r="F49" s="58">
        <v>45147</v>
      </c>
      <c r="G49" s="58">
        <v>45147</v>
      </c>
      <c r="H49" s="40" t="s">
        <v>164</v>
      </c>
      <c r="I49" s="87" t="str">
        <f t="shared" si="0"/>
        <v>BR</v>
      </c>
      <c r="J49" s="88">
        <v>0.01</v>
      </c>
      <c r="K49" s="84" t="s">
        <v>161</v>
      </c>
      <c r="L49" s="84" t="s">
        <v>279</v>
      </c>
      <c r="M49" s="84" t="s">
        <v>165</v>
      </c>
      <c r="N49" s="84" t="s">
        <v>280</v>
      </c>
      <c r="O49" s="84">
        <v>12066</v>
      </c>
      <c r="P49" s="84" t="s">
        <v>295</v>
      </c>
      <c r="Q49" s="84">
        <v>35</v>
      </c>
    </row>
    <row r="50" spans="1:17" s="53" customFormat="1" ht="15">
      <c r="A50" s="84">
        <v>127</v>
      </c>
      <c r="B50" s="85" t="s">
        <v>294</v>
      </c>
      <c r="C50" s="86">
        <v>45133</v>
      </c>
      <c r="D50" s="84">
        <v>127</v>
      </c>
      <c r="E50" s="40" t="s">
        <v>278</v>
      </c>
      <c r="F50" s="58">
        <v>45147</v>
      </c>
      <c r="G50" s="58">
        <v>45147</v>
      </c>
      <c r="H50" s="40" t="s">
        <v>164</v>
      </c>
      <c r="I50" s="87" t="str">
        <f t="shared" si="0"/>
        <v/>
      </c>
      <c r="J50" s="88">
        <v>0.03</v>
      </c>
      <c r="K50" s="84" t="s">
        <v>161</v>
      </c>
      <c r="L50" s="84" t="s">
        <v>279</v>
      </c>
      <c r="M50" s="84" t="s">
        <v>165</v>
      </c>
      <c r="N50" s="84" t="s">
        <v>280</v>
      </c>
      <c r="O50" s="84">
        <v>12066</v>
      </c>
      <c r="P50" s="84" t="s">
        <v>295</v>
      </c>
      <c r="Q50" s="84">
        <v>35</v>
      </c>
    </row>
    <row r="51" spans="1:17" s="53" customFormat="1" ht="15">
      <c r="A51" s="84">
        <v>130</v>
      </c>
      <c r="B51" s="85" t="s">
        <v>294</v>
      </c>
      <c r="C51" s="86">
        <v>45133</v>
      </c>
      <c r="D51" s="84">
        <v>130</v>
      </c>
      <c r="E51" s="40" t="s">
        <v>278</v>
      </c>
      <c r="F51" s="58">
        <v>45147</v>
      </c>
      <c r="G51" s="58">
        <v>45147</v>
      </c>
      <c r="H51" s="40" t="s">
        <v>164</v>
      </c>
      <c r="I51" s="87" t="str">
        <f t="shared" si="0"/>
        <v>BR</v>
      </c>
      <c r="J51" s="88">
        <v>1.6E-2</v>
      </c>
      <c r="K51" s="84" t="s">
        <v>161</v>
      </c>
      <c r="L51" s="84" t="s">
        <v>279</v>
      </c>
      <c r="M51" s="84" t="s">
        <v>165</v>
      </c>
      <c r="N51" s="84" t="s">
        <v>280</v>
      </c>
      <c r="O51" s="84">
        <v>12066</v>
      </c>
      <c r="P51" s="84" t="s">
        <v>295</v>
      </c>
      <c r="Q51" s="84">
        <v>35</v>
      </c>
    </row>
    <row r="52" spans="1:17" s="53" customFormat="1" ht="15">
      <c r="A52" s="84">
        <v>133</v>
      </c>
      <c r="B52" s="85" t="s">
        <v>294</v>
      </c>
      <c r="C52" s="86">
        <v>45133</v>
      </c>
      <c r="D52" s="84">
        <v>133</v>
      </c>
      <c r="E52" s="40" t="s">
        <v>278</v>
      </c>
      <c r="F52" s="58">
        <v>45147</v>
      </c>
      <c r="G52" s="58">
        <v>45147</v>
      </c>
      <c r="H52" s="40" t="s">
        <v>164</v>
      </c>
      <c r="I52" s="87" t="str">
        <f t="shared" si="0"/>
        <v>BR</v>
      </c>
      <c r="J52" s="88">
        <v>1.7999999999999999E-2</v>
      </c>
      <c r="K52" s="84" t="s">
        <v>161</v>
      </c>
      <c r="L52" s="84" t="s">
        <v>279</v>
      </c>
      <c r="M52" s="84" t="s">
        <v>165</v>
      </c>
      <c r="N52" s="84" t="s">
        <v>280</v>
      </c>
      <c r="O52" s="84">
        <v>12066</v>
      </c>
      <c r="P52" s="84" t="s">
        <v>295</v>
      </c>
      <c r="Q52" s="84">
        <v>35</v>
      </c>
    </row>
    <row r="53" spans="1:17" s="53" customFormat="1" ht="15">
      <c r="A53" s="84">
        <v>136</v>
      </c>
      <c r="B53" s="85" t="s">
        <v>294</v>
      </c>
      <c r="C53" s="86">
        <v>45133</v>
      </c>
      <c r="D53" s="84">
        <v>136</v>
      </c>
      <c r="E53" s="40" t="s">
        <v>278</v>
      </c>
      <c r="F53" s="58">
        <v>45147</v>
      </c>
      <c r="G53" s="58">
        <v>45147</v>
      </c>
      <c r="H53" s="40" t="s">
        <v>164</v>
      </c>
      <c r="I53" s="87" t="str">
        <f t="shared" si="0"/>
        <v/>
      </c>
      <c r="J53" s="88">
        <v>7.9000000000000001E-2</v>
      </c>
      <c r="K53" s="84" t="s">
        <v>161</v>
      </c>
      <c r="L53" s="84" t="s">
        <v>279</v>
      </c>
      <c r="M53" s="84" t="s">
        <v>165</v>
      </c>
      <c r="N53" s="84" t="s">
        <v>280</v>
      </c>
      <c r="O53" s="84">
        <v>12066</v>
      </c>
      <c r="P53" s="84" t="s">
        <v>295</v>
      </c>
      <c r="Q53" s="84">
        <v>35</v>
      </c>
    </row>
    <row r="54" spans="1:17" s="53" customFormat="1" ht="15">
      <c r="A54" s="84">
        <v>139</v>
      </c>
      <c r="B54" s="85" t="s">
        <v>294</v>
      </c>
      <c r="C54" s="86">
        <v>45133</v>
      </c>
      <c r="D54" s="84">
        <v>139</v>
      </c>
      <c r="E54" s="40" t="s">
        <v>278</v>
      </c>
      <c r="F54" s="58">
        <v>45147</v>
      </c>
      <c r="G54" s="58">
        <v>45147</v>
      </c>
      <c r="H54" s="40" t="s">
        <v>164</v>
      </c>
      <c r="I54" s="87" t="str">
        <f t="shared" si="0"/>
        <v>BR</v>
      </c>
      <c r="J54" s="88">
        <v>0.01</v>
      </c>
      <c r="K54" s="84" t="s">
        <v>161</v>
      </c>
      <c r="L54" s="84" t="s">
        <v>279</v>
      </c>
      <c r="M54" s="84" t="s">
        <v>165</v>
      </c>
      <c r="N54" s="84" t="s">
        <v>280</v>
      </c>
      <c r="O54" s="84">
        <v>12066</v>
      </c>
      <c r="P54" s="84" t="s">
        <v>295</v>
      </c>
      <c r="Q54" s="84">
        <v>35</v>
      </c>
    </row>
    <row r="55" spans="1:17" s="53" customFormat="1" ht="15">
      <c r="A55" s="84">
        <v>142</v>
      </c>
      <c r="B55" s="85" t="s">
        <v>294</v>
      </c>
      <c r="C55" s="86">
        <v>45133</v>
      </c>
      <c r="D55" s="84">
        <v>142</v>
      </c>
      <c r="E55" s="40" t="s">
        <v>278</v>
      </c>
      <c r="F55" s="58">
        <v>45147</v>
      </c>
      <c r="G55" s="58">
        <v>45147</v>
      </c>
      <c r="H55" s="40" t="s">
        <v>164</v>
      </c>
      <c r="I55" s="87" t="str">
        <f t="shared" si="0"/>
        <v>BR</v>
      </c>
      <c r="J55" s="88">
        <v>1.4999999999999999E-2</v>
      </c>
      <c r="K55" s="84" t="s">
        <v>161</v>
      </c>
      <c r="L55" s="84" t="s">
        <v>279</v>
      </c>
      <c r="M55" s="84" t="s">
        <v>165</v>
      </c>
      <c r="N55" s="84" t="s">
        <v>280</v>
      </c>
      <c r="O55" s="84">
        <v>12066</v>
      </c>
      <c r="P55" s="84" t="s">
        <v>295</v>
      </c>
      <c r="Q55" s="84">
        <v>35</v>
      </c>
    </row>
    <row r="56" spans="1:17" s="53" customFormat="1" ht="15">
      <c r="A56" s="84"/>
      <c r="B56" s="84"/>
      <c r="C56" s="86"/>
      <c r="D56" s="84"/>
      <c r="E56" s="40"/>
      <c r="F56" s="58"/>
      <c r="G56" s="58"/>
      <c r="H56" s="40"/>
      <c r="I56" s="40"/>
      <c r="J56" s="88"/>
      <c r="K56" s="84"/>
      <c r="L56" s="84"/>
      <c r="M56" s="84"/>
      <c r="N56" s="84"/>
      <c r="O56" s="84"/>
      <c r="P56" s="84"/>
      <c r="Q56" s="84"/>
    </row>
    <row r="57" spans="1:17" s="53" customFormat="1" ht="15">
      <c r="A57" s="84">
        <v>1</v>
      </c>
      <c r="B57" s="85" t="s">
        <v>294</v>
      </c>
      <c r="C57" s="86">
        <v>45133</v>
      </c>
      <c r="D57" s="84">
        <v>1</v>
      </c>
      <c r="E57" s="40" t="s">
        <v>278</v>
      </c>
      <c r="F57" s="58">
        <v>45147</v>
      </c>
      <c r="G57" s="58">
        <v>45147</v>
      </c>
      <c r="H57" s="84" t="s">
        <v>276</v>
      </c>
      <c r="I57" s="87" t="str">
        <f>IF(J57&lt;=0.0034,"L,BR", IF(J57&lt;=0.0102,"BR",""))</f>
        <v>BR</v>
      </c>
      <c r="J57" s="87">
        <v>7.0000000000000001E-3</v>
      </c>
      <c r="K57" s="84" t="s">
        <v>176</v>
      </c>
      <c r="L57" s="84" t="s">
        <v>281</v>
      </c>
      <c r="M57" s="84" t="s">
        <v>282</v>
      </c>
      <c r="N57" s="84" t="s">
        <v>280</v>
      </c>
      <c r="O57" s="84">
        <v>12066</v>
      </c>
      <c r="P57" s="84" t="s">
        <v>295</v>
      </c>
      <c r="Q57" s="84">
        <v>35</v>
      </c>
    </row>
    <row r="58" spans="1:17" s="53" customFormat="1" ht="15">
      <c r="A58" s="84">
        <v>4</v>
      </c>
      <c r="B58" s="85" t="s">
        <v>294</v>
      </c>
      <c r="C58" s="86">
        <v>45133</v>
      </c>
      <c r="D58" s="84">
        <v>4</v>
      </c>
      <c r="E58" s="40" t="s">
        <v>278</v>
      </c>
      <c r="F58" s="58">
        <v>45147</v>
      </c>
      <c r="G58" s="58">
        <v>45147</v>
      </c>
      <c r="H58" s="84" t="s">
        <v>276</v>
      </c>
      <c r="I58" s="87" t="str">
        <f>IF(J58&lt;=0.0034,"L,BR", IF(J58&lt;=0.0102,"BR",""))</f>
        <v>L,BR</v>
      </c>
      <c r="J58" s="87">
        <v>3.3999999999999998E-3</v>
      </c>
      <c r="K58" s="84" t="s">
        <v>176</v>
      </c>
      <c r="L58" s="84" t="s">
        <v>281</v>
      </c>
      <c r="M58" s="84" t="s">
        <v>282</v>
      </c>
      <c r="N58" s="84" t="s">
        <v>280</v>
      </c>
      <c r="O58" s="84">
        <v>12066</v>
      </c>
      <c r="P58" s="84" t="s">
        <v>295</v>
      </c>
      <c r="Q58" s="84">
        <v>35</v>
      </c>
    </row>
    <row r="59" spans="1:17" s="53" customFormat="1" ht="15">
      <c r="A59" s="84">
        <v>7</v>
      </c>
      <c r="B59" s="85" t="s">
        <v>294</v>
      </c>
      <c r="C59" s="86">
        <v>45133</v>
      </c>
      <c r="D59" s="84">
        <v>7</v>
      </c>
      <c r="E59" s="40" t="s">
        <v>278</v>
      </c>
      <c r="F59" s="58">
        <v>45147</v>
      </c>
      <c r="G59" s="58">
        <v>45147</v>
      </c>
      <c r="H59" s="84" t="s">
        <v>276</v>
      </c>
      <c r="I59" s="87" t="str">
        <f t="shared" ref="I59:I92" si="1">IF(J59&lt;=0.0034,"L,BR", IF(J59&lt;=0.0102,"BR",""))</f>
        <v>L,BR</v>
      </c>
      <c r="J59" s="87">
        <v>3.3999999999999998E-3</v>
      </c>
      <c r="K59" s="84" t="s">
        <v>176</v>
      </c>
      <c r="L59" s="84" t="s">
        <v>281</v>
      </c>
      <c r="M59" s="84" t="s">
        <v>282</v>
      </c>
      <c r="N59" s="84" t="s">
        <v>280</v>
      </c>
      <c r="O59" s="84">
        <v>12066</v>
      </c>
      <c r="P59" s="84" t="s">
        <v>295</v>
      </c>
      <c r="Q59" s="84">
        <v>35</v>
      </c>
    </row>
    <row r="60" spans="1:17" s="53" customFormat="1" ht="15">
      <c r="A60" s="84">
        <v>10</v>
      </c>
      <c r="B60" s="85" t="s">
        <v>294</v>
      </c>
      <c r="C60" s="86">
        <v>45133</v>
      </c>
      <c r="D60" s="84">
        <v>10</v>
      </c>
      <c r="E60" s="40" t="s">
        <v>278</v>
      </c>
      <c r="F60" s="58">
        <v>45147</v>
      </c>
      <c r="G60" s="58">
        <v>45147</v>
      </c>
      <c r="H60" s="84" t="s">
        <v>276</v>
      </c>
      <c r="I60" s="87" t="str">
        <f t="shared" si="1"/>
        <v>L,BR</v>
      </c>
      <c r="J60" s="87">
        <v>3.3999999999999998E-3</v>
      </c>
      <c r="K60" s="84" t="s">
        <v>176</v>
      </c>
      <c r="L60" s="84" t="s">
        <v>281</v>
      </c>
      <c r="M60" s="84" t="s">
        <v>282</v>
      </c>
      <c r="N60" s="84" t="s">
        <v>280</v>
      </c>
      <c r="O60" s="84">
        <v>12066</v>
      </c>
      <c r="P60" s="84" t="s">
        <v>295</v>
      </c>
      <c r="Q60" s="84">
        <v>35</v>
      </c>
    </row>
    <row r="61" spans="1:17" s="53" customFormat="1" ht="15">
      <c r="A61" s="84">
        <v>13</v>
      </c>
      <c r="B61" s="85" t="s">
        <v>294</v>
      </c>
      <c r="C61" s="86">
        <v>45133</v>
      </c>
      <c r="D61" s="84">
        <v>13</v>
      </c>
      <c r="E61" s="40" t="s">
        <v>278</v>
      </c>
      <c r="F61" s="58">
        <v>45147</v>
      </c>
      <c r="G61" s="58">
        <v>45147</v>
      </c>
      <c r="H61" s="84" t="s">
        <v>276</v>
      </c>
      <c r="I61" s="87" t="str">
        <f t="shared" si="1"/>
        <v/>
      </c>
      <c r="J61" s="87">
        <v>1.06E-2</v>
      </c>
      <c r="K61" s="84" t="s">
        <v>176</v>
      </c>
      <c r="L61" s="84" t="s">
        <v>281</v>
      </c>
      <c r="M61" s="84" t="s">
        <v>282</v>
      </c>
      <c r="N61" s="84" t="s">
        <v>280</v>
      </c>
      <c r="O61" s="84">
        <v>12066</v>
      </c>
      <c r="P61" s="84" t="s">
        <v>295</v>
      </c>
      <c r="Q61" s="84">
        <v>35</v>
      </c>
    </row>
    <row r="62" spans="1:17" s="53" customFormat="1" ht="15">
      <c r="A62" s="84">
        <v>16</v>
      </c>
      <c r="B62" s="85" t="s">
        <v>294</v>
      </c>
      <c r="C62" s="86">
        <v>45133</v>
      </c>
      <c r="D62" s="84">
        <v>16</v>
      </c>
      <c r="E62" s="40" t="s">
        <v>278</v>
      </c>
      <c r="F62" s="58">
        <v>45147</v>
      </c>
      <c r="G62" s="58">
        <v>45147</v>
      </c>
      <c r="H62" s="84" t="s">
        <v>276</v>
      </c>
      <c r="I62" s="87" t="str">
        <f t="shared" si="1"/>
        <v>L,BR</v>
      </c>
      <c r="J62" s="87">
        <v>3.3999999999999998E-3</v>
      </c>
      <c r="K62" s="84" t="s">
        <v>176</v>
      </c>
      <c r="L62" s="84" t="s">
        <v>281</v>
      </c>
      <c r="M62" s="84" t="s">
        <v>282</v>
      </c>
      <c r="N62" s="84" t="s">
        <v>280</v>
      </c>
      <c r="O62" s="84">
        <v>12066</v>
      </c>
      <c r="P62" s="84" t="s">
        <v>295</v>
      </c>
      <c r="Q62" s="84">
        <v>35</v>
      </c>
    </row>
    <row r="63" spans="1:17" s="53" customFormat="1" ht="15">
      <c r="A63" s="84">
        <v>19</v>
      </c>
      <c r="B63" s="85" t="s">
        <v>294</v>
      </c>
      <c r="C63" s="86">
        <v>45133</v>
      </c>
      <c r="D63" s="84">
        <v>19</v>
      </c>
      <c r="E63" s="40" t="s">
        <v>278</v>
      </c>
      <c r="F63" s="58">
        <v>45147</v>
      </c>
      <c r="G63" s="58">
        <v>45147</v>
      </c>
      <c r="H63" s="84" t="s">
        <v>276</v>
      </c>
      <c r="I63" s="87" t="str">
        <f>IF(J63&lt;=0.0034,"L,BR", IF(J63&lt;=0.0102,"BR",""))</f>
        <v>L,BR</v>
      </c>
      <c r="J63" s="87">
        <v>3.3999999999999998E-3</v>
      </c>
      <c r="K63" s="84" t="s">
        <v>176</v>
      </c>
      <c r="L63" s="84" t="s">
        <v>281</v>
      </c>
      <c r="M63" s="84" t="s">
        <v>282</v>
      </c>
      <c r="N63" s="84" t="s">
        <v>280</v>
      </c>
      <c r="O63" s="84">
        <v>12066</v>
      </c>
      <c r="P63" s="84" t="s">
        <v>295</v>
      </c>
      <c r="Q63" s="84">
        <v>35</v>
      </c>
    </row>
    <row r="64" spans="1:17" s="53" customFormat="1" ht="15">
      <c r="A64" s="84">
        <v>22</v>
      </c>
      <c r="B64" s="85" t="s">
        <v>294</v>
      </c>
      <c r="C64" s="86">
        <v>45133</v>
      </c>
      <c r="D64" s="84">
        <v>22</v>
      </c>
      <c r="E64" s="40" t="s">
        <v>278</v>
      </c>
      <c r="F64" s="58">
        <v>45147</v>
      </c>
      <c r="G64" s="58">
        <v>45147</v>
      </c>
      <c r="H64" s="84" t="s">
        <v>276</v>
      </c>
      <c r="I64" s="87" t="str">
        <f>IF(J64&lt;=0.0034,"L,BR", IF(J64&lt;=0.0102,"BR",""))</f>
        <v>L,BR</v>
      </c>
      <c r="J64" s="87">
        <v>3.3999999999999998E-3</v>
      </c>
      <c r="K64" s="84" t="s">
        <v>176</v>
      </c>
      <c r="L64" s="84" t="s">
        <v>281</v>
      </c>
      <c r="M64" s="84" t="s">
        <v>282</v>
      </c>
      <c r="N64" s="84" t="s">
        <v>280</v>
      </c>
      <c r="O64" s="84">
        <v>12066</v>
      </c>
      <c r="P64" s="84" t="s">
        <v>295</v>
      </c>
      <c r="Q64" s="84">
        <v>35</v>
      </c>
    </row>
    <row r="65" spans="1:17" s="53" customFormat="1" ht="15">
      <c r="A65" s="84">
        <v>25</v>
      </c>
      <c r="B65" s="85" t="s">
        <v>294</v>
      </c>
      <c r="C65" s="86">
        <v>45133</v>
      </c>
      <c r="D65" s="84">
        <v>25</v>
      </c>
      <c r="E65" s="40" t="s">
        <v>278</v>
      </c>
      <c r="F65" s="58">
        <v>45147</v>
      </c>
      <c r="G65" s="58">
        <v>45147</v>
      </c>
      <c r="H65" s="84" t="s">
        <v>276</v>
      </c>
      <c r="I65" s="87" t="str">
        <f t="shared" si="1"/>
        <v>BR</v>
      </c>
      <c r="J65" s="87">
        <v>4.5999999999999999E-3</v>
      </c>
      <c r="K65" s="84" t="s">
        <v>176</v>
      </c>
      <c r="L65" s="84" t="s">
        <v>281</v>
      </c>
      <c r="M65" s="84" t="s">
        <v>282</v>
      </c>
      <c r="N65" s="84" t="s">
        <v>280</v>
      </c>
      <c r="O65" s="84">
        <v>12066</v>
      </c>
      <c r="P65" s="84" t="s">
        <v>295</v>
      </c>
      <c r="Q65" s="84">
        <v>35</v>
      </c>
    </row>
    <row r="66" spans="1:17" s="53" customFormat="1" ht="15">
      <c r="A66" s="84">
        <v>28</v>
      </c>
      <c r="B66" s="85" t="s">
        <v>294</v>
      </c>
      <c r="C66" s="86">
        <v>45133</v>
      </c>
      <c r="D66" s="84">
        <v>28</v>
      </c>
      <c r="E66" s="40" t="s">
        <v>278</v>
      </c>
      <c r="F66" s="58">
        <v>45147</v>
      </c>
      <c r="G66" s="58">
        <v>45147</v>
      </c>
      <c r="H66" s="84" t="s">
        <v>276</v>
      </c>
      <c r="I66" s="87" t="str">
        <f t="shared" si="1"/>
        <v>L,BR</v>
      </c>
      <c r="J66" s="87">
        <v>3.3999999999999998E-3</v>
      </c>
      <c r="K66" s="84" t="s">
        <v>176</v>
      </c>
      <c r="L66" s="84" t="s">
        <v>281</v>
      </c>
      <c r="M66" s="84" t="s">
        <v>282</v>
      </c>
      <c r="N66" s="84" t="s">
        <v>280</v>
      </c>
      <c r="O66" s="84">
        <v>12066</v>
      </c>
      <c r="P66" s="84" t="s">
        <v>295</v>
      </c>
      <c r="Q66" s="84">
        <v>35</v>
      </c>
    </row>
    <row r="67" spans="1:17" s="53" customFormat="1" ht="15">
      <c r="A67" s="84">
        <v>31</v>
      </c>
      <c r="B67" s="85" t="s">
        <v>294</v>
      </c>
      <c r="C67" s="86">
        <v>45133</v>
      </c>
      <c r="D67" s="84">
        <v>31</v>
      </c>
      <c r="E67" s="40" t="s">
        <v>278</v>
      </c>
      <c r="F67" s="58">
        <v>45147</v>
      </c>
      <c r="G67" s="58">
        <v>45147</v>
      </c>
      <c r="H67" s="84" t="s">
        <v>276</v>
      </c>
      <c r="I67" s="87" t="str">
        <f t="shared" si="1"/>
        <v>BR</v>
      </c>
      <c r="J67" s="87">
        <v>5.1000000000000004E-3</v>
      </c>
      <c r="K67" s="84" t="s">
        <v>176</v>
      </c>
      <c r="L67" s="84" t="s">
        <v>281</v>
      </c>
      <c r="M67" s="84" t="s">
        <v>282</v>
      </c>
      <c r="N67" s="84" t="s">
        <v>280</v>
      </c>
      <c r="O67" s="84">
        <v>12066</v>
      </c>
      <c r="P67" s="84" t="s">
        <v>295</v>
      </c>
      <c r="Q67" s="84">
        <v>35</v>
      </c>
    </row>
    <row r="68" spans="1:17" s="53" customFormat="1" ht="15">
      <c r="A68" s="84">
        <v>34</v>
      </c>
      <c r="B68" s="85" t="s">
        <v>294</v>
      </c>
      <c r="C68" s="86">
        <v>45133</v>
      </c>
      <c r="D68" s="84">
        <v>34</v>
      </c>
      <c r="E68" s="40" t="s">
        <v>278</v>
      </c>
      <c r="F68" s="58">
        <v>45147</v>
      </c>
      <c r="G68" s="58">
        <v>45147</v>
      </c>
      <c r="H68" s="84" t="s">
        <v>276</v>
      </c>
      <c r="I68" s="87" t="str">
        <f t="shared" si="1"/>
        <v>L,BR</v>
      </c>
      <c r="J68" s="87">
        <v>3.3999999999999998E-3</v>
      </c>
      <c r="K68" s="84" t="s">
        <v>176</v>
      </c>
      <c r="L68" s="84" t="s">
        <v>281</v>
      </c>
      <c r="M68" s="84" t="s">
        <v>282</v>
      </c>
      <c r="N68" s="84" t="s">
        <v>280</v>
      </c>
      <c r="O68" s="84">
        <v>12066</v>
      </c>
      <c r="P68" s="84" t="s">
        <v>295</v>
      </c>
      <c r="Q68" s="84">
        <v>35</v>
      </c>
    </row>
    <row r="69" spans="1:17" s="53" customFormat="1" ht="15">
      <c r="A69" s="84">
        <v>73</v>
      </c>
      <c r="B69" s="85" t="s">
        <v>294</v>
      </c>
      <c r="C69" s="86">
        <v>45133</v>
      </c>
      <c r="D69" s="84">
        <v>73</v>
      </c>
      <c r="E69" s="40" t="s">
        <v>278</v>
      </c>
      <c r="F69" s="58">
        <v>45147</v>
      </c>
      <c r="G69" s="58">
        <v>45147</v>
      </c>
      <c r="H69" s="84" t="s">
        <v>276</v>
      </c>
      <c r="I69" s="87" t="str">
        <f>IF(J69&lt;=0.0034,"L,BR", IF(J69&lt;=0.0102,"BR",""))</f>
        <v>L,BR</v>
      </c>
      <c r="J69" s="87">
        <v>3.3999999999999998E-3</v>
      </c>
      <c r="K69" s="84" t="s">
        <v>176</v>
      </c>
      <c r="L69" s="84" t="s">
        <v>281</v>
      </c>
      <c r="M69" s="84" t="s">
        <v>282</v>
      </c>
      <c r="N69" s="84" t="s">
        <v>280</v>
      </c>
      <c r="O69" s="84">
        <v>12066</v>
      </c>
      <c r="P69" s="84" t="s">
        <v>295</v>
      </c>
      <c r="Q69" s="84">
        <v>35</v>
      </c>
    </row>
    <row r="70" spans="1:17" s="53" customFormat="1" ht="15">
      <c r="A70" s="84">
        <v>76</v>
      </c>
      <c r="B70" s="85" t="s">
        <v>294</v>
      </c>
      <c r="C70" s="86">
        <v>45133</v>
      </c>
      <c r="D70" s="84">
        <v>76</v>
      </c>
      <c r="E70" s="40" t="s">
        <v>278</v>
      </c>
      <c r="F70" s="58">
        <v>45147</v>
      </c>
      <c r="G70" s="58">
        <v>45147</v>
      </c>
      <c r="H70" s="84" t="s">
        <v>276</v>
      </c>
      <c r="I70" s="87" t="str">
        <f>IF(J70&lt;=0.0034,"L,BR", IF(J70&lt;=0.0102,"BR",""))</f>
        <v>BR</v>
      </c>
      <c r="J70" s="87">
        <v>4.0000000000000001E-3</v>
      </c>
      <c r="K70" s="84" t="s">
        <v>176</v>
      </c>
      <c r="L70" s="84" t="s">
        <v>281</v>
      </c>
      <c r="M70" s="84" t="s">
        <v>282</v>
      </c>
      <c r="N70" s="84" t="s">
        <v>280</v>
      </c>
      <c r="O70" s="84">
        <v>12066</v>
      </c>
      <c r="P70" s="84" t="s">
        <v>295</v>
      </c>
      <c r="Q70" s="84">
        <v>35</v>
      </c>
    </row>
    <row r="71" spans="1:17" s="53" customFormat="1" ht="15">
      <c r="A71" s="84">
        <v>79</v>
      </c>
      <c r="B71" s="85" t="s">
        <v>294</v>
      </c>
      <c r="C71" s="86">
        <v>45133</v>
      </c>
      <c r="D71" s="84">
        <v>79</v>
      </c>
      <c r="E71" s="40" t="s">
        <v>278</v>
      </c>
      <c r="F71" s="58">
        <v>45147</v>
      </c>
      <c r="G71" s="58">
        <v>45147</v>
      </c>
      <c r="H71" s="84" t="s">
        <v>276</v>
      </c>
      <c r="I71" s="87" t="str">
        <f t="shared" si="1"/>
        <v>L,BR</v>
      </c>
      <c r="J71" s="87">
        <v>3.3999999999999998E-3</v>
      </c>
      <c r="K71" s="84" t="s">
        <v>176</v>
      </c>
      <c r="L71" s="84" t="s">
        <v>281</v>
      </c>
      <c r="M71" s="84" t="s">
        <v>282</v>
      </c>
      <c r="N71" s="84" t="s">
        <v>280</v>
      </c>
      <c r="O71" s="84">
        <v>12066</v>
      </c>
      <c r="P71" s="84" t="s">
        <v>295</v>
      </c>
      <c r="Q71" s="84">
        <v>35</v>
      </c>
    </row>
    <row r="72" spans="1:17" s="53" customFormat="1" ht="15">
      <c r="A72" s="84">
        <v>82</v>
      </c>
      <c r="B72" s="85" t="s">
        <v>294</v>
      </c>
      <c r="C72" s="86">
        <v>45133</v>
      </c>
      <c r="D72" s="84">
        <v>82</v>
      </c>
      <c r="E72" s="40" t="s">
        <v>278</v>
      </c>
      <c r="F72" s="58">
        <v>45147</v>
      </c>
      <c r="G72" s="58">
        <v>45147</v>
      </c>
      <c r="H72" s="84" t="s">
        <v>276</v>
      </c>
      <c r="I72" s="87" t="str">
        <f t="shared" si="1"/>
        <v>L,BR</v>
      </c>
      <c r="J72" s="87">
        <v>3.3999999999999998E-3</v>
      </c>
      <c r="K72" s="84" t="s">
        <v>176</v>
      </c>
      <c r="L72" s="84" t="s">
        <v>281</v>
      </c>
      <c r="M72" s="84" t="s">
        <v>282</v>
      </c>
      <c r="N72" s="84" t="s">
        <v>280</v>
      </c>
      <c r="O72" s="84">
        <v>12066</v>
      </c>
      <c r="P72" s="84" t="s">
        <v>295</v>
      </c>
      <c r="Q72" s="84">
        <v>35</v>
      </c>
    </row>
    <row r="73" spans="1:17" s="53" customFormat="1" ht="15">
      <c r="A73" s="84">
        <v>85</v>
      </c>
      <c r="B73" s="85" t="s">
        <v>294</v>
      </c>
      <c r="C73" s="86">
        <v>45133</v>
      </c>
      <c r="D73" s="84">
        <v>85</v>
      </c>
      <c r="E73" s="40" t="s">
        <v>278</v>
      </c>
      <c r="F73" s="58">
        <v>45147</v>
      </c>
      <c r="G73" s="58">
        <v>45147</v>
      </c>
      <c r="H73" s="84" t="s">
        <v>276</v>
      </c>
      <c r="I73" s="87" t="str">
        <f t="shared" si="1"/>
        <v>BR</v>
      </c>
      <c r="J73" s="87">
        <v>4.5999999999999999E-3</v>
      </c>
      <c r="K73" s="84" t="s">
        <v>176</v>
      </c>
      <c r="L73" s="84" t="s">
        <v>281</v>
      </c>
      <c r="M73" s="84" t="s">
        <v>282</v>
      </c>
      <c r="N73" s="84" t="s">
        <v>280</v>
      </c>
      <c r="O73" s="84">
        <v>12066</v>
      </c>
      <c r="P73" s="84" t="s">
        <v>295</v>
      </c>
      <c r="Q73" s="84">
        <v>35</v>
      </c>
    </row>
    <row r="74" spans="1:17" s="53" customFormat="1" ht="15">
      <c r="A74" s="84">
        <v>88</v>
      </c>
      <c r="B74" s="85" t="s">
        <v>294</v>
      </c>
      <c r="C74" s="86">
        <v>45133</v>
      </c>
      <c r="D74" s="84">
        <v>88</v>
      </c>
      <c r="E74" s="40" t="s">
        <v>278</v>
      </c>
      <c r="F74" s="58">
        <v>45147</v>
      </c>
      <c r="G74" s="58">
        <v>45147</v>
      </c>
      <c r="H74" s="84" t="s">
        <v>276</v>
      </c>
      <c r="I74" s="87" t="str">
        <f t="shared" si="1"/>
        <v>L,BR</v>
      </c>
      <c r="J74" s="87">
        <v>3.3999999999999998E-3</v>
      </c>
      <c r="K74" s="84" t="s">
        <v>176</v>
      </c>
      <c r="L74" s="84" t="s">
        <v>281</v>
      </c>
      <c r="M74" s="84" t="s">
        <v>282</v>
      </c>
      <c r="N74" s="84" t="s">
        <v>280</v>
      </c>
      <c r="O74" s="84">
        <v>12066</v>
      </c>
      <c r="P74" s="84" t="s">
        <v>295</v>
      </c>
      <c r="Q74" s="84">
        <v>35</v>
      </c>
    </row>
    <row r="75" spans="1:17" s="53" customFormat="1" ht="15">
      <c r="A75" s="84">
        <v>91</v>
      </c>
      <c r="B75" s="85" t="s">
        <v>294</v>
      </c>
      <c r="C75" s="86">
        <v>45133</v>
      </c>
      <c r="D75" s="84">
        <v>91</v>
      </c>
      <c r="E75" s="40" t="s">
        <v>278</v>
      </c>
      <c r="F75" s="58">
        <v>45147</v>
      </c>
      <c r="G75" s="58">
        <v>45147</v>
      </c>
      <c r="H75" s="84" t="s">
        <v>276</v>
      </c>
      <c r="I75" s="87" t="str">
        <f>IF(J75&lt;=0.0034,"L,BR", IF(J75&lt;=0.0102,"BR",""))</f>
        <v>L,BR</v>
      </c>
      <c r="J75" s="87">
        <v>3.3999999999999998E-3</v>
      </c>
      <c r="K75" s="84" t="s">
        <v>176</v>
      </c>
      <c r="L75" s="84" t="s">
        <v>281</v>
      </c>
      <c r="M75" s="84" t="s">
        <v>282</v>
      </c>
      <c r="N75" s="84" t="s">
        <v>280</v>
      </c>
      <c r="O75" s="84">
        <v>12066</v>
      </c>
      <c r="P75" s="84" t="s">
        <v>295</v>
      </c>
      <c r="Q75" s="84">
        <v>35</v>
      </c>
    </row>
    <row r="76" spans="1:17" s="53" customFormat="1" ht="15">
      <c r="A76" s="84">
        <v>94</v>
      </c>
      <c r="B76" s="85" t="s">
        <v>294</v>
      </c>
      <c r="C76" s="86">
        <v>45133</v>
      </c>
      <c r="D76" s="84">
        <v>94</v>
      </c>
      <c r="E76" s="40" t="s">
        <v>278</v>
      </c>
      <c r="F76" s="58">
        <v>45147</v>
      </c>
      <c r="G76" s="58">
        <v>45147</v>
      </c>
      <c r="H76" s="84" t="s">
        <v>276</v>
      </c>
      <c r="I76" s="87" t="str">
        <f>IF(J76&lt;=0.0034,"L,BR", IF(J76&lt;=0.0102,"BR",""))</f>
        <v>BR</v>
      </c>
      <c r="J76" s="87">
        <v>5.5999999999999999E-3</v>
      </c>
      <c r="K76" s="84" t="s">
        <v>176</v>
      </c>
      <c r="L76" s="84" t="s">
        <v>281</v>
      </c>
      <c r="M76" s="84" t="s">
        <v>282</v>
      </c>
      <c r="N76" s="84" t="s">
        <v>280</v>
      </c>
      <c r="O76" s="84">
        <v>12066</v>
      </c>
      <c r="P76" s="84" t="s">
        <v>295</v>
      </c>
      <c r="Q76" s="84">
        <v>35</v>
      </c>
    </row>
    <row r="77" spans="1:17" s="53" customFormat="1" ht="15">
      <c r="A77" s="84">
        <v>97</v>
      </c>
      <c r="B77" s="85" t="s">
        <v>294</v>
      </c>
      <c r="C77" s="86">
        <v>45133</v>
      </c>
      <c r="D77" s="84">
        <v>97</v>
      </c>
      <c r="E77" s="40" t="s">
        <v>278</v>
      </c>
      <c r="F77" s="58">
        <v>45147</v>
      </c>
      <c r="G77" s="58">
        <v>45147</v>
      </c>
      <c r="H77" s="84" t="s">
        <v>276</v>
      </c>
      <c r="I77" s="87" t="str">
        <f t="shared" si="1"/>
        <v>L,BR</v>
      </c>
      <c r="J77" s="87">
        <v>3.3999999999999998E-3</v>
      </c>
      <c r="K77" s="84" t="s">
        <v>176</v>
      </c>
      <c r="L77" s="84" t="s">
        <v>281</v>
      </c>
      <c r="M77" s="84" t="s">
        <v>282</v>
      </c>
      <c r="N77" s="84" t="s">
        <v>280</v>
      </c>
      <c r="O77" s="84">
        <v>12066</v>
      </c>
      <c r="P77" s="84" t="s">
        <v>295</v>
      </c>
      <c r="Q77" s="84">
        <v>35</v>
      </c>
    </row>
    <row r="78" spans="1:17" s="53" customFormat="1" ht="15">
      <c r="A78" s="84">
        <v>100</v>
      </c>
      <c r="B78" s="85" t="s">
        <v>294</v>
      </c>
      <c r="C78" s="86">
        <v>45133</v>
      </c>
      <c r="D78" s="84">
        <v>100</v>
      </c>
      <c r="E78" s="40" t="s">
        <v>278</v>
      </c>
      <c r="F78" s="58">
        <v>45147</v>
      </c>
      <c r="G78" s="58">
        <v>45147</v>
      </c>
      <c r="H78" s="84" t="s">
        <v>276</v>
      </c>
      <c r="I78" s="87" t="str">
        <f t="shared" si="1"/>
        <v>L,BR</v>
      </c>
      <c r="J78" s="87">
        <v>3.3999999999999998E-3</v>
      </c>
      <c r="K78" s="84" t="s">
        <v>176</v>
      </c>
      <c r="L78" s="84" t="s">
        <v>281</v>
      </c>
      <c r="M78" s="84" t="s">
        <v>282</v>
      </c>
      <c r="N78" s="84" t="s">
        <v>280</v>
      </c>
      <c r="O78" s="84">
        <v>12066</v>
      </c>
      <c r="P78" s="84" t="s">
        <v>295</v>
      </c>
      <c r="Q78" s="84">
        <v>35</v>
      </c>
    </row>
    <row r="79" spans="1:17" s="53" customFormat="1" ht="15">
      <c r="A79" s="84">
        <v>103</v>
      </c>
      <c r="B79" s="85" t="s">
        <v>294</v>
      </c>
      <c r="C79" s="86">
        <v>45133</v>
      </c>
      <c r="D79" s="84">
        <v>103</v>
      </c>
      <c r="E79" s="40" t="s">
        <v>278</v>
      </c>
      <c r="F79" s="58">
        <v>45147</v>
      </c>
      <c r="G79" s="58">
        <v>45147</v>
      </c>
      <c r="H79" s="84" t="s">
        <v>276</v>
      </c>
      <c r="I79" s="87" t="str">
        <f t="shared" si="1"/>
        <v>L,BR</v>
      </c>
      <c r="J79" s="87">
        <v>3.3999999999999998E-3</v>
      </c>
      <c r="K79" s="84" t="s">
        <v>176</v>
      </c>
      <c r="L79" s="84" t="s">
        <v>281</v>
      </c>
      <c r="M79" s="84" t="s">
        <v>282</v>
      </c>
      <c r="N79" s="84" t="s">
        <v>280</v>
      </c>
      <c r="O79" s="84">
        <v>12066</v>
      </c>
      <c r="P79" s="84" t="s">
        <v>295</v>
      </c>
      <c r="Q79" s="84">
        <v>35</v>
      </c>
    </row>
    <row r="80" spans="1:17" s="53" customFormat="1" ht="15">
      <c r="A80" s="84">
        <v>106</v>
      </c>
      <c r="B80" s="85" t="s">
        <v>294</v>
      </c>
      <c r="C80" s="86">
        <v>45133</v>
      </c>
      <c r="D80" s="84">
        <v>106</v>
      </c>
      <c r="E80" s="40" t="s">
        <v>278</v>
      </c>
      <c r="F80" s="58">
        <v>45147</v>
      </c>
      <c r="G80" s="58">
        <v>45147</v>
      </c>
      <c r="H80" s="84" t="s">
        <v>276</v>
      </c>
      <c r="I80" s="87" t="str">
        <f t="shared" si="1"/>
        <v>L,BR</v>
      </c>
      <c r="J80" s="87">
        <v>3.3999999999999998E-3</v>
      </c>
      <c r="K80" s="84" t="s">
        <v>176</v>
      </c>
      <c r="L80" s="84" t="s">
        <v>281</v>
      </c>
      <c r="M80" s="84" t="s">
        <v>282</v>
      </c>
      <c r="N80" s="84" t="s">
        <v>280</v>
      </c>
      <c r="O80" s="84">
        <v>12066</v>
      </c>
      <c r="P80" s="84" t="s">
        <v>295</v>
      </c>
      <c r="Q80" s="84">
        <v>35</v>
      </c>
    </row>
    <row r="81" spans="1:20" s="53" customFormat="1" ht="15">
      <c r="A81" s="84">
        <v>109</v>
      </c>
      <c r="B81" s="85" t="s">
        <v>294</v>
      </c>
      <c r="C81" s="86">
        <v>45133</v>
      </c>
      <c r="D81" s="84">
        <v>109</v>
      </c>
      <c r="E81" s="40" t="s">
        <v>278</v>
      </c>
      <c r="F81" s="58">
        <v>45147</v>
      </c>
      <c r="G81" s="58">
        <v>45147</v>
      </c>
      <c r="H81" s="84" t="s">
        <v>276</v>
      </c>
      <c r="I81" s="87" t="str">
        <f t="shared" si="1"/>
        <v/>
      </c>
      <c r="J81" s="87">
        <v>2.63E-2</v>
      </c>
      <c r="K81" s="84" t="s">
        <v>176</v>
      </c>
      <c r="L81" s="84" t="s">
        <v>281</v>
      </c>
      <c r="M81" s="84" t="s">
        <v>282</v>
      </c>
      <c r="N81" s="84" t="s">
        <v>280</v>
      </c>
      <c r="O81" s="84">
        <v>12066</v>
      </c>
      <c r="P81" s="84" t="s">
        <v>295</v>
      </c>
      <c r="Q81" s="84">
        <v>35</v>
      </c>
    </row>
    <row r="82" spans="1:20" s="53" customFormat="1" ht="15">
      <c r="A82" s="84">
        <v>112</v>
      </c>
      <c r="B82" s="85" t="s">
        <v>294</v>
      </c>
      <c r="C82" s="86">
        <v>45133</v>
      </c>
      <c r="D82" s="84">
        <v>112</v>
      </c>
      <c r="E82" s="40" t="s">
        <v>278</v>
      </c>
      <c r="F82" s="58">
        <v>45147</v>
      </c>
      <c r="G82" s="58">
        <v>45147</v>
      </c>
      <c r="H82" s="84" t="s">
        <v>276</v>
      </c>
      <c r="I82" s="87" t="str">
        <f t="shared" si="1"/>
        <v/>
      </c>
      <c r="J82" s="87">
        <v>2.8899999999999999E-2</v>
      </c>
      <c r="K82" s="84" t="s">
        <v>176</v>
      </c>
      <c r="L82" s="84" t="s">
        <v>281</v>
      </c>
      <c r="M82" s="84" t="s">
        <v>282</v>
      </c>
      <c r="N82" s="84" t="s">
        <v>280</v>
      </c>
      <c r="O82" s="84">
        <v>12066</v>
      </c>
      <c r="P82" s="84" t="s">
        <v>295</v>
      </c>
      <c r="Q82" s="84">
        <v>35</v>
      </c>
    </row>
    <row r="83" spans="1:20" s="53" customFormat="1" ht="15">
      <c r="A83" s="84">
        <v>115</v>
      </c>
      <c r="B83" s="85" t="s">
        <v>294</v>
      </c>
      <c r="C83" s="86">
        <v>45133</v>
      </c>
      <c r="D83" s="84">
        <v>115</v>
      </c>
      <c r="E83" s="40" t="s">
        <v>278</v>
      </c>
      <c r="F83" s="58">
        <v>45147</v>
      </c>
      <c r="G83" s="58">
        <v>45147</v>
      </c>
      <c r="H83" s="84" t="s">
        <v>276</v>
      </c>
      <c r="I83" s="87" t="str">
        <f t="shared" si="1"/>
        <v>BR</v>
      </c>
      <c r="J83" s="87">
        <v>4.7000000000000002E-3</v>
      </c>
      <c r="K83" s="84" t="s">
        <v>176</v>
      </c>
      <c r="L83" s="84" t="s">
        <v>281</v>
      </c>
      <c r="M83" s="84" t="s">
        <v>282</v>
      </c>
      <c r="N83" s="84" t="s">
        <v>280</v>
      </c>
      <c r="O83" s="84">
        <v>12066</v>
      </c>
      <c r="P83" s="84" t="s">
        <v>295</v>
      </c>
      <c r="Q83" s="84">
        <v>35</v>
      </c>
    </row>
    <row r="84" spans="1:20" s="53" customFormat="1" ht="15">
      <c r="A84" s="84">
        <v>118</v>
      </c>
      <c r="B84" s="85" t="s">
        <v>294</v>
      </c>
      <c r="C84" s="86">
        <v>45133</v>
      </c>
      <c r="D84" s="84">
        <v>118</v>
      </c>
      <c r="E84" s="40" t="s">
        <v>278</v>
      </c>
      <c r="F84" s="58">
        <v>45147</v>
      </c>
      <c r="G84" s="58">
        <v>45147</v>
      </c>
      <c r="H84" s="84" t="s">
        <v>276</v>
      </c>
      <c r="I84" s="87" t="str">
        <f t="shared" si="1"/>
        <v>BR</v>
      </c>
      <c r="J84" s="87">
        <v>4.7000000000000002E-3</v>
      </c>
      <c r="K84" s="84" t="s">
        <v>176</v>
      </c>
      <c r="L84" s="84" t="s">
        <v>281</v>
      </c>
      <c r="M84" s="84" t="s">
        <v>282</v>
      </c>
      <c r="N84" s="84" t="s">
        <v>280</v>
      </c>
      <c r="O84" s="84">
        <v>12066</v>
      </c>
      <c r="P84" s="84" t="s">
        <v>295</v>
      </c>
      <c r="Q84" s="84">
        <v>35</v>
      </c>
    </row>
    <row r="85" spans="1:20" s="53" customFormat="1" ht="15">
      <c r="A85" s="84">
        <v>121</v>
      </c>
      <c r="B85" s="85" t="s">
        <v>294</v>
      </c>
      <c r="C85" s="86">
        <v>45133</v>
      </c>
      <c r="D85" s="84">
        <v>121</v>
      </c>
      <c r="E85" s="40" t="s">
        <v>278</v>
      </c>
      <c r="F85" s="58">
        <v>45147</v>
      </c>
      <c r="G85" s="58">
        <v>45147</v>
      </c>
      <c r="H85" s="84" t="s">
        <v>276</v>
      </c>
      <c r="I85" s="87" t="str">
        <f t="shared" si="1"/>
        <v>BR</v>
      </c>
      <c r="J85" s="87">
        <v>4.0000000000000001E-3</v>
      </c>
      <c r="K85" s="84" t="s">
        <v>176</v>
      </c>
      <c r="L85" s="84" t="s">
        <v>281</v>
      </c>
      <c r="M85" s="84" t="s">
        <v>282</v>
      </c>
      <c r="N85" s="84" t="s">
        <v>280</v>
      </c>
      <c r="O85" s="84">
        <v>12066</v>
      </c>
      <c r="P85" s="84" t="s">
        <v>295</v>
      </c>
      <c r="Q85" s="84">
        <v>35</v>
      </c>
    </row>
    <row r="86" spans="1:20" s="53" customFormat="1" ht="15">
      <c r="A86" s="84">
        <v>124</v>
      </c>
      <c r="B86" s="85" t="s">
        <v>294</v>
      </c>
      <c r="C86" s="86">
        <v>45133</v>
      </c>
      <c r="D86" s="84">
        <v>124</v>
      </c>
      <c r="E86" s="40" t="s">
        <v>278</v>
      </c>
      <c r="F86" s="58">
        <v>45147</v>
      </c>
      <c r="G86" s="58">
        <v>45147</v>
      </c>
      <c r="H86" s="84" t="s">
        <v>276</v>
      </c>
      <c r="I86" s="87" t="str">
        <f t="shared" si="1"/>
        <v>BR</v>
      </c>
      <c r="J86" s="87">
        <v>3.8999999999999998E-3</v>
      </c>
      <c r="K86" s="84" t="s">
        <v>176</v>
      </c>
      <c r="L86" s="84" t="s">
        <v>281</v>
      </c>
      <c r="M86" s="84" t="s">
        <v>282</v>
      </c>
      <c r="N86" s="84" t="s">
        <v>280</v>
      </c>
      <c r="O86" s="84">
        <v>12066</v>
      </c>
      <c r="P86" s="84" t="s">
        <v>295</v>
      </c>
      <c r="Q86" s="84">
        <v>35</v>
      </c>
    </row>
    <row r="87" spans="1:20" s="53" customFormat="1" ht="15">
      <c r="A87" s="84">
        <v>127</v>
      </c>
      <c r="B87" s="85" t="s">
        <v>294</v>
      </c>
      <c r="C87" s="86">
        <v>45133</v>
      </c>
      <c r="D87" s="84">
        <v>127</v>
      </c>
      <c r="E87" s="40" t="s">
        <v>278</v>
      </c>
      <c r="F87" s="58">
        <v>45147</v>
      </c>
      <c r="G87" s="58">
        <v>45147</v>
      </c>
      <c r="H87" s="84" t="s">
        <v>276</v>
      </c>
      <c r="I87" s="87" t="str">
        <f t="shared" si="1"/>
        <v>BR</v>
      </c>
      <c r="J87" s="87">
        <v>5.7000000000000002E-3</v>
      </c>
      <c r="K87" s="84" t="s">
        <v>176</v>
      </c>
      <c r="L87" s="84" t="s">
        <v>281</v>
      </c>
      <c r="M87" s="84" t="s">
        <v>282</v>
      </c>
      <c r="N87" s="84" t="s">
        <v>280</v>
      </c>
      <c r="O87" s="84">
        <v>12066</v>
      </c>
      <c r="P87" s="84" t="s">
        <v>295</v>
      </c>
      <c r="Q87" s="84">
        <v>35</v>
      </c>
    </row>
    <row r="88" spans="1:20" s="53" customFormat="1" ht="15">
      <c r="A88" s="84">
        <v>130</v>
      </c>
      <c r="B88" s="85" t="s">
        <v>294</v>
      </c>
      <c r="C88" s="86">
        <v>45133</v>
      </c>
      <c r="D88" s="84">
        <v>130</v>
      </c>
      <c r="E88" s="40" t="s">
        <v>278</v>
      </c>
      <c r="F88" s="58">
        <v>45147</v>
      </c>
      <c r="G88" s="58">
        <v>45147</v>
      </c>
      <c r="H88" s="84" t="s">
        <v>276</v>
      </c>
      <c r="I88" s="87" t="str">
        <f t="shared" si="1"/>
        <v>BR</v>
      </c>
      <c r="J88" s="87">
        <v>3.7000000000000002E-3</v>
      </c>
      <c r="K88" s="84" t="s">
        <v>176</v>
      </c>
      <c r="L88" s="84" t="s">
        <v>281</v>
      </c>
      <c r="M88" s="84" t="s">
        <v>282</v>
      </c>
      <c r="N88" s="84" t="s">
        <v>280</v>
      </c>
      <c r="O88" s="84">
        <v>12066</v>
      </c>
      <c r="P88" s="84" t="s">
        <v>295</v>
      </c>
      <c r="Q88" s="84">
        <v>35</v>
      </c>
    </row>
    <row r="89" spans="1:20" s="53" customFormat="1" ht="15">
      <c r="A89" s="84">
        <v>133</v>
      </c>
      <c r="B89" s="85" t="s">
        <v>294</v>
      </c>
      <c r="C89" s="86">
        <v>45133</v>
      </c>
      <c r="D89" s="84">
        <v>133</v>
      </c>
      <c r="E89" s="40" t="s">
        <v>278</v>
      </c>
      <c r="F89" s="58">
        <v>45147</v>
      </c>
      <c r="G89" s="58">
        <v>45147</v>
      </c>
      <c r="H89" s="84" t="s">
        <v>276</v>
      </c>
      <c r="I89" s="87" t="str">
        <f t="shared" si="1"/>
        <v>BR</v>
      </c>
      <c r="J89" s="87">
        <v>4.3E-3</v>
      </c>
      <c r="K89" s="84" t="s">
        <v>176</v>
      </c>
      <c r="L89" s="84" t="s">
        <v>281</v>
      </c>
      <c r="M89" s="84" t="s">
        <v>282</v>
      </c>
      <c r="N89" s="84" t="s">
        <v>280</v>
      </c>
      <c r="O89" s="84">
        <v>12066</v>
      </c>
      <c r="P89" s="84" t="s">
        <v>295</v>
      </c>
      <c r="Q89" s="84">
        <v>35</v>
      </c>
    </row>
    <row r="90" spans="1:20" s="53" customFormat="1" ht="15">
      <c r="A90" s="84">
        <v>136</v>
      </c>
      <c r="B90" s="85" t="s">
        <v>294</v>
      </c>
      <c r="C90" s="86">
        <v>45133</v>
      </c>
      <c r="D90" s="84">
        <v>136</v>
      </c>
      <c r="E90" s="40" t="s">
        <v>278</v>
      </c>
      <c r="F90" s="58">
        <v>45147</v>
      </c>
      <c r="G90" s="58">
        <v>45147</v>
      </c>
      <c r="H90" s="84" t="s">
        <v>276</v>
      </c>
      <c r="I90" s="87" t="str">
        <f t="shared" si="1"/>
        <v/>
      </c>
      <c r="J90" s="87">
        <v>1.18E-2</v>
      </c>
      <c r="K90" s="84" t="s">
        <v>176</v>
      </c>
      <c r="L90" s="84" t="s">
        <v>281</v>
      </c>
      <c r="M90" s="84" t="s">
        <v>282</v>
      </c>
      <c r="N90" s="84" t="s">
        <v>280</v>
      </c>
      <c r="O90" s="84">
        <v>12066</v>
      </c>
      <c r="P90" s="84" t="s">
        <v>295</v>
      </c>
      <c r="Q90" s="84">
        <v>35</v>
      </c>
    </row>
    <row r="91" spans="1:20" s="53" customFormat="1" ht="15">
      <c r="A91" s="84">
        <v>139</v>
      </c>
      <c r="B91" s="85" t="s">
        <v>294</v>
      </c>
      <c r="C91" s="86">
        <v>45133</v>
      </c>
      <c r="D91" s="84">
        <v>139</v>
      </c>
      <c r="E91" s="40" t="s">
        <v>278</v>
      </c>
      <c r="F91" s="58">
        <v>45147</v>
      </c>
      <c r="G91" s="58">
        <v>45147</v>
      </c>
      <c r="H91" s="84" t="s">
        <v>276</v>
      </c>
      <c r="I91" s="87" t="str">
        <f t="shared" si="1"/>
        <v>L,BR</v>
      </c>
      <c r="J91" s="87">
        <v>3.3999999999999998E-3</v>
      </c>
      <c r="K91" s="84" t="s">
        <v>176</v>
      </c>
      <c r="L91" s="84" t="s">
        <v>281</v>
      </c>
      <c r="M91" s="84" t="s">
        <v>282</v>
      </c>
      <c r="N91" s="84" t="s">
        <v>280</v>
      </c>
      <c r="O91" s="84">
        <v>12066</v>
      </c>
      <c r="P91" s="84" t="s">
        <v>295</v>
      </c>
      <c r="Q91" s="84">
        <v>35</v>
      </c>
    </row>
    <row r="92" spans="1:20" s="53" customFormat="1" ht="15">
      <c r="A92" s="84">
        <v>142</v>
      </c>
      <c r="B92" s="85" t="s">
        <v>294</v>
      </c>
      <c r="C92" s="86">
        <v>45133</v>
      </c>
      <c r="D92" s="84">
        <v>142</v>
      </c>
      <c r="E92" s="40" t="s">
        <v>278</v>
      </c>
      <c r="F92" s="58">
        <v>45147</v>
      </c>
      <c r="G92" s="58">
        <v>45147</v>
      </c>
      <c r="H92" s="84" t="s">
        <v>276</v>
      </c>
      <c r="I92" s="87" t="str">
        <f t="shared" si="1"/>
        <v>L,BR</v>
      </c>
      <c r="J92" s="87">
        <v>3.3999999999999998E-3</v>
      </c>
      <c r="K92" s="84" t="s">
        <v>176</v>
      </c>
      <c r="L92" s="84" t="s">
        <v>281</v>
      </c>
      <c r="M92" s="84" t="s">
        <v>282</v>
      </c>
      <c r="N92" s="84" t="s">
        <v>280</v>
      </c>
      <c r="O92" s="84">
        <v>12066</v>
      </c>
      <c r="P92" s="84" t="s">
        <v>295</v>
      </c>
      <c r="Q92" s="84">
        <v>35</v>
      </c>
    </row>
    <row r="93" spans="1:20" s="53" customFormat="1" ht="15">
      <c r="A93" s="44"/>
      <c r="B93" s="55"/>
      <c r="C93" s="59"/>
      <c r="D93" s="44"/>
      <c r="E93" s="60"/>
      <c r="F93" s="58"/>
      <c r="G93" s="58"/>
      <c r="H93" s="60"/>
      <c r="I93" s="40"/>
      <c r="J93" s="44"/>
      <c r="K93" s="37"/>
      <c r="L93" s="37"/>
      <c r="M93" s="37"/>
      <c r="N93" s="39"/>
      <c r="O93" s="39"/>
      <c r="P93" s="37"/>
      <c r="Q93" s="44"/>
      <c r="R93" s="44"/>
      <c r="S93" s="44"/>
    </row>
    <row r="94" spans="1:20" s="53" customFormat="1" ht="15">
      <c r="A94" s="84">
        <v>1</v>
      </c>
      <c r="B94" s="85" t="s">
        <v>294</v>
      </c>
      <c r="C94" s="94">
        <v>45133</v>
      </c>
      <c r="D94" s="84" t="s">
        <v>300</v>
      </c>
      <c r="E94" s="84" t="s">
        <v>278</v>
      </c>
      <c r="F94" s="94">
        <v>45147</v>
      </c>
      <c r="G94" s="94">
        <v>45147</v>
      </c>
      <c r="H94" s="84" t="s">
        <v>277</v>
      </c>
      <c r="I94" s="84"/>
      <c r="J94" s="84">
        <v>6.3E-3</v>
      </c>
      <c r="K94" s="40" t="s">
        <v>161</v>
      </c>
      <c r="L94" s="40" t="s">
        <v>301</v>
      </c>
      <c r="M94" s="40" t="s">
        <v>291</v>
      </c>
      <c r="N94" s="40" t="s">
        <v>280</v>
      </c>
      <c r="O94" s="84">
        <v>12066</v>
      </c>
      <c r="P94" s="84" t="s">
        <v>292</v>
      </c>
      <c r="Q94" s="84">
        <v>35</v>
      </c>
      <c r="R94" s="84"/>
      <c r="S94" s="84"/>
      <c r="T94" s="84"/>
    </row>
    <row r="95" spans="1:20" s="53" customFormat="1" ht="15">
      <c r="A95" s="84">
        <v>4</v>
      </c>
      <c r="B95" s="85" t="s">
        <v>294</v>
      </c>
      <c r="C95" s="94">
        <v>45133</v>
      </c>
      <c r="D95" s="84" t="s">
        <v>302</v>
      </c>
      <c r="E95" s="84" t="s">
        <v>278</v>
      </c>
      <c r="F95" s="94">
        <v>45147</v>
      </c>
      <c r="G95" s="94">
        <v>45147</v>
      </c>
      <c r="H95" s="84" t="s">
        <v>277</v>
      </c>
      <c r="I95" s="84"/>
      <c r="J95" s="87">
        <v>8.0000000000000002E-3</v>
      </c>
      <c r="K95" s="40" t="s">
        <v>161</v>
      </c>
      <c r="L95" s="40" t="s">
        <v>301</v>
      </c>
      <c r="M95" s="40" t="s">
        <v>291</v>
      </c>
      <c r="N95" s="40" t="s">
        <v>280</v>
      </c>
      <c r="O95" s="84">
        <v>12066</v>
      </c>
      <c r="P95" s="84" t="s">
        <v>292</v>
      </c>
      <c r="Q95" s="84">
        <v>35</v>
      </c>
      <c r="R95" s="84"/>
      <c r="S95" s="84"/>
      <c r="T95" s="84"/>
    </row>
    <row r="96" spans="1:20" s="53" customFormat="1" ht="15">
      <c r="A96" s="84">
        <v>7</v>
      </c>
      <c r="B96" s="85" t="s">
        <v>294</v>
      </c>
      <c r="C96" s="94">
        <v>45133</v>
      </c>
      <c r="D96" s="84" t="s">
        <v>303</v>
      </c>
      <c r="E96" s="84" t="s">
        <v>278</v>
      </c>
      <c r="F96" s="94">
        <v>45147</v>
      </c>
      <c r="G96" s="94">
        <v>45147</v>
      </c>
      <c r="H96" s="84" t="s">
        <v>277</v>
      </c>
      <c r="I96" s="84"/>
      <c r="J96" s="87">
        <v>6.6E-3</v>
      </c>
      <c r="K96" s="40" t="s">
        <v>161</v>
      </c>
      <c r="L96" s="40" t="s">
        <v>301</v>
      </c>
      <c r="M96" s="40" t="s">
        <v>291</v>
      </c>
      <c r="N96" s="40" t="s">
        <v>280</v>
      </c>
      <c r="O96" s="84">
        <v>12066</v>
      </c>
      <c r="P96" s="84" t="s">
        <v>292</v>
      </c>
      <c r="Q96" s="84">
        <v>35</v>
      </c>
      <c r="R96" s="84"/>
      <c r="S96" s="84"/>
      <c r="T96" s="84"/>
    </row>
    <row r="97" spans="1:20" s="53" customFormat="1" ht="15">
      <c r="A97" s="84">
        <v>10</v>
      </c>
      <c r="B97" s="85" t="s">
        <v>294</v>
      </c>
      <c r="C97" s="94">
        <v>45133</v>
      </c>
      <c r="D97" s="84" t="s">
        <v>304</v>
      </c>
      <c r="E97" s="84" t="s">
        <v>278</v>
      </c>
      <c r="F97" s="94">
        <v>45147</v>
      </c>
      <c r="G97" s="94">
        <v>45147</v>
      </c>
      <c r="H97" s="84" t="s">
        <v>277</v>
      </c>
      <c r="I97" s="84"/>
      <c r="J97" s="87">
        <v>1.5900000000000001E-2</v>
      </c>
      <c r="K97" s="40" t="s">
        <v>161</v>
      </c>
      <c r="L97" s="40" t="s">
        <v>301</v>
      </c>
      <c r="M97" s="40" t="s">
        <v>291</v>
      </c>
      <c r="N97" s="40" t="s">
        <v>280</v>
      </c>
      <c r="O97" s="84">
        <v>12066</v>
      </c>
      <c r="P97" s="84" t="s">
        <v>292</v>
      </c>
      <c r="Q97" s="84">
        <v>35</v>
      </c>
      <c r="R97" s="84"/>
      <c r="S97" s="84"/>
      <c r="T97" s="84"/>
    </row>
    <row r="98" spans="1:20" s="53" customFormat="1" ht="15">
      <c r="A98" s="84">
        <v>13</v>
      </c>
      <c r="B98" s="85" t="s">
        <v>294</v>
      </c>
      <c r="C98" s="94">
        <v>45133</v>
      </c>
      <c r="D98" s="84" t="s">
        <v>305</v>
      </c>
      <c r="E98" s="84" t="s">
        <v>278</v>
      </c>
      <c r="F98" s="94">
        <v>45147</v>
      </c>
      <c r="G98" s="94">
        <v>45147</v>
      </c>
      <c r="H98" s="84" t="s">
        <v>277</v>
      </c>
      <c r="I98" s="84" t="s">
        <v>123</v>
      </c>
      <c r="J98" s="87">
        <v>4.3E-3</v>
      </c>
      <c r="K98" s="40" t="s">
        <v>161</v>
      </c>
      <c r="L98" s="40" t="s">
        <v>301</v>
      </c>
      <c r="M98" s="40" t="s">
        <v>291</v>
      </c>
      <c r="N98" s="40" t="s">
        <v>280</v>
      </c>
      <c r="O98" s="84">
        <v>12066</v>
      </c>
      <c r="P98" s="84" t="s">
        <v>292</v>
      </c>
      <c r="Q98" s="84">
        <v>35</v>
      </c>
      <c r="R98" s="84"/>
      <c r="S98" s="84"/>
      <c r="T98" s="84"/>
    </row>
    <row r="99" spans="1:20" s="53" customFormat="1" ht="15">
      <c r="A99" s="84">
        <v>16</v>
      </c>
      <c r="B99" s="85" t="s">
        <v>294</v>
      </c>
      <c r="C99" s="94">
        <v>45133</v>
      </c>
      <c r="D99" s="84" t="s">
        <v>306</v>
      </c>
      <c r="E99" s="84" t="s">
        <v>278</v>
      </c>
      <c r="F99" s="94">
        <v>45147</v>
      </c>
      <c r="G99" s="94">
        <v>45147</v>
      </c>
      <c r="H99" s="84" t="s">
        <v>277</v>
      </c>
      <c r="I99" s="84" t="s">
        <v>123</v>
      </c>
      <c r="J99" s="87">
        <v>2.7000000000000001E-3</v>
      </c>
      <c r="K99" s="40" t="s">
        <v>161</v>
      </c>
      <c r="L99" s="40" t="s">
        <v>301</v>
      </c>
      <c r="M99" s="40" t="s">
        <v>291</v>
      </c>
      <c r="N99" s="40" t="s">
        <v>280</v>
      </c>
      <c r="O99" s="84">
        <v>12066</v>
      </c>
      <c r="P99" s="84" t="s">
        <v>292</v>
      </c>
      <c r="Q99" s="84">
        <v>35</v>
      </c>
      <c r="R99" s="84"/>
      <c r="S99" s="84"/>
      <c r="T99" s="84"/>
    </row>
    <row r="100" spans="1:20" s="53" customFormat="1" ht="15">
      <c r="A100" s="84">
        <v>19</v>
      </c>
      <c r="B100" s="85" t="s">
        <v>294</v>
      </c>
      <c r="C100" s="94">
        <v>45133</v>
      </c>
      <c r="D100" s="84" t="s">
        <v>307</v>
      </c>
      <c r="E100" s="84" t="s">
        <v>278</v>
      </c>
      <c r="F100" s="94">
        <v>45147</v>
      </c>
      <c r="G100" s="94">
        <v>45147</v>
      </c>
      <c r="H100" s="84" t="s">
        <v>277</v>
      </c>
      <c r="I100" s="84"/>
      <c r="J100" s="87">
        <v>6.1999999999999998E-3</v>
      </c>
      <c r="K100" s="40" t="s">
        <v>161</v>
      </c>
      <c r="L100" s="40" t="s">
        <v>301</v>
      </c>
      <c r="M100" s="40" t="s">
        <v>291</v>
      </c>
      <c r="N100" s="40" t="s">
        <v>280</v>
      </c>
      <c r="O100" s="84">
        <v>12066</v>
      </c>
      <c r="P100" s="84" t="s">
        <v>292</v>
      </c>
      <c r="Q100" s="84">
        <v>35</v>
      </c>
      <c r="R100" s="84"/>
      <c r="S100" s="84"/>
      <c r="T100" s="84"/>
    </row>
    <row r="101" spans="1:20" s="53" customFormat="1" ht="15">
      <c r="A101" s="84">
        <v>22</v>
      </c>
      <c r="B101" s="85" t="s">
        <v>294</v>
      </c>
      <c r="C101" s="94">
        <v>45133</v>
      </c>
      <c r="D101" s="84" t="s">
        <v>308</v>
      </c>
      <c r="E101" s="84" t="s">
        <v>278</v>
      </c>
      <c r="F101" s="94">
        <v>45147</v>
      </c>
      <c r="G101" s="94">
        <v>45147</v>
      </c>
      <c r="H101" s="84" t="s">
        <v>277</v>
      </c>
      <c r="I101" s="84" t="s">
        <v>123</v>
      </c>
      <c r="J101" s="87">
        <v>4.0000000000000001E-3</v>
      </c>
      <c r="K101" s="40" t="s">
        <v>161</v>
      </c>
      <c r="L101" s="40" t="s">
        <v>301</v>
      </c>
      <c r="M101" s="40" t="s">
        <v>291</v>
      </c>
      <c r="N101" s="40" t="s">
        <v>280</v>
      </c>
      <c r="O101" s="84">
        <v>12066</v>
      </c>
      <c r="P101" s="84" t="s">
        <v>292</v>
      </c>
      <c r="Q101" s="84">
        <v>35</v>
      </c>
      <c r="R101" s="84"/>
      <c r="S101" s="84"/>
      <c r="T101" s="84"/>
    </row>
    <row r="102" spans="1:20" s="53" customFormat="1" ht="15">
      <c r="A102" s="84">
        <v>25</v>
      </c>
      <c r="B102" s="85" t="s">
        <v>294</v>
      </c>
      <c r="C102" s="94">
        <v>45133</v>
      </c>
      <c r="D102" s="84" t="s">
        <v>309</v>
      </c>
      <c r="E102" s="84" t="s">
        <v>278</v>
      </c>
      <c r="F102" s="94">
        <v>45147</v>
      </c>
      <c r="G102" s="94">
        <v>45147</v>
      </c>
      <c r="H102" s="84" t="s">
        <v>277</v>
      </c>
      <c r="I102" s="84"/>
      <c r="J102" s="87">
        <v>6.1999999999999998E-3</v>
      </c>
      <c r="K102" s="40" t="s">
        <v>161</v>
      </c>
      <c r="L102" s="40" t="s">
        <v>301</v>
      </c>
      <c r="M102" s="40" t="s">
        <v>291</v>
      </c>
      <c r="N102" s="40" t="s">
        <v>280</v>
      </c>
      <c r="O102" s="84">
        <v>12066</v>
      </c>
      <c r="P102" s="84" t="s">
        <v>292</v>
      </c>
      <c r="Q102" s="84">
        <v>35</v>
      </c>
      <c r="R102" s="84"/>
      <c r="S102" s="84"/>
      <c r="T102" s="84"/>
    </row>
    <row r="103" spans="1:20" s="53" customFormat="1" ht="15">
      <c r="A103" s="84">
        <v>28</v>
      </c>
      <c r="B103" s="85" t="s">
        <v>294</v>
      </c>
      <c r="C103" s="94">
        <v>45133</v>
      </c>
      <c r="D103" s="84" t="s">
        <v>310</v>
      </c>
      <c r="E103" s="84" t="s">
        <v>278</v>
      </c>
      <c r="F103" s="94">
        <v>45147</v>
      </c>
      <c r="G103" s="94">
        <v>45147</v>
      </c>
      <c r="H103" s="84" t="s">
        <v>277</v>
      </c>
      <c r="I103" s="84" t="s">
        <v>123</v>
      </c>
      <c r="J103" s="87">
        <v>4.3E-3</v>
      </c>
      <c r="K103" s="40" t="s">
        <v>161</v>
      </c>
      <c r="L103" s="40" t="s">
        <v>301</v>
      </c>
      <c r="M103" s="40" t="s">
        <v>291</v>
      </c>
      <c r="N103" s="40" t="s">
        <v>280</v>
      </c>
      <c r="O103" s="84">
        <v>12066</v>
      </c>
      <c r="P103" s="84" t="s">
        <v>292</v>
      </c>
      <c r="Q103" s="84">
        <v>35</v>
      </c>
      <c r="R103" s="84"/>
      <c r="S103" s="84"/>
      <c r="T103" s="84"/>
    </row>
    <row r="104" spans="1:20" s="53" customFormat="1" ht="15">
      <c r="A104" s="84">
        <v>31</v>
      </c>
      <c r="B104" s="85" t="s">
        <v>294</v>
      </c>
      <c r="C104" s="94">
        <v>45133</v>
      </c>
      <c r="D104" s="84" t="s">
        <v>311</v>
      </c>
      <c r="E104" s="84" t="s">
        <v>278</v>
      </c>
      <c r="F104" s="94">
        <v>45147</v>
      </c>
      <c r="G104" s="94">
        <v>45147</v>
      </c>
      <c r="H104" s="84" t="s">
        <v>277</v>
      </c>
      <c r="I104" s="84"/>
      <c r="J104" s="87">
        <v>5.7999999999999996E-3</v>
      </c>
      <c r="K104" s="40" t="s">
        <v>161</v>
      </c>
      <c r="L104" s="40" t="s">
        <v>301</v>
      </c>
      <c r="M104" s="40" t="s">
        <v>291</v>
      </c>
      <c r="N104" s="40" t="s">
        <v>280</v>
      </c>
      <c r="O104" s="84">
        <v>12066</v>
      </c>
      <c r="P104" s="84" t="s">
        <v>292</v>
      </c>
      <c r="Q104" s="84">
        <v>35</v>
      </c>
      <c r="R104" s="84"/>
      <c r="S104" s="84"/>
      <c r="T104" s="84"/>
    </row>
    <row r="105" spans="1:20" s="53" customFormat="1" ht="15">
      <c r="A105" s="84">
        <v>34</v>
      </c>
      <c r="B105" s="85" t="s">
        <v>294</v>
      </c>
      <c r="C105" s="94">
        <v>45133</v>
      </c>
      <c r="D105" s="84" t="s">
        <v>312</v>
      </c>
      <c r="E105" s="84" t="s">
        <v>278</v>
      </c>
      <c r="F105" s="94">
        <v>45147</v>
      </c>
      <c r="G105" s="94">
        <v>45147</v>
      </c>
      <c r="H105" s="84" t="s">
        <v>277</v>
      </c>
      <c r="I105" s="84" t="s">
        <v>123</v>
      </c>
      <c r="J105" s="84">
        <v>4.1999999999999997E-3</v>
      </c>
      <c r="K105" s="40" t="s">
        <v>161</v>
      </c>
      <c r="L105" s="40" t="s">
        <v>301</v>
      </c>
      <c r="M105" s="40" t="s">
        <v>291</v>
      </c>
      <c r="N105" s="40" t="s">
        <v>280</v>
      </c>
      <c r="O105" s="84">
        <v>12066</v>
      </c>
      <c r="P105" s="84" t="s">
        <v>292</v>
      </c>
      <c r="Q105" s="84">
        <v>35</v>
      </c>
      <c r="R105" s="84"/>
      <c r="S105" s="84"/>
      <c r="T105" s="84"/>
    </row>
    <row r="106" spans="1:20" s="53" customFormat="1" ht="15">
      <c r="A106" s="84">
        <v>73</v>
      </c>
      <c r="B106" s="85" t="s">
        <v>294</v>
      </c>
      <c r="C106" s="94">
        <v>45133</v>
      </c>
      <c r="D106" s="84" t="s">
        <v>313</v>
      </c>
      <c r="E106" s="84" t="s">
        <v>278</v>
      </c>
      <c r="F106" s="94">
        <v>45148</v>
      </c>
      <c r="G106" s="94">
        <v>45148</v>
      </c>
      <c r="H106" s="84" t="s">
        <v>277</v>
      </c>
      <c r="I106" s="84" t="s">
        <v>123</v>
      </c>
      <c r="J106" s="84">
        <v>2.3999999999999998E-3</v>
      </c>
      <c r="K106" s="40" t="s">
        <v>161</v>
      </c>
      <c r="L106" s="40" t="s">
        <v>301</v>
      </c>
      <c r="M106" s="40" t="s">
        <v>291</v>
      </c>
      <c r="N106" s="40" t="s">
        <v>280</v>
      </c>
      <c r="O106" s="84">
        <v>12066</v>
      </c>
      <c r="P106" s="84" t="s">
        <v>292</v>
      </c>
      <c r="Q106" s="84">
        <v>35</v>
      </c>
      <c r="R106" s="84"/>
      <c r="S106" s="84"/>
      <c r="T106" s="84"/>
    </row>
    <row r="107" spans="1:20" s="53" customFormat="1" ht="15">
      <c r="A107" s="84">
        <v>76</v>
      </c>
      <c r="B107" s="85" t="s">
        <v>294</v>
      </c>
      <c r="C107" s="94">
        <v>45133</v>
      </c>
      <c r="D107" s="84" t="s">
        <v>314</v>
      </c>
      <c r="E107" s="84" t="s">
        <v>278</v>
      </c>
      <c r="F107" s="94">
        <v>45148</v>
      </c>
      <c r="G107" s="94">
        <v>45148</v>
      </c>
      <c r="H107" s="84" t="s">
        <v>277</v>
      </c>
      <c r="I107" s="84" t="s">
        <v>123</v>
      </c>
      <c r="J107" s="84">
        <v>2.2000000000000001E-3</v>
      </c>
      <c r="K107" s="40" t="s">
        <v>161</v>
      </c>
      <c r="L107" s="40" t="s">
        <v>301</v>
      </c>
      <c r="M107" s="40" t="s">
        <v>291</v>
      </c>
      <c r="N107" s="40" t="s">
        <v>280</v>
      </c>
      <c r="O107" s="84">
        <v>12066</v>
      </c>
      <c r="P107" s="84" t="s">
        <v>292</v>
      </c>
      <c r="Q107" s="84">
        <v>35</v>
      </c>
      <c r="R107" s="84"/>
      <c r="S107" s="84"/>
      <c r="T107" s="84"/>
    </row>
    <row r="108" spans="1:20" s="53" customFormat="1" ht="15">
      <c r="A108" s="84">
        <v>79</v>
      </c>
      <c r="B108" s="85" t="s">
        <v>294</v>
      </c>
      <c r="C108" s="94">
        <v>45133</v>
      </c>
      <c r="D108" s="84" t="s">
        <v>315</v>
      </c>
      <c r="E108" s="84" t="s">
        <v>278</v>
      </c>
      <c r="F108" s="94">
        <v>45148</v>
      </c>
      <c r="G108" s="94">
        <v>45148</v>
      </c>
      <c r="H108" s="84" t="s">
        <v>277</v>
      </c>
      <c r="I108" s="84"/>
      <c r="J108" s="84">
        <v>1.0500000000000001E-2</v>
      </c>
      <c r="K108" s="40" t="s">
        <v>161</v>
      </c>
      <c r="L108" s="40" t="s">
        <v>301</v>
      </c>
      <c r="M108" s="40" t="s">
        <v>291</v>
      </c>
      <c r="N108" s="40" t="s">
        <v>280</v>
      </c>
      <c r="O108" s="84">
        <v>12066</v>
      </c>
      <c r="P108" s="84" t="s">
        <v>292</v>
      </c>
      <c r="Q108" s="84">
        <v>35</v>
      </c>
      <c r="R108" s="84"/>
      <c r="S108" s="84"/>
      <c r="T108" s="84"/>
    </row>
    <row r="109" spans="1:20" s="53" customFormat="1" ht="15">
      <c r="A109" s="84">
        <v>82</v>
      </c>
      <c r="B109" s="85" t="s">
        <v>294</v>
      </c>
      <c r="C109" s="94">
        <v>45133</v>
      </c>
      <c r="D109" s="84" t="s">
        <v>316</v>
      </c>
      <c r="E109" s="84" t="s">
        <v>278</v>
      </c>
      <c r="F109" s="94">
        <v>45148</v>
      </c>
      <c r="G109" s="94">
        <v>45148</v>
      </c>
      <c r="H109" s="84" t="s">
        <v>277</v>
      </c>
      <c r="I109" s="84" t="s">
        <v>123</v>
      </c>
      <c r="J109" s="84">
        <v>1.4E-3</v>
      </c>
      <c r="K109" s="40" t="s">
        <v>161</v>
      </c>
      <c r="L109" s="40" t="s">
        <v>301</v>
      </c>
      <c r="M109" s="40" t="s">
        <v>291</v>
      </c>
      <c r="N109" s="40" t="s">
        <v>280</v>
      </c>
      <c r="O109" s="84">
        <v>12066</v>
      </c>
      <c r="P109" s="84" t="s">
        <v>292</v>
      </c>
      <c r="Q109" s="84">
        <v>35</v>
      </c>
      <c r="R109" s="84"/>
      <c r="S109" s="84"/>
      <c r="T109" s="84"/>
    </row>
    <row r="110" spans="1:20" s="53" customFormat="1" ht="15">
      <c r="A110" s="84">
        <v>85</v>
      </c>
      <c r="B110" s="85" t="s">
        <v>294</v>
      </c>
      <c r="C110" s="94">
        <v>45133</v>
      </c>
      <c r="D110" s="84" t="s">
        <v>317</v>
      </c>
      <c r="E110" s="84" t="s">
        <v>278</v>
      </c>
      <c r="F110" s="94">
        <v>45148</v>
      </c>
      <c r="G110" s="94">
        <v>45148</v>
      </c>
      <c r="H110" s="84" t="s">
        <v>277</v>
      </c>
      <c r="I110" s="84" t="s">
        <v>123</v>
      </c>
      <c r="J110" s="84">
        <v>2.2000000000000001E-3</v>
      </c>
      <c r="K110" s="40" t="s">
        <v>161</v>
      </c>
      <c r="L110" s="40" t="s">
        <v>301</v>
      </c>
      <c r="M110" s="40" t="s">
        <v>291</v>
      </c>
      <c r="N110" s="40" t="s">
        <v>280</v>
      </c>
      <c r="O110" s="84">
        <v>12066</v>
      </c>
      <c r="P110" s="84" t="s">
        <v>292</v>
      </c>
      <c r="Q110" s="84">
        <v>35</v>
      </c>
      <c r="R110" s="84"/>
      <c r="S110" s="84"/>
      <c r="T110" s="84"/>
    </row>
    <row r="111" spans="1:20" s="53" customFormat="1" ht="15">
      <c r="A111" s="84">
        <v>88</v>
      </c>
      <c r="B111" s="85" t="s">
        <v>294</v>
      </c>
      <c r="C111" s="94">
        <v>45133</v>
      </c>
      <c r="D111" s="84" t="s">
        <v>318</v>
      </c>
      <c r="E111" s="84" t="s">
        <v>278</v>
      </c>
      <c r="F111" s="94">
        <v>45148</v>
      </c>
      <c r="G111" s="94">
        <v>45148</v>
      </c>
      <c r="H111" s="84" t="s">
        <v>277</v>
      </c>
      <c r="I111" s="84" t="s">
        <v>123</v>
      </c>
      <c r="J111" s="87">
        <v>3.0000000000000001E-3</v>
      </c>
      <c r="K111" s="40" t="s">
        <v>161</v>
      </c>
      <c r="L111" s="40" t="s">
        <v>301</v>
      </c>
      <c r="M111" s="40" t="s">
        <v>291</v>
      </c>
      <c r="N111" s="40" t="s">
        <v>280</v>
      </c>
      <c r="O111" s="84">
        <v>12066</v>
      </c>
      <c r="P111" s="84" t="s">
        <v>292</v>
      </c>
      <c r="Q111" s="84">
        <v>35</v>
      </c>
      <c r="R111" s="84"/>
      <c r="S111" s="84"/>
      <c r="T111" s="84"/>
    </row>
    <row r="112" spans="1:20" s="53" customFormat="1" ht="15">
      <c r="A112" s="84">
        <v>91</v>
      </c>
      <c r="B112" s="85" t="s">
        <v>294</v>
      </c>
      <c r="C112" s="94">
        <v>45133</v>
      </c>
      <c r="D112" s="84" t="s">
        <v>319</v>
      </c>
      <c r="E112" s="84" t="s">
        <v>278</v>
      </c>
      <c r="F112" s="94">
        <v>45148</v>
      </c>
      <c r="G112" s="94">
        <v>45148</v>
      </c>
      <c r="H112" s="84" t="s">
        <v>277</v>
      </c>
      <c r="I112" s="84"/>
      <c r="J112" s="87">
        <v>7.7000000000000002E-3</v>
      </c>
      <c r="K112" s="40" t="s">
        <v>161</v>
      </c>
      <c r="L112" s="40" t="s">
        <v>301</v>
      </c>
      <c r="M112" s="40" t="s">
        <v>291</v>
      </c>
      <c r="N112" s="40" t="s">
        <v>280</v>
      </c>
      <c r="O112" s="84">
        <v>12066</v>
      </c>
      <c r="P112" s="84" t="s">
        <v>292</v>
      </c>
      <c r="Q112" s="84">
        <v>35</v>
      </c>
      <c r="R112" s="84"/>
      <c r="S112" s="84"/>
      <c r="T112" s="84"/>
    </row>
    <row r="113" spans="1:20" s="53" customFormat="1" ht="15">
      <c r="A113" s="84">
        <v>94</v>
      </c>
      <c r="B113" s="85" t="s">
        <v>294</v>
      </c>
      <c r="C113" s="94">
        <v>45133</v>
      </c>
      <c r="D113" s="84" t="s">
        <v>320</v>
      </c>
      <c r="E113" s="84" t="s">
        <v>278</v>
      </c>
      <c r="F113" s="94">
        <v>45148</v>
      </c>
      <c r="G113" s="94">
        <v>45148</v>
      </c>
      <c r="H113" s="84" t="s">
        <v>277</v>
      </c>
      <c r="I113" s="84" t="s">
        <v>123</v>
      </c>
      <c r="J113" s="87">
        <v>2.3E-3</v>
      </c>
      <c r="K113" s="40" t="s">
        <v>161</v>
      </c>
      <c r="L113" s="40" t="s">
        <v>301</v>
      </c>
      <c r="M113" s="40" t="s">
        <v>291</v>
      </c>
      <c r="N113" s="40" t="s">
        <v>280</v>
      </c>
      <c r="O113" s="84">
        <v>12066</v>
      </c>
      <c r="P113" s="84" t="s">
        <v>292</v>
      </c>
      <c r="Q113" s="84">
        <v>35</v>
      </c>
      <c r="R113" s="84"/>
      <c r="S113" s="84"/>
      <c r="T113" s="84"/>
    </row>
    <row r="114" spans="1:20" s="53" customFormat="1" ht="15">
      <c r="A114" s="84">
        <v>97</v>
      </c>
      <c r="B114" s="85" t="s">
        <v>294</v>
      </c>
      <c r="C114" s="94">
        <v>45133</v>
      </c>
      <c r="D114" s="84" t="s">
        <v>321</v>
      </c>
      <c r="E114" s="84" t="s">
        <v>278</v>
      </c>
      <c r="F114" s="94">
        <v>45148</v>
      </c>
      <c r="G114" s="94">
        <v>45148</v>
      </c>
      <c r="H114" s="84" t="s">
        <v>277</v>
      </c>
      <c r="I114" s="84" t="s">
        <v>123</v>
      </c>
      <c r="J114" s="87">
        <v>3.7000000000000002E-3</v>
      </c>
      <c r="K114" s="40" t="s">
        <v>161</v>
      </c>
      <c r="L114" s="40" t="s">
        <v>301</v>
      </c>
      <c r="M114" s="40" t="s">
        <v>291</v>
      </c>
      <c r="N114" s="40" t="s">
        <v>280</v>
      </c>
      <c r="O114" s="84">
        <v>12066</v>
      </c>
      <c r="P114" s="84" t="s">
        <v>292</v>
      </c>
      <c r="Q114" s="84">
        <v>35</v>
      </c>
      <c r="R114" s="84"/>
      <c r="S114" s="84"/>
      <c r="T114" s="84"/>
    </row>
    <row r="115" spans="1:20" s="53" customFormat="1" ht="15">
      <c r="A115" s="84">
        <v>100</v>
      </c>
      <c r="B115" s="85" t="s">
        <v>294</v>
      </c>
      <c r="C115" s="94">
        <v>45133</v>
      </c>
      <c r="D115" s="84" t="s">
        <v>322</v>
      </c>
      <c r="E115" s="84" t="s">
        <v>278</v>
      </c>
      <c r="F115" s="94">
        <v>45148</v>
      </c>
      <c r="G115" s="94">
        <v>45148</v>
      </c>
      <c r="H115" s="84" t="s">
        <v>277</v>
      </c>
      <c r="I115" s="84" t="s">
        <v>123</v>
      </c>
      <c r="J115" s="87">
        <v>3.8999999999999998E-3</v>
      </c>
      <c r="K115" s="40" t="s">
        <v>161</v>
      </c>
      <c r="L115" s="40" t="s">
        <v>301</v>
      </c>
      <c r="M115" s="40" t="s">
        <v>291</v>
      </c>
      <c r="N115" s="40" t="s">
        <v>280</v>
      </c>
      <c r="O115" s="84">
        <v>12066</v>
      </c>
      <c r="P115" s="84" t="s">
        <v>292</v>
      </c>
      <c r="Q115" s="84">
        <v>35</v>
      </c>
      <c r="R115" s="84"/>
      <c r="S115" s="84"/>
      <c r="T115" s="84"/>
    </row>
    <row r="116" spans="1:20" s="53" customFormat="1" ht="15">
      <c r="A116" s="84">
        <v>103</v>
      </c>
      <c r="B116" s="85" t="s">
        <v>294</v>
      </c>
      <c r="C116" s="94">
        <v>45133</v>
      </c>
      <c r="D116" s="84" t="s">
        <v>323</v>
      </c>
      <c r="E116" s="84" t="s">
        <v>278</v>
      </c>
      <c r="F116" s="94">
        <v>45148</v>
      </c>
      <c r="G116" s="94">
        <v>45148</v>
      </c>
      <c r="H116" s="84" t="s">
        <v>277</v>
      </c>
      <c r="I116" s="84"/>
      <c r="J116" s="87">
        <v>1.4500000000000001E-2</v>
      </c>
      <c r="K116" s="40" t="s">
        <v>161</v>
      </c>
      <c r="L116" s="40" t="s">
        <v>301</v>
      </c>
      <c r="M116" s="40" t="s">
        <v>291</v>
      </c>
      <c r="N116" s="40" t="s">
        <v>280</v>
      </c>
      <c r="O116" s="84">
        <v>12066</v>
      </c>
      <c r="P116" s="84" t="s">
        <v>292</v>
      </c>
      <c r="Q116" s="84">
        <v>35</v>
      </c>
      <c r="R116" s="84"/>
      <c r="S116" s="84"/>
      <c r="T116" s="84"/>
    </row>
    <row r="117" spans="1:20" s="53" customFormat="1" ht="15">
      <c r="A117" s="84">
        <v>106</v>
      </c>
      <c r="B117" s="85" t="s">
        <v>294</v>
      </c>
      <c r="C117" s="94">
        <v>45133</v>
      </c>
      <c r="D117" s="84" t="s">
        <v>324</v>
      </c>
      <c r="E117" s="84" t="s">
        <v>278</v>
      </c>
      <c r="F117" s="94">
        <v>45148</v>
      </c>
      <c r="G117" s="94">
        <v>45148</v>
      </c>
      <c r="H117" s="84" t="s">
        <v>277</v>
      </c>
      <c r="I117" s="84"/>
      <c r="J117" s="87">
        <v>8.0999999999999996E-3</v>
      </c>
      <c r="K117" s="40" t="s">
        <v>161</v>
      </c>
      <c r="L117" s="40" t="s">
        <v>301</v>
      </c>
      <c r="M117" s="40" t="s">
        <v>291</v>
      </c>
      <c r="N117" s="40" t="s">
        <v>280</v>
      </c>
      <c r="O117" s="84">
        <v>12066</v>
      </c>
      <c r="P117" s="84" t="s">
        <v>292</v>
      </c>
      <c r="Q117" s="84">
        <v>35</v>
      </c>
      <c r="R117" s="84"/>
      <c r="S117" s="84"/>
      <c r="T117" s="84"/>
    </row>
    <row r="118" spans="1:20" s="53" customFormat="1" ht="15">
      <c r="A118" s="84">
        <v>109</v>
      </c>
      <c r="B118" s="85" t="s">
        <v>294</v>
      </c>
      <c r="C118" s="94">
        <v>45133</v>
      </c>
      <c r="D118" s="84" t="s">
        <v>325</v>
      </c>
      <c r="E118" s="84" t="s">
        <v>278</v>
      </c>
      <c r="F118" s="94">
        <v>45148</v>
      </c>
      <c r="G118" s="94">
        <v>45148</v>
      </c>
      <c r="H118" s="84" t="s">
        <v>277</v>
      </c>
      <c r="I118" s="84"/>
      <c r="J118" s="87">
        <v>2.24E-2</v>
      </c>
      <c r="K118" s="40" t="s">
        <v>161</v>
      </c>
      <c r="L118" s="40" t="s">
        <v>301</v>
      </c>
      <c r="M118" s="40" t="s">
        <v>291</v>
      </c>
      <c r="N118" s="40" t="s">
        <v>280</v>
      </c>
      <c r="O118" s="84">
        <v>12066</v>
      </c>
      <c r="P118" s="84" t="s">
        <v>292</v>
      </c>
      <c r="Q118" s="84">
        <v>35</v>
      </c>
      <c r="R118" s="84"/>
      <c r="S118" s="84"/>
      <c r="T118" s="84"/>
    </row>
    <row r="119" spans="1:20" s="53" customFormat="1" ht="15">
      <c r="A119" s="84">
        <v>112</v>
      </c>
      <c r="B119" s="85" t="s">
        <v>294</v>
      </c>
      <c r="C119" s="94">
        <v>45133</v>
      </c>
      <c r="D119" s="84" t="s">
        <v>326</v>
      </c>
      <c r="E119" s="84" t="s">
        <v>278</v>
      </c>
      <c r="F119" s="94">
        <v>45148</v>
      </c>
      <c r="G119" s="94">
        <v>45148</v>
      </c>
      <c r="H119" s="84" t="s">
        <v>277</v>
      </c>
      <c r="I119" s="84"/>
      <c r="J119" s="87">
        <v>1.43E-2</v>
      </c>
      <c r="K119" s="40" t="s">
        <v>161</v>
      </c>
      <c r="L119" s="40" t="s">
        <v>301</v>
      </c>
      <c r="M119" s="40" t="s">
        <v>291</v>
      </c>
      <c r="N119" s="40" t="s">
        <v>280</v>
      </c>
      <c r="O119" s="84">
        <v>12066</v>
      </c>
      <c r="P119" s="84" t="s">
        <v>292</v>
      </c>
      <c r="Q119" s="84">
        <v>35</v>
      </c>
      <c r="R119" s="84"/>
      <c r="S119" s="84"/>
      <c r="T119" s="84"/>
    </row>
    <row r="120" spans="1:20" s="53" customFormat="1" ht="15">
      <c r="A120" s="84">
        <v>115</v>
      </c>
      <c r="B120" s="85" t="s">
        <v>294</v>
      </c>
      <c r="C120" s="94">
        <v>45133</v>
      </c>
      <c r="D120" s="84" t="s">
        <v>327</v>
      </c>
      <c r="E120" s="84" t="s">
        <v>278</v>
      </c>
      <c r="F120" s="94">
        <v>45148</v>
      </c>
      <c r="G120" s="94">
        <v>45148</v>
      </c>
      <c r="H120" s="84" t="s">
        <v>277</v>
      </c>
      <c r="I120" s="84"/>
      <c r="J120" s="87">
        <v>1.2E-2</v>
      </c>
      <c r="K120" s="40" t="s">
        <v>161</v>
      </c>
      <c r="L120" s="40" t="s">
        <v>301</v>
      </c>
      <c r="M120" s="40" t="s">
        <v>291</v>
      </c>
      <c r="N120" s="40" t="s">
        <v>280</v>
      </c>
      <c r="O120" s="84">
        <v>12066</v>
      </c>
      <c r="P120" s="84" t="s">
        <v>292</v>
      </c>
      <c r="Q120" s="84">
        <v>35</v>
      </c>
      <c r="R120" s="84"/>
      <c r="S120" s="84"/>
      <c r="T120" s="84"/>
    </row>
    <row r="121" spans="1:20" s="53" customFormat="1" ht="15">
      <c r="A121" s="84">
        <v>118</v>
      </c>
      <c r="B121" s="85" t="s">
        <v>294</v>
      </c>
      <c r="C121" s="94">
        <v>45133</v>
      </c>
      <c r="D121" s="84" t="s">
        <v>328</v>
      </c>
      <c r="E121" s="84" t="s">
        <v>278</v>
      </c>
      <c r="F121" s="94">
        <v>45148</v>
      </c>
      <c r="G121" s="94">
        <v>45148</v>
      </c>
      <c r="H121" s="84" t="s">
        <v>277</v>
      </c>
      <c r="I121" s="84"/>
      <c r="J121" s="87">
        <v>1.43E-2</v>
      </c>
      <c r="K121" s="40" t="s">
        <v>161</v>
      </c>
      <c r="L121" s="40" t="s">
        <v>301</v>
      </c>
      <c r="M121" s="40" t="s">
        <v>291</v>
      </c>
      <c r="N121" s="40" t="s">
        <v>280</v>
      </c>
      <c r="O121" s="84">
        <v>12066</v>
      </c>
      <c r="P121" s="84" t="s">
        <v>292</v>
      </c>
      <c r="Q121" s="84">
        <v>35</v>
      </c>
      <c r="R121" s="84"/>
      <c r="S121" s="84"/>
      <c r="T121" s="84"/>
    </row>
    <row r="122" spans="1:20" s="53" customFormat="1" ht="15">
      <c r="A122" s="84">
        <v>121</v>
      </c>
      <c r="B122" s="85" t="s">
        <v>294</v>
      </c>
      <c r="C122" s="94">
        <v>45133</v>
      </c>
      <c r="D122" s="84" t="s">
        <v>329</v>
      </c>
      <c r="E122" s="84" t="s">
        <v>278</v>
      </c>
      <c r="F122" s="94">
        <v>45148</v>
      </c>
      <c r="G122" s="94">
        <v>45148</v>
      </c>
      <c r="H122" s="84" t="s">
        <v>277</v>
      </c>
      <c r="I122" s="84" t="s">
        <v>123</v>
      </c>
      <c r="J122" s="87">
        <v>2E-3</v>
      </c>
      <c r="K122" s="40" t="s">
        <v>161</v>
      </c>
      <c r="L122" s="40" t="s">
        <v>301</v>
      </c>
      <c r="M122" s="40" t="s">
        <v>291</v>
      </c>
      <c r="N122" s="40" t="s">
        <v>280</v>
      </c>
      <c r="O122" s="84">
        <v>12066</v>
      </c>
      <c r="P122" s="84" t="s">
        <v>292</v>
      </c>
      <c r="Q122" s="84">
        <v>35</v>
      </c>
      <c r="R122" s="84"/>
      <c r="S122" s="84"/>
      <c r="T122" s="84"/>
    </row>
    <row r="123" spans="1:20" s="53" customFormat="1" ht="15">
      <c r="A123" s="84">
        <v>124</v>
      </c>
      <c r="B123" s="85" t="s">
        <v>294</v>
      </c>
      <c r="C123" s="94">
        <v>45133</v>
      </c>
      <c r="D123" s="84" t="s">
        <v>330</v>
      </c>
      <c r="E123" s="84" t="s">
        <v>278</v>
      </c>
      <c r="F123" s="94">
        <v>45148</v>
      </c>
      <c r="G123" s="94">
        <v>45148</v>
      </c>
      <c r="H123" s="84" t="s">
        <v>277</v>
      </c>
      <c r="I123" s="84"/>
      <c r="J123" s="87">
        <v>1.04E-2</v>
      </c>
      <c r="K123" s="40" t="s">
        <v>161</v>
      </c>
      <c r="L123" s="40" t="s">
        <v>301</v>
      </c>
      <c r="M123" s="40" t="s">
        <v>291</v>
      </c>
      <c r="N123" s="40" t="s">
        <v>280</v>
      </c>
      <c r="O123" s="84">
        <v>12066</v>
      </c>
      <c r="P123" s="84" t="s">
        <v>292</v>
      </c>
      <c r="Q123" s="84">
        <v>35</v>
      </c>
      <c r="R123" s="84"/>
      <c r="S123" s="84"/>
      <c r="T123" s="84"/>
    </row>
    <row r="124" spans="1:20" s="53" customFormat="1" ht="15">
      <c r="A124" s="84">
        <v>127</v>
      </c>
      <c r="B124" s="85" t="s">
        <v>294</v>
      </c>
      <c r="C124" s="94">
        <v>45133</v>
      </c>
      <c r="D124" s="84" t="s">
        <v>331</v>
      </c>
      <c r="E124" s="84" t="s">
        <v>278</v>
      </c>
      <c r="F124" s="94">
        <v>45148</v>
      </c>
      <c r="G124" s="94">
        <v>45148</v>
      </c>
      <c r="H124" s="84" t="s">
        <v>277</v>
      </c>
      <c r="I124" s="84"/>
      <c r="J124" s="87">
        <v>1.2500000000000001E-2</v>
      </c>
      <c r="K124" s="40" t="s">
        <v>161</v>
      </c>
      <c r="L124" s="40" t="s">
        <v>301</v>
      </c>
      <c r="M124" s="40" t="s">
        <v>291</v>
      </c>
      <c r="N124" s="40" t="s">
        <v>280</v>
      </c>
      <c r="O124" s="84">
        <v>12066</v>
      </c>
      <c r="P124" s="84" t="s">
        <v>292</v>
      </c>
      <c r="Q124" s="84">
        <v>35</v>
      </c>
      <c r="R124" s="84"/>
      <c r="S124" s="84"/>
      <c r="T124" s="84"/>
    </row>
    <row r="125" spans="1:20" s="53" customFormat="1" ht="15">
      <c r="A125" s="84">
        <v>130</v>
      </c>
      <c r="B125" s="85" t="s">
        <v>294</v>
      </c>
      <c r="C125" s="94">
        <v>45133</v>
      </c>
      <c r="D125" s="84" t="s">
        <v>332</v>
      </c>
      <c r="E125" s="84" t="s">
        <v>278</v>
      </c>
      <c r="F125" s="94">
        <v>45148</v>
      </c>
      <c r="G125" s="94">
        <v>45148</v>
      </c>
      <c r="H125" s="84" t="s">
        <v>277</v>
      </c>
      <c r="I125" s="84"/>
      <c r="J125" s="87">
        <v>1.8700000000000001E-2</v>
      </c>
      <c r="K125" s="40" t="s">
        <v>161</v>
      </c>
      <c r="L125" s="40" t="s">
        <v>301</v>
      </c>
      <c r="M125" s="40" t="s">
        <v>291</v>
      </c>
      <c r="N125" s="40" t="s">
        <v>280</v>
      </c>
      <c r="O125" s="84">
        <v>12066</v>
      </c>
      <c r="P125" s="84" t="s">
        <v>292</v>
      </c>
      <c r="Q125" s="84">
        <v>35</v>
      </c>
      <c r="R125" s="84"/>
      <c r="S125" s="84"/>
      <c r="T125" s="84"/>
    </row>
    <row r="126" spans="1:20" s="53" customFormat="1" ht="15">
      <c r="A126" s="84">
        <v>133</v>
      </c>
      <c r="B126" s="85" t="s">
        <v>294</v>
      </c>
      <c r="C126" s="94">
        <v>45133</v>
      </c>
      <c r="D126" s="84" t="s">
        <v>333</v>
      </c>
      <c r="E126" s="84" t="s">
        <v>278</v>
      </c>
      <c r="F126" s="94">
        <v>45148</v>
      </c>
      <c r="G126" s="94">
        <v>45148</v>
      </c>
      <c r="H126" s="84" t="s">
        <v>277</v>
      </c>
      <c r="I126" s="84"/>
      <c r="J126" s="87">
        <v>9.4999999999999998E-3</v>
      </c>
      <c r="K126" s="40" t="s">
        <v>161</v>
      </c>
      <c r="L126" s="40" t="s">
        <v>301</v>
      </c>
      <c r="M126" s="40" t="s">
        <v>291</v>
      </c>
      <c r="N126" s="40" t="s">
        <v>280</v>
      </c>
      <c r="O126" s="84">
        <v>12066</v>
      </c>
      <c r="P126" s="84" t="s">
        <v>292</v>
      </c>
      <c r="Q126" s="84">
        <v>35</v>
      </c>
      <c r="R126" s="84"/>
      <c r="S126" s="84"/>
      <c r="T126" s="84"/>
    </row>
    <row r="127" spans="1:20" s="53" customFormat="1" ht="15">
      <c r="A127" s="84">
        <v>136</v>
      </c>
      <c r="B127" s="85" t="s">
        <v>294</v>
      </c>
      <c r="C127" s="94">
        <v>45133</v>
      </c>
      <c r="D127" s="84" t="s">
        <v>334</v>
      </c>
      <c r="E127" s="84" t="s">
        <v>278</v>
      </c>
      <c r="F127" s="94">
        <v>45148</v>
      </c>
      <c r="G127" s="94">
        <v>45148</v>
      </c>
      <c r="H127" s="84" t="s">
        <v>277</v>
      </c>
      <c r="I127" s="84"/>
      <c r="J127" s="87">
        <v>7.1000000000000004E-3</v>
      </c>
      <c r="K127" s="40" t="s">
        <v>161</v>
      </c>
      <c r="L127" s="40" t="s">
        <v>301</v>
      </c>
      <c r="M127" s="40" t="s">
        <v>291</v>
      </c>
      <c r="N127" s="40" t="s">
        <v>280</v>
      </c>
      <c r="O127" s="84">
        <v>12066</v>
      </c>
      <c r="P127" s="84" t="s">
        <v>292</v>
      </c>
      <c r="Q127" s="84">
        <v>35</v>
      </c>
      <c r="R127" s="84"/>
      <c r="S127" s="84"/>
      <c r="T127" s="84"/>
    </row>
    <row r="128" spans="1:20" s="53" customFormat="1" ht="15">
      <c r="A128" s="84">
        <v>139</v>
      </c>
      <c r="B128" s="85" t="s">
        <v>294</v>
      </c>
      <c r="C128" s="94">
        <v>45133</v>
      </c>
      <c r="D128" s="84" t="s">
        <v>335</v>
      </c>
      <c r="E128" s="84" t="s">
        <v>278</v>
      </c>
      <c r="F128" s="94">
        <v>45148</v>
      </c>
      <c r="G128" s="94">
        <v>45148</v>
      </c>
      <c r="H128" s="84" t="s">
        <v>277</v>
      </c>
      <c r="I128" s="84"/>
      <c r="J128" s="84">
        <v>2.3099999999999999E-2</v>
      </c>
      <c r="K128" s="40" t="s">
        <v>161</v>
      </c>
      <c r="L128" s="40" t="s">
        <v>301</v>
      </c>
      <c r="M128" s="40" t="s">
        <v>291</v>
      </c>
      <c r="N128" s="40" t="s">
        <v>280</v>
      </c>
      <c r="O128" s="84">
        <v>12066</v>
      </c>
      <c r="P128" s="84" t="s">
        <v>292</v>
      </c>
      <c r="Q128" s="84">
        <v>35</v>
      </c>
      <c r="R128" s="84"/>
      <c r="S128" s="84"/>
      <c r="T128" s="84"/>
    </row>
    <row r="129" spans="1:20" s="53" customFormat="1" ht="15">
      <c r="A129" s="84">
        <v>142</v>
      </c>
      <c r="B129" s="85" t="s">
        <v>294</v>
      </c>
      <c r="C129" s="94">
        <v>45133</v>
      </c>
      <c r="D129" s="84" t="s">
        <v>336</v>
      </c>
      <c r="E129" s="84" t="s">
        <v>278</v>
      </c>
      <c r="F129" s="94">
        <v>45148</v>
      </c>
      <c r="G129" s="94">
        <v>45148</v>
      </c>
      <c r="H129" s="84" t="s">
        <v>277</v>
      </c>
      <c r="I129" s="84" t="s">
        <v>123</v>
      </c>
      <c r="J129" s="84">
        <v>4.4999999999999997E-3</v>
      </c>
      <c r="K129" s="40" t="s">
        <v>161</v>
      </c>
      <c r="L129" s="40" t="s">
        <v>301</v>
      </c>
      <c r="M129" s="40" t="s">
        <v>291</v>
      </c>
      <c r="N129" s="40" t="s">
        <v>280</v>
      </c>
      <c r="O129" s="84">
        <v>12066</v>
      </c>
      <c r="P129" s="84" t="s">
        <v>292</v>
      </c>
      <c r="Q129" s="84">
        <v>35</v>
      </c>
      <c r="R129" s="84"/>
      <c r="S129" s="84"/>
      <c r="T129" s="84"/>
    </row>
    <row r="130" spans="1:20" s="53" customFormat="1" ht="15">
      <c r="A130" s="44"/>
      <c r="B130" s="35"/>
      <c r="C130" s="59"/>
      <c r="D130" s="44"/>
      <c r="E130" s="60"/>
      <c r="F130" s="58"/>
      <c r="G130" s="58"/>
      <c r="H130" s="37"/>
      <c r="I130" s="40"/>
      <c r="J130" s="57"/>
      <c r="K130" s="37"/>
      <c r="L130" s="37"/>
      <c r="M130" s="37"/>
      <c r="N130" s="39"/>
      <c r="O130" s="39"/>
      <c r="P130" s="37"/>
      <c r="Q130" s="44"/>
      <c r="R130" s="44"/>
      <c r="S130" s="44"/>
      <c r="T130" s="44"/>
    </row>
    <row r="131" spans="1:20" s="53" customFormat="1" ht="15">
      <c r="A131" s="44"/>
      <c r="B131" s="35"/>
      <c r="C131" s="59"/>
      <c r="D131" s="44"/>
      <c r="E131" s="60"/>
      <c r="F131" s="58"/>
      <c r="G131" s="58"/>
      <c r="H131" s="37"/>
      <c r="I131" s="40"/>
      <c r="J131" s="57"/>
      <c r="K131" s="37"/>
      <c r="L131" s="37"/>
      <c r="M131" s="37"/>
      <c r="N131" s="39"/>
      <c r="O131" s="39"/>
      <c r="P131" s="37"/>
      <c r="Q131" s="44"/>
      <c r="R131" s="44"/>
      <c r="S131" s="44"/>
      <c r="T131" s="44"/>
    </row>
    <row r="132" spans="1:20" s="53" customFormat="1" ht="15">
      <c r="A132" s="44"/>
      <c r="B132" s="35"/>
      <c r="C132" s="59"/>
      <c r="D132" s="44"/>
      <c r="E132" s="60"/>
      <c r="F132" s="58"/>
      <c r="G132" s="58"/>
      <c r="H132" s="37"/>
      <c r="I132" s="40"/>
      <c r="J132" s="57"/>
      <c r="K132" s="37"/>
      <c r="L132" s="37"/>
      <c r="M132" s="37"/>
      <c r="N132" s="39"/>
      <c r="O132" s="39"/>
      <c r="P132" s="37"/>
      <c r="Q132" s="44"/>
      <c r="R132" s="44"/>
      <c r="S132" s="44"/>
      <c r="T132" s="44"/>
    </row>
    <row r="133" spans="1:20" s="53" customFormat="1" ht="15">
      <c r="A133" s="44"/>
      <c r="B133" s="35"/>
      <c r="C133" s="59"/>
      <c r="D133" s="44"/>
      <c r="E133" s="60"/>
      <c r="F133" s="58"/>
      <c r="G133" s="58"/>
      <c r="H133" s="37"/>
      <c r="I133" s="40"/>
      <c r="J133" s="57"/>
      <c r="K133" s="37"/>
      <c r="L133" s="37"/>
      <c r="M133" s="37"/>
      <c r="N133" s="39"/>
      <c r="O133" s="39"/>
      <c r="P133" s="37"/>
      <c r="Q133" s="44"/>
      <c r="R133" s="44"/>
      <c r="S133" s="44"/>
      <c r="T133" s="44"/>
    </row>
    <row r="134" spans="1:20" s="53" customFormat="1" ht="15">
      <c r="A134" s="44"/>
      <c r="B134" s="35"/>
      <c r="C134" s="59"/>
      <c r="D134" s="44"/>
      <c r="E134" s="60"/>
      <c r="F134" s="58"/>
      <c r="G134" s="58"/>
      <c r="H134" s="37"/>
      <c r="I134" s="40"/>
      <c r="J134" s="57"/>
      <c r="K134" s="37"/>
      <c r="L134" s="37"/>
      <c r="M134" s="37"/>
      <c r="N134" s="39"/>
      <c r="O134" s="39"/>
      <c r="P134" s="37"/>
      <c r="Q134" s="44"/>
      <c r="R134" s="44"/>
      <c r="S134" s="44"/>
      <c r="T134" s="44"/>
    </row>
    <row r="135" spans="1:20" s="53" customFormat="1" ht="15">
      <c r="A135" s="44"/>
      <c r="B135" s="35"/>
      <c r="C135" s="59"/>
      <c r="D135" s="44"/>
      <c r="E135" s="60"/>
      <c r="F135" s="58"/>
      <c r="G135" s="58"/>
      <c r="H135" s="37"/>
      <c r="I135" s="40"/>
      <c r="J135" s="57"/>
      <c r="K135" s="37"/>
      <c r="L135" s="37"/>
      <c r="M135" s="37"/>
      <c r="N135" s="39"/>
      <c r="O135" s="39"/>
      <c r="P135" s="37"/>
      <c r="Q135" s="44"/>
      <c r="R135" s="44"/>
      <c r="S135" s="44"/>
      <c r="T135" s="44"/>
    </row>
    <row r="136" spans="1:20" s="53" customFormat="1" ht="15">
      <c r="A136" s="44"/>
      <c r="B136" s="35"/>
      <c r="C136" s="59"/>
      <c r="D136" s="44"/>
      <c r="E136" s="60"/>
      <c r="F136" s="58"/>
      <c r="G136" s="58"/>
      <c r="H136" s="37"/>
      <c r="I136" s="40"/>
      <c r="J136" s="57"/>
      <c r="K136" s="37"/>
      <c r="L136" s="37"/>
      <c r="M136" s="37"/>
      <c r="N136" s="39"/>
      <c r="O136" s="39"/>
      <c r="P136" s="37"/>
      <c r="Q136" s="44"/>
      <c r="R136" s="44"/>
      <c r="S136" s="44"/>
      <c r="T136" s="44"/>
    </row>
    <row r="137" spans="1:20" s="53" customFormat="1" ht="15">
      <c r="A137" s="44"/>
      <c r="B137" s="35"/>
      <c r="C137" s="59"/>
      <c r="D137" s="44"/>
      <c r="E137" s="60"/>
      <c r="F137" s="58"/>
      <c r="G137" s="58"/>
      <c r="H137" s="37"/>
      <c r="I137" s="40"/>
      <c r="J137" s="57"/>
      <c r="K137" s="37"/>
      <c r="L137" s="37"/>
      <c r="M137" s="37"/>
      <c r="N137" s="39"/>
      <c r="O137" s="39"/>
      <c r="P137" s="37"/>
      <c r="Q137" s="44"/>
      <c r="R137" s="44"/>
      <c r="S137" s="44"/>
      <c r="T137" s="44"/>
    </row>
    <row r="138" spans="1:20" s="53" customFormat="1" ht="15">
      <c r="A138" s="44"/>
      <c r="B138" s="35"/>
      <c r="C138" s="59"/>
      <c r="D138" s="44"/>
      <c r="E138" s="60"/>
      <c r="F138" s="58"/>
      <c r="G138" s="58"/>
      <c r="H138" s="37"/>
      <c r="I138" s="40"/>
      <c r="J138" s="57"/>
      <c r="K138" s="37"/>
      <c r="L138" s="37"/>
      <c r="M138" s="37"/>
      <c r="N138" s="39"/>
      <c r="O138" s="39"/>
      <c r="P138" s="37"/>
      <c r="Q138" s="44"/>
      <c r="R138" s="44"/>
      <c r="S138" s="44"/>
      <c r="T138" s="44"/>
    </row>
    <row r="139" spans="1:20" s="53" customFormat="1" ht="15">
      <c r="A139" s="44"/>
      <c r="B139" s="35"/>
      <c r="C139" s="59"/>
      <c r="D139" s="44"/>
      <c r="E139" s="60"/>
      <c r="F139" s="58"/>
      <c r="G139" s="58"/>
      <c r="H139" s="37"/>
      <c r="I139" s="40"/>
      <c r="J139" s="57"/>
      <c r="K139" s="37"/>
      <c r="L139" s="37"/>
      <c r="M139" s="37"/>
      <c r="N139" s="39"/>
      <c r="O139" s="39"/>
      <c r="P139" s="37"/>
      <c r="Q139" s="44"/>
      <c r="R139" s="44"/>
      <c r="S139" s="44"/>
      <c r="T139" s="44"/>
    </row>
    <row r="140" spans="1:20" s="53" customFormat="1" ht="15">
      <c r="A140" s="44"/>
      <c r="B140" s="35"/>
      <c r="C140" s="59"/>
      <c r="D140" s="44"/>
      <c r="E140" s="60"/>
      <c r="F140" s="58"/>
      <c r="G140" s="58"/>
      <c r="H140" s="37"/>
      <c r="I140" s="40"/>
      <c r="J140" s="57"/>
      <c r="K140" s="37"/>
      <c r="L140" s="37"/>
      <c r="M140" s="37"/>
      <c r="N140" s="39"/>
      <c r="O140" s="39"/>
      <c r="P140" s="37"/>
      <c r="Q140" s="44"/>
      <c r="R140" s="44"/>
      <c r="S140" s="44"/>
      <c r="T140" s="44"/>
    </row>
    <row r="141" spans="1:20" s="53" customFormat="1" ht="15">
      <c r="A141" s="44"/>
      <c r="B141" s="35"/>
      <c r="C141" s="59"/>
      <c r="D141" s="44"/>
      <c r="E141" s="60"/>
      <c r="F141" s="58"/>
      <c r="G141" s="58"/>
      <c r="H141" s="37"/>
      <c r="I141" s="40"/>
      <c r="J141" s="57"/>
      <c r="K141" s="37"/>
      <c r="L141" s="37"/>
      <c r="M141" s="37"/>
      <c r="N141" s="39"/>
      <c r="O141" s="39"/>
      <c r="P141" s="37"/>
      <c r="Q141" s="44"/>
      <c r="R141" s="44"/>
      <c r="S141" s="44"/>
      <c r="T141" s="44"/>
    </row>
    <row r="142" spans="1:20" s="53" customFormat="1" ht="15">
      <c r="A142" s="44"/>
      <c r="B142" s="55"/>
      <c r="C142" s="59"/>
      <c r="D142" s="44"/>
      <c r="E142" s="60"/>
      <c r="F142" s="58"/>
      <c r="G142" s="58"/>
      <c r="H142" s="37"/>
      <c r="I142" s="40"/>
      <c r="J142" s="44"/>
      <c r="K142" s="37"/>
      <c r="L142" s="37"/>
      <c r="M142" s="37"/>
      <c r="N142" s="39"/>
      <c r="O142" s="39"/>
      <c r="P142" s="37"/>
      <c r="Q142" s="44"/>
      <c r="R142" s="44"/>
      <c r="S142" s="44"/>
    </row>
    <row r="143" spans="1:20" s="53" customFormat="1" ht="15">
      <c r="A143" s="44"/>
      <c r="B143" s="55"/>
      <c r="C143" s="59"/>
      <c r="D143" s="44"/>
      <c r="E143" s="60"/>
      <c r="F143" s="58"/>
      <c r="G143" s="58"/>
      <c r="H143" s="37"/>
      <c r="I143" s="40"/>
      <c r="J143" s="44"/>
      <c r="K143" s="37"/>
      <c r="L143" s="37"/>
      <c r="M143" s="37"/>
      <c r="N143" s="39"/>
      <c r="O143" s="39"/>
      <c r="P143" s="37"/>
      <c r="Q143" s="44"/>
      <c r="R143" s="44"/>
      <c r="S143" s="44"/>
    </row>
    <row r="144" spans="1:20" s="53" customFormat="1" ht="15">
      <c r="A144" s="44"/>
      <c r="B144" s="55"/>
      <c r="C144" s="59"/>
      <c r="D144" s="44"/>
      <c r="E144" s="60"/>
      <c r="F144" s="58"/>
      <c r="G144" s="58"/>
      <c r="H144" s="37"/>
      <c r="I144" s="40"/>
      <c r="J144" s="44"/>
      <c r="K144" s="37"/>
      <c r="L144" s="37"/>
      <c r="M144" s="37"/>
      <c r="N144" s="39"/>
      <c r="O144" s="39"/>
      <c r="P144" s="37"/>
      <c r="Q144" s="44"/>
      <c r="R144" s="44"/>
      <c r="S144" s="44"/>
    </row>
    <row r="145" spans="1:19" s="53" customFormat="1" ht="15">
      <c r="A145" s="44"/>
      <c r="B145" s="55"/>
      <c r="C145" s="59"/>
      <c r="D145" s="44"/>
      <c r="E145" s="60"/>
      <c r="F145" s="58"/>
      <c r="G145" s="58"/>
      <c r="H145" s="37"/>
      <c r="I145" s="40"/>
      <c r="J145" s="44"/>
      <c r="K145" s="37"/>
      <c r="L145" s="37"/>
      <c r="M145" s="37"/>
      <c r="N145" s="39"/>
      <c r="O145" s="39"/>
      <c r="P145" s="37"/>
      <c r="Q145" s="44"/>
      <c r="R145" s="44"/>
      <c r="S145" s="44"/>
    </row>
    <row r="146" spans="1:19" s="53" customFormat="1" ht="15">
      <c r="A146" s="44"/>
      <c r="B146" s="55"/>
      <c r="C146" s="59"/>
      <c r="D146" s="44"/>
      <c r="E146" s="60"/>
      <c r="F146" s="58"/>
      <c r="G146" s="58"/>
      <c r="H146" s="37"/>
      <c r="I146" s="40"/>
      <c r="J146" s="44"/>
      <c r="K146" s="37"/>
      <c r="L146" s="37"/>
      <c r="M146" s="37"/>
      <c r="N146" s="39"/>
      <c r="O146" s="39"/>
      <c r="P146" s="37"/>
      <c r="Q146" s="44"/>
      <c r="R146" s="44"/>
      <c r="S146" s="44"/>
    </row>
    <row r="147" spans="1:19" s="53" customFormat="1" ht="15">
      <c r="A147" s="44"/>
      <c r="B147" s="55"/>
      <c r="C147" s="59"/>
      <c r="D147" s="44"/>
      <c r="E147" s="60"/>
      <c r="F147" s="58"/>
      <c r="G147" s="58"/>
      <c r="H147" s="37"/>
      <c r="I147" s="40"/>
      <c r="J147" s="44"/>
      <c r="K147" s="37"/>
      <c r="L147" s="37"/>
      <c r="M147" s="37"/>
      <c r="N147" s="39"/>
      <c r="O147" s="39"/>
      <c r="P147" s="37"/>
      <c r="Q147" s="44"/>
      <c r="R147" s="44"/>
      <c r="S147" s="44"/>
    </row>
    <row r="148" spans="1:19" s="53" customFormat="1" ht="15">
      <c r="A148" s="44"/>
      <c r="B148" s="35"/>
      <c r="C148" s="59"/>
      <c r="D148" s="44"/>
      <c r="E148" s="60"/>
      <c r="F148" s="58"/>
      <c r="G148" s="58"/>
      <c r="H148" s="37"/>
      <c r="I148" s="40"/>
      <c r="J148" s="44"/>
      <c r="K148" s="37"/>
      <c r="L148" s="37"/>
      <c r="M148" s="37"/>
      <c r="N148" s="39"/>
      <c r="O148" s="39"/>
      <c r="P148" s="37"/>
      <c r="Q148" s="44"/>
      <c r="R148" s="44"/>
      <c r="S148" s="44"/>
    </row>
    <row r="149" spans="1:19" s="53" customFormat="1" ht="15">
      <c r="A149" s="44"/>
      <c r="B149" s="35"/>
      <c r="C149" s="59"/>
      <c r="D149" s="44"/>
      <c r="E149" s="60"/>
      <c r="F149" s="58"/>
      <c r="G149" s="58"/>
      <c r="H149" s="37"/>
      <c r="I149" s="40"/>
      <c r="J149" s="44"/>
      <c r="K149" s="37"/>
      <c r="L149" s="37"/>
      <c r="M149" s="37"/>
      <c r="N149" s="39"/>
      <c r="O149" s="39"/>
      <c r="P149" s="37"/>
      <c r="Q149" s="44"/>
      <c r="R149" s="44"/>
      <c r="S149" s="44"/>
    </row>
    <row r="150" spans="1:19" s="53" customFormat="1" ht="15">
      <c r="A150" s="44"/>
      <c r="B150" s="35"/>
      <c r="C150" s="59"/>
      <c r="D150" s="44"/>
      <c r="E150" s="60"/>
      <c r="F150" s="58"/>
      <c r="G150" s="58"/>
      <c r="H150" s="37"/>
      <c r="I150" s="40"/>
      <c r="J150" s="44"/>
      <c r="K150" s="37"/>
      <c r="L150" s="37"/>
      <c r="M150" s="37"/>
      <c r="N150" s="39"/>
      <c r="O150" s="39"/>
      <c r="P150" s="37"/>
      <c r="Q150" s="44"/>
      <c r="R150" s="44"/>
      <c r="S150" s="44"/>
    </row>
    <row r="151" spans="1:19" s="53" customFormat="1" ht="15">
      <c r="A151" s="44"/>
      <c r="B151" s="35"/>
      <c r="C151" s="59"/>
      <c r="D151" s="44"/>
      <c r="E151" s="60"/>
      <c r="F151" s="58"/>
      <c r="G151" s="58"/>
      <c r="H151" s="37"/>
      <c r="I151" s="40"/>
      <c r="J151" s="57"/>
      <c r="K151" s="37"/>
      <c r="L151" s="37"/>
      <c r="M151" s="37"/>
      <c r="N151" s="39"/>
      <c r="O151" s="39"/>
      <c r="P151" s="37"/>
      <c r="Q151" s="44"/>
      <c r="R151" s="44"/>
      <c r="S151" s="44"/>
    </row>
    <row r="152" spans="1:19" s="53" customFormat="1" ht="15">
      <c r="A152" s="44"/>
      <c r="B152" s="35"/>
      <c r="C152" s="59"/>
      <c r="D152" s="44"/>
      <c r="E152" s="60"/>
      <c r="F152" s="58"/>
      <c r="G152" s="58"/>
      <c r="H152" s="37"/>
      <c r="I152" s="40"/>
      <c r="J152" s="57"/>
      <c r="K152" s="37"/>
      <c r="L152" s="37"/>
      <c r="M152" s="37"/>
      <c r="N152" s="39"/>
      <c r="O152" s="39"/>
      <c r="P152" s="37"/>
      <c r="Q152" s="44"/>
      <c r="R152" s="44"/>
      <c r="S152" s="44"/>
    </row>
    <row r="153" spans="1:19" s="53" customFormat="1" ht="15">
      <c r="A153" s="44"/>
      <c r="B153" s="35"/>
      <c r="C153" s="59"/>
      <c r="D153" s="44"/>
      <c r="E153" s="60"/>
      <c r="F153" s="58"/>
      <c r="G153" s="58"/>
      <c r="H153" s="37"/>
      <c r="I153" s="40"/>
      <c r="J153" s="57"/>
      <c r="K153" s="37"/>
      <c r="L153" s="37"/>
      <c r="M153" s="37"/>
      <c r="N153" s="39"/>
      <c r="O153" s="39"/>
      <c r="P153" s="37"/>
      <c r="Q153" s="44"/>
      <c r="R153" s="44"/>
      <c r="S153" s="44"/>
    </row>
    <row r="154" spans="1:19" s="53" customFormat="1" ht="15">
      <c r="A154" s="44"/>
      <c r="B154" s="35"/>
      <c r="C154" s="59"/>
      <c r="D154" s="44"/>
      <c r="E154" s="60"/>
      <c r="F154" s="58"/>
      <c r="G154" s="58"/>
      <c r="H154" s="37"/>
      <c r="I154" s="40"/>
      <c r="J154" s="57"/>
      <c r="K154" s="37"/>
      <c r="L154" s="37"/>
      <c r="M154" s="37"/>
      <c r="N154" s="39"/>
      <c r="O154" s="39"/>
      <c r="P154" s="37"/>
      <c r="Q154" s="44"/>
      <c r="R154" s="44"/>
      <c r="S154" s="44"/>
    </row>
    <row r="155" spans="1:19" s="53" customFormat="1" ht="15">
      <c r="A155" s="44"/>
      <c r="B155" s="35"/>
      <c r="C155" s="59"/>
      <c r="D155" s="44"/>
      <c r="E155" s="60"/>
      <c r="F155" s="58"/>
      <c r="G155" s="58"/>
      <c r="H155" s="37"/>
      <c r="I155" s="40"/>
      <c r="J155" s="57"/>
      <c r="K155" s="37"/>
      <c r="L155" s="37"/>
      <c r="M155" s="37"/>
      <c r="N155" s="39"/>
      <c r="O155" s="39"/>
      <c r="P155" s="37"/>
      <c r="Q155" s="44"/>
      <c r="R155" s="44"/>
      <c r="S155" s="44"/>
    </row>
    <row r="156" spans="1:19" s="53" customFormat="1" ht="15">
      <c r="A156" s="44"/>
      <c r="B156" s="35"/>
      <c r="C156" s="59"/>
      <c r="D156" s="44"/>
      <c r="E156" s="60"/>
      <c r="F156" s="58"/>
      <c r="G156" s="58"/>
      <c r="H156" s="37"/>
      <c r="I156" s="40"/>
      <c r="J156" s="57"/>
      <c r="K156" s="37"/>
      <c r="L156" s="37"/>
      <c r="M156" s="37"/>
      <c r="N156" s="39"/>
      <c r="O156" s="39"/>
      <c r="P156" s="37"/>
      <c r="Q156" s="44"/>
      <c r="R156" s="44"/>
      <c r="S156" s="44"/>
    </row>
    <row r="157" spans="1:19" s="53" customFormat="1" ht="15">
      <c r="A157" s="44"/>
      <c r="B157" s="35"/>
      <c r="C157" s="59"/>
      <c r="D157" s="44"/>
      <c r="E157" s="60"/>
      <c r="F157" s="58"/>
      <c r="G157" s="58"/>
      <c r="H157" s="37"/>
      <c r="I157" s="40"/>
      <c r="J157" s="57"/>
      <c r="K157" s="37"/>
      <c r="L157" s="37"/>
      <c r="M157" s="37"/>
      <c r="N157" s="39"/>
      <c r="O157" s="39"/>
      <c r="P157" s="37"/>
      <c r="Q157" s="44"/>
      <c r="R157" s="44"/>
      <c r="S157" s="44"/>
    </row>
    <row r="158" spans="1:19" s="53" customFormat="1" ht="15">
      <c r="A158" s="44"/>
      <c r="B158" s="35"/>
      <c r="C158" s="59"/>
      <c r="D158" s="44"/>
      <c r="E158" s="60"/>
      <c r="F158" s="58"/>
      <c r="G158" s="58"/>
      <c r="H158" s="37"/>
      <c r="I158" s="40"/>
      <c r="J158" s="44"/>
      <c r="K158" s="37"/>
      <c r="L158" s="37"/>
      <c r="M158" s="37"/>
      <c r="N158" s="39"/>
      <c r="O158" s="39"/>
      <c r="P158" s="37"/>
      <c r="Q158" s="44"/>
      <c r="R158" s="44"/>
      <c r="S158" s="44"/>
    </row>
    <row r="159" spans="1:19" s="53" customFormat="1" ht="15">
      <c r="A159" s="44"/>
      <c r="B159" s="35"/>
      <c r="C159" s="59"/>
      <c r="D159" s="44"/>
      <c r="E159" s="60"/>
      <c r="F159" s="58"/>
      <c r="G159" s="58"/>
      <c r="H159" s="37"/>
      <c r="I159" s="40"/>
      <c r="J159" s="44"/>
      <c r="K159" s="37"/>
      <c r="L159" s="37"/>
      <c r="M159" s="37"/>
      <c r="N159" s="39"/>
      <c r="O159" s="39"/>
      <c r="P159" s="37"/>
      <c r="Q159" s="44"/>
      <c r="R159" s="44"/>
      <c r="S159" s="44"/>
    </row>
    <row r="160" spans="1:19" s="53" customFormat="1" ht="15">
      <c r="A160" s="44"/>
      <c r="B160" s="35"/>
      <c r="C160" s="59"/>
      <c r="D160" s="44"/>
      <c r="E160" s="60"/>
      <c r="F160" s="58"/>
      <c r="G160" s="58"/>
      <c r="H160" s="37"/>
      <c r="I160" s="40"/>
      <c r="J160" s="44"/>
      <c r="K160" s="37"/>
      <c r="L160" s="37"/>
      <c r="M160" s="37"/>
      <c r="N160" s="39"/>
      <c r="O160" s="39"/>
      <c r="P160" s="37"/>
      <c r="Q160" s="44"/>
      <c r="R160" s="44"/>
      <c r="S160" s="44"/>
    </row>
    <row r="161" spans="1:21" s="53" customFormat="1" ht="15">
      <c r="A161" s="44"/>
      <c r="B161" s="35"/>
      <c r="C161" s="59"/>
      <c r="D161" s="44"/>
      <c r="E161" s="60"/>
      <c r="F161" s="58"/>
      <c r="G161" s="58"/>
      <c r="H161" s="37"/>
      <c r="I161" s="40"/>
      <c r="J161" s="44"/>
      <c r="K161" s="37"/>
      <c r="L161" s="37"/>
      <c r="M161" s="37"/>
      <c r="N161" s="39"/>
      <c r="O161" s="39"/>
      <c r="P161" s="37"/>
      <c r="Q161" s="44"/>
      <c r="R161" s="44"/>
      <c r="S161" s="44"/>
    </row>
    <row r="162" spans="1:21" s="53" customFormat="1" ht="15">
      <c r="A162" s="44"/>
      <c r="B162" s="35"/>
      <c r="C162" s="59"/>
      <c r="D162" s="44"/>
      <c r="E162" s="60"/>
      <c r="F162" s="58"/>
      <c r="G162" s="58"/>
      <c r="H162" s="37"/>
      <c r="I162" s="40"/>
      <c r="J162" s="44"/>
      <c r="K162" s="37"/>
      <c r="L162" s="37"/>
      <c r="M162" s="37"/>
      <c r="N162" s="39"/>
      <c r="O162" s="39"/>
      <c r="P162" s="37"/>
      <c r="Q162" s="44"/>
      <c r="R162" s="44"/>
      <c r="S162" s="44"/>
    </row>
    <row r="163" spans="1:21" s="53" customFormat="1" ht="15">
      <c r="A163" s="44"/>
      <c r="B163" s="35"/>
      <c r="C163" s="59"/>
      <c r="D163" s="44"/>
      <c r="E163" s="60"/>
      <c r="F163" s="58"/>
      <c r="G163" s="58"/>
      <c r="H163" s="37"/>
      <c r="I163" s="40"/>
      <c r="J163" s="44"/>
      <c r="K163" s="37"/>
      <c r="L163" s="37"/>
      <c r="M163" s="37"/>
      <c r="N163" s="39"/>
      <c r="O163" s="39"/>
      <c r="P163" s="37"/>
      <c r="Q163" s="44"/>
      <c r="R163" s="44"/>
      <c r="S163" s="44"/>
    </row>
    <row r="164" spans="1:21" s="53" customFormat="1" ht="15">
      <c r="A164" s="44"/>
      <c r="B164" s="35"/>
      <c r="C164" s="59"/>
      <c r="D164" s="44"/>
      <c r="E164" s="60"/>
      <c r="F164" s="58"/>
      <c r="G164" s="58"/>
      <c r="H164" s="37"/>
      <c r="I164" s="40"/>
      <c r="J164" s="44"/>
      <c r="K164" s="37"/>
      <c r="L164" s="37"/>
      <c r="M164" s="37"/>
      <c r="N164" s="39"/>
      <c r="O164" s="39"/>
      <c r="P164" s="37"/>
      <c r="Q164" s="44"/>
      <c r="R164" s="44"/>
      <c r="S164" s="44"/>
    </row>
    <row r="165" spans="1:21" s="53" customFormat="1" ht="15">
      <c r="A165" s="44"/>
      <c r="B165" s="35"/>
      <c r="C165" s="59"/>
      <c r="D165" s="44"/>
      <c r="E165" s="60"/>
      <c r="F165" s="58"/>
      <c r="G165" s="58"/>
      <c r="H165" s="37"/>
      <c r="I165" s="40"/>
      <c r="J165" s="44"/>
      <c r="K165" s="37"/>
      <c r="L165" s="37"/>
      <c r="M165" s="37"/>
      <c r="N165" s="39"/>
      <c r="O165" s="39"/>
      <c r="P165" s="37"/>
      <c r="Q165" s="44"/>
      <c r="R165" s="44"/>
      <c r="S165" s="44"/>
    </row>
    <row r="166" spans="1:21">
      <c r="A166" s="54"/>
      <c r="B166" s="55"/>
      <c r="C166" s="51"/>
      <c r="D166" s="48"/>
      <c r="E166" s="48"/>
      <c r="F166" s="50"/>
      <c r="G166" s="50"/>
      <c r="H166" s="48"/>
      <c r="I166" s="48"/>
      <c r="J166" s="48"/>
      <c r="K166" s="52"/>
      <c r="L166" s="48"/>
      <c r="M166" s="48"/>
      <c r="N166" s="48"/>
      <c r="O166" s="48"/>
      <c r="P166" s="48"/>
      <c r="Q166" s="48"/>
      <c r="R166" s="44"/>
      <c r="S166" s="44"/>
      <c r="T166" s="49"/>
    </row>
    <row r="167" spans="1:21" s="53" customFormat="1" ht="15">
      <c r="A167" s="44"/>
      <c r="B167" s="55"/>
      <c r="C167" s="35"/>
      <c r="D167" s="44"/>
      <c r="E167" s="44"/>
      <c r="F167" s="35"/>
      <c r="G167" s="35"/>
      <c r="H167" s="44"/>
      <c r="I167" s="44"/>
      <c r="J167" s="44"/>
      <c r="K167" s="40"/>
      <c r="L167" s="40"/>
      <c r="M167" s="40"/>
      <c r="N167" s="40"/>
      <c r="O167" s="44"/>
      <c r="P167" s="44"/>
      <c r="Q167" s="44"/>
      <c r="R167" s="44"/>
      <c r="S167" s="44"/>
      <c r="T167" s="44"/>
      <c r="U167" s="44"/>
    </row>
    <row r="168" spans="1:21" s="53" customFormat="1" ht="15">
      <c r="A168" s="44"/>
      <c r="B168" s="55"/>
      <c r="C168" s="35"/>
      <c r="D168" s="44"/>
      <c r="E168" s="44"/>
      <c r="F168" s="35"/>
      <c r="G168" s="35"/>
      <c r="H168" s="44"/>
      <c r="I168" s="44"/>
      <c r="J168" s="44"/>
      <c r="K168" s="40"/>
      <c r="L168" s="40"/>
      <c r="M168" s="40"/>
      <c r="N168" s="40"/>
      <c r="O168" s="44"/>
      <c r="P168" s="44"/>
      <c r="Q168" s="44"/>
      <c r="R168" s="44"/>
      <c r="S168" s="44"/>
      <c r="T168" s="44"/>
      <c r="U168" s="44"/>
    </row>
    <row r="169" spans="1:21" s="53" customFormat="1" ht="15">
      <c r="A169" s="44"/>
      <c r="B169" s="55"/>
      <c r="C169" s="35"/>
      <c r="D169" s="44"/>
      <c r="E169" s="44"/>
      <c r="F169" s="35"/>
      <c r="G169" s="35"/>
      <c r="H169" s="44"/>
      <c r="I169" s="44"/>
      <c r="J169" s="44"/>
      <c r="K169" s="40"/>
      <c r="L169" s="40"/>
      <c r="M169" s="40"/>
      <c r="N169" s="40"/>
      <c r="O169" s="44"/>
      <c r="P169" s="44"/>
      <c r="Q169" s="44"/>
      <c r="R169" s="44"/>
      <c r="S169" s="44"/>
      <c r="T169" s="44"/>
      <c r="U169" s="44"/>
    </row>
    <row r="170" spans="1:21" s="53" customFormat="1" ht="15">
      <c r="A170" s="44"/>
      <c r="B170" s="55"/>
      <c r="C170" s="35"/>
      <c r="D170" s="44"/>
      <c r="E170" s="44"/>
      <c r="F170" s="35"/>
      <c r="G170" s="35"/>
      <c r="H170" s="44"/>
      <c r="I170" s="44"/>
      <c r="J170" s="44"/>
      <c r="K170" s="40"/>
      <c r="L170" s="40"/>
      <c r="M170" s="40"/>
      <c r="N170" s="40"/>
      <c r="O170" s="44"/>
      <c r="P170" s="44"/>
      <c r="Q170" s="44"/>
      <c r="R170" s="44"/>
      <c r="S170" s="44"/>
      <c r="T170" s="44"/>
      <c r="U170" s="44"/>
    </row>
    <row r="171" spans="1:21" s="53" customFormat="1" ht="15">
      <c r="A171" s="44"/>
      <c r="B171" s="55"/>
      <c r="C171" s="35"/>
      <c r="D171" s="44"/>
      <c r="E171" s="44"/>
      <c r="F171" s="35"/>
      <c r="G171" s="35"/>
      <c r="H171" s="44"/>
      <c r="I171" s="44"/>
      <c r="J171" s="44"/>
      <c r="K171" s="40"/>
      <c r="L171" s="40"/>
      <c r="M171" s="40"/>
      <c r="N171" s="40"/>
      <c r="O171" s="44"/>
      <c r="P171" s="44"/>
      <c r="Q171" s="44"/>
      <c r="R171" s="44"/>
      <c r="S171" s="44"/>
      <c r="T171" s="44"/>
      <c r="U171" s="44"/>
    </row>
    <row r="172" spans="1:21" s="53" customFormat="1" ht="15">
      <c r="A172" s="44"/>
      <c r="B172" s="55"/>
      <c r="C172" s="35"/>
      <c r="D172" s="44"/>
      <c r="E172" s="44"/>
      <c r="F172" s="35"/>
      <c r="G172" s="35"/>
      <c r="H172" s="44"/>
      <c r="I172" s="44"/>
      <c r="J172" s="44"/>
      <c r="K172" s="40"/>
      <c r="L172" s="40"/>
      <c r="M172" s="40"/>
      <c r="N172" s="40"/>
      <c r="O172" s="44"/>
      <c r="P172" s="44"/>
      <c r="Q172" s="44"/>
      <c r="R172" s="44"/>
      <c r="S172" s="44"/>
      <c r="T172" s="44"/>
      <c r="U172" s="44"/>
    </row>
    <row r="173" spans="1:21" s="53" customFormat="1" ht="15">
      <c r="A173" s="44"/>
      <c r="B173" s="35"/>
      <c r="C173" s="35"/>
      <c r="D173" s="44"/>
      <c r="E173" s="44"/>
      <c r="F173" s="35"/>
      <c r="G173" s="35"/>
      <c r="H173" s="44"/>
      <c r="I173" s="44"/>
      <c r="J173" s="44"/>
      <c r="K173" s="40"/>
      <c r="L173" s="40"/>
      <c r="M173" s="40"/>
      <c r="N173" s="40"/>
      <c r="O173" s="44"/>
      <c r="P173" s="44"/>
      <c r="Q173" s="44"/>
      <c r="R173" s="44"/>
      <c r="S173" s="44"/>
      <c r="T173" s="44"/>
      <c r="U173" s="44"/>
    </row>
    <row r="174" spans="1:21" s="53" customFormat="1" ht="15">
      <c r="A174" s="44"/>
      <c r="B174" s="35"/>
      <c r="C174" s="35"/>
      <c r="D174" s="44"/>
      <c r="E174" s="44"/>
      <c r="F174" s="35"/>
      <c r="G174" s="35"/>
      <c r="H174" s="44"/>
      <c r="I174" s="44"/>
      <c r="J174" s="44"/>
      <c r="K174" s="40"/>
      <c r="L174" s="40"/>
      <c r="M174" s="40"/>
      <c r="N174" s="40"/>
      <c r="O174" s="44"/>
      <c r="P174" s="44"/>
      <c r="Q174" s="44"/>
      <c r="R174" s="44"/>
      <c r="S174" s="44"/>
      <c r="T174" s="44"/>
      <c r="U174" s="44"/>
    </row>
    <row r="175" spans="1:21" s="53" customFormat="1" ht="15">
      <c r="A175" s="44"/>
      <c r="B175" s="35"/>
      <c r="C175" s="35"/>
      <c r="D175" s="44"/>
      <c r="E175" s="44"/>
      <c r="F175" s="35"/>
      <c r="G175" s="35"/>
      <c r="H175" s="44"/>
      <c r="I175" s="44"/>
      <c r="J175" s="44"/>
      <c r="K175" s="40"/>
      <c r="L175" s="40"/>
      <c r="M175" s="40"/>
      <c r="N175" s="40"/>
      <c r="O175" s="44"/>
      <c r="P175" s="44"/>
      <c r="Q175" s="44"/>
      <c r="R175" s="44"/>
      <c r="S175" s="44"/>
      <c r="T175" s="44"/>
      <c r="U175" s="44"/>
    </row>
    <row r="176" spans="1:21" s="53" customFormat="1" ht="15">
      <c r="A176" s="44"/>
      <c r="B176" s="35"/>
      <c r="C176" s="35"/>
      <c r="D176" s="44"/>
      <c r="E176" s="44"/>
      <c r="F176" s="35"/>
      <c r="G176" s="35"/>
      <c r="H176" s="44"/>
      <c r="I176" s="44"/>
      <c r="J176" s="44"/>
      <c r="K176" s="40"/>
      <c r="L176" s="40"/>
      <c r="M176" s="40"/>
      <c r="N176" s="40"/>
      <c r="O176" s="44"/>
      <c r="P176" s="44"/>
      <c r="Q176" s="44"/>
      <c r="R176" s="44"/>
      <c r="S176" s="44"/>
      <c r="T176" s="44"/>
      <c r="U176" s="44"/>
    </row>
    <row r="177" spans="1:21" s="53" customFormat="1" ht="15">
      <c r="A177" s="44"/>
      <c r="B177" s="35"/>
      <c r="C177" s="35"/>
      <c r="D177" s="44"/>
      <c r="E177" s="44"/>
      <c r="F177" s="35"/>
      <c r="G177" s="35"/>
      <c r="H177" s="44"/>
      <c r="I177" s="44"/>
      <c r="J177" s="44"/>
      <c r="K177" s="40"/>
      <c r="L177" s="40"/>
      <c r="M177" s="40"/>
      <c r="N177" s="40"/>
      <c r="O177" s="44"/>
      <c r="P177" s="44"/>
      <c r="Q177" s="44"/>
      <c r="R177" s="44"/>
      <c r="S177" s="44"/>
      <c r="T177" s="44"/>
      <c r="U177" s="44"/>
    </row>
    <row r="178" spans="1:21" s="53" customFormat="1" ht="15">
      <c r="A178" s="44"/>
      <c r="B178" s="35"/>
      <c r="C178" s="35"/>
      <c r="D178" s="44"/>
      <c r="E178" s="44"/>
      <c r="F178" s="35"/>
      <c r="G178" s="35"/>
      <c r="H178" s="44"/>
      <c r="I178" s="44"/>
      <c r="J178" s="44"/>
      <c r="K178" s="40"/>
      <c r="L178" s="40"/>
      <c r="M178" s="40"/>
      <c r="N178" s="40"/>
      <c r="O178" s="44"/>
      <c r="P178" s="44"/>
      <c r="Q178" s="44"/>
      <c r="R178" s="44"/>
      <c r="S178" s="44"/>
      <c r="T178" s="44"/>
      <c r="U178" s="44"/>
    </row>
    <row r="179" spans="1:21" s="53" customFormat="1" ht="15">
      <c r="A179" s="44"/>
      <c r="B179" s="35"/>
      <c r="C179" s="35"/>
      <c r="D179" s="44"/>
      <c r="E179" s="44"/>
      <c r="F179" s="35"/>
      <c r="G179" s="35"/>
      <c r="H179" s="44"/>
      <c r="I179" s="44"/>
      <c r="J179" s="44"/>
      <c r="K179" s="40"/>
      <c r="L179" s="40"/>
      <c r="M179" s="40"/>
      <c r="N179" s="40"/>
      <c r="O179" s="44"/>
      <c r="P179" s="44"/>
      <c r="Q179" s="44"/>
      <c r="R179" s="44"/>
      <c r="S179" s="44"/>
      <c r="T179" s="44"/>
      <c r="U179" s="44"/>
    </row>
    <row r="180" spans="1:21" s="53" customFormat="1" ht="15">
      <c r="A180" s="44"/>
      <c r="B180" s="35"/>
      <c r="C180" s="35"/>
      <c r="D180" s="44"/>
      <c r="E180" s="44"/>
      <c r="F180" s="35"/>
      <c r="G180" s="35"/>
      <c r="H180" s="44"/>
      <c r="I180" s="44"/>
      <c r="J180" s="44"/>
      <c r="K180" s="40"/>
      <c r="L180" s="40"/>
      <c r="M180" s="40"/>
      <c r="N180" s="40"/>
      <c r="O180" s="44"/>
      <c r="P180" s="44"/>
      <c r="Q180" s="44"/>
      <c r="R180" s="44"/>
      <c r="S180" s="44"/>
      <c r="T180" s="44"/>
      <c r="U180" s="44"/>
    </row>
    <row r="181" spans="1:21" s="53" customFormat="1" ht="15">
      <c r="A181" s="44"/>
      <c r="B181" s="35"/>
      <c r="C181" s="35"/>
      <c r="D181" s="44"/>
      <c r="E181" s="44"/>
      <c r="F181" s="35"/>
      <c r="G181" s="35"/>
      <c r="H181" s="44"/>
      <c r="I181" s="44"/>
      <c r="J181" s="57"/>
      <c r="K181" s="40"/>
      <c r="L181" s="40"/>
      <c r="M181" s="40"/>
      <c r="N181" s="40"/>
      <c r="O181" s="44"/>
      <c r="P181" s="44"/>
      <c r="Q181" s="44"/>
      <c r="R181" s="44"/>
      <c r="S181" s="44"/>
      <c r="T181" s="44"/>
      <c r="U181" s="44"/>
    </row>
    <row r="182" spans="1:21" s="53" customFormat="1" ht="15">
      <c r="A182" s="44"/>
      <c r="B182" s="35"/>
      <c r="C182" s="35"/>
      <c r="D182" s="44"/>
      <c r="E182" s="44"/>
      <c r="F182" s="35"/>
      <c r="G182" s="35"/>
      <c r="H182" s="44"/>
      <c r="I182" s="44"/>
      <c r="J182" s="57"/>
      <c r="K182" s="40"/>
      <c r="L182" s="40"/>
      <c r="M182" s="40"/>
      <c r="N182" s="40"/>
      <c r="O182" s="44"/>
      <c r="P182" s="44"/>
      <c r="Q182" s="44"/>
      <c r="R182" s="44"/>
      <c r="S182" s="44"/>
      <c r="T182" s="44"/>
      <c r="U182" s="44"/>
    </row>
    <row r="183" spans="1:21" s="53" customFormat="1" ht="15">
      <c r="A183" s="44"/>
      <c r="B183" s="35"/>
      <c r="C183" s="35"/>
      <c r="D183" s="44"/>
      <c r="E183" s="44"/>
      <c r="F183" s="35"/>
      <c r="G183" s="35"/>
      <c r="H183" s="44"/>
      <c r="I183" s="44"/>
      <c r="J183" s="57"/>
      <c r="K183" s="40"/>
      <c r="L183" s="40"/>
      <c r="M183" s="40"/>
      <c r="N183" s="40"/>
      <c r="O183" s="44"/>
      <c r="P183" s="44"/>
      <c r="Q183" s="44"/>
      <c r="R183" s="44"/>
      <c r="S183" s="44"/>
      <c r="T183" s="44"/>
      <c r="U183" s="44"/>
    </row>
    <row r="184" spans="1:21" s="53" customFormat="1" ht="15">
      <c r="A184" s="44"/>
      <c r="B184" s="35"/>
      <c r="C184" s="35"/>
      <c r="D184" s="44"/>
      <c r="E184" s="44"/>
      <c r="F184" s="35"/>
      <c r="G184" s="35"/>
      <c r="H184" s="44"/>
      <c r="I184" s="44"/>
      <c r="J184" s="57"/>
      <c r="K184" s="40"/>
      <c r="L184" s="40"/>
      <c r="M184" s="40"/>
      <c r="N184" s="40"/>
      <c r="O184" s="44"/>
      <c r="P184" s="44"/>
      <c r="Q184" s="44"/>
      <c r="R184" s="44"/>
      <c r="S184" s="44"/>
      <c r="T184" s="44"/>
      <c r="U184" s="44"/>
    </row>
    <row r="185" spans="1:21" s="53" customFormat="1" ht="15">
      <c r="A185" s="44"/>
      <c r="B185" s="35"/>
      <c r="C185" s="35"/>
      <c r="D185" s="44"/>
      <c r="E185" s="44"/>
      <c r="F185" s="35"/>
      <c r="G185" s="35"/>
      <c r="H185" s="44"/>
      <c r="I185" s="44"/>
      <c r="J185" s="57"/>
      <c r="K185" s="40"/>
      <c r="L185" s="40"/>
      <c r="M185" s="40"/>
      <c r="N185" s="40"/>
      <c r="O185" s="44"/>
      <c r="P185" s="44"/>
      <c r="Q185" s="44"/>
      <c r="R185" s="44"/>
      <c r="S185" s="44"/>
      <c r="T185" s="44"/>
      <c r="U185" s="44"/>
    </row>
    <row r="186" spans="1:21" s="53" customFormat="1" ht="15">
      <c r="A186" s="44"/>
      <c r="B186" s="35"/>
      <c r="C186" s="35"/>
      <c r="D186" s="44"/>
      <c r="E186" s="44"/>
      <c r="F186" s="35"/>
      <c r="G186" s="35"/>
      <c r="H186" s="44"/>
      <c r="I186" s="44"/>
      <c r="J186" s="57"/>
      <c r="K186" s="40"/>
      <c r="L186" s="40"/>
      <c r="M186" s="40"/>
      <c r="N186" s="40"/>
      <c r="O186" s="44"/>
      <c r="P186" s="44"/>
      <c r="Q186" s="44"/>
      <c r="R186" s="44"/>
      <c r="S186" s="44"/>
      <c r="T186" s="44"/>
      <c r="U186" s="44"/>
    </row>
    <row r="187" spans="1:21" s="53" customFormat="1" ht="15">
      <c r="A187" s="44"/>
      <c r="B187" s="35"/>
      <c r="C187" s="35"/>
      <c r="D187" s="44"/>
      <c r="E187" s="44"/>
      <c r="F187" s="35"/>
      <c r="G187" s="35"/>
      <c r="H187" s="44"/>
      <c r="I187" s="44"/>
      <c r="J187" s="57"/>
      <c r="K187" s="40"/>
      <c r="L187" s="40"/>
      <c r="M187" s="40"/>
      <c r="N187" s="40"/>
      <c r="O187" s="44"/>
      <c r="P187" s="44"/>
      <c r="Q187" s="44"/>
      <c r="R187" s="44"/>
      <c r="S187" s="44"/>
      <c r="T187" s="44"/>
      <c r="U187" s="44"/>
    </row>
    <row r="188" spans="1:21" s="53" customFormat="1" ht="15">
      <c r="A188" s="44"/>
      <c r="B188" s="35"/>
      <c r="C188" s="35"/>
      <c r="D188" s="44"/>
      <c r="E188" s="44"/>
      <c r="F188" s="35"/>
      <c r="G188" s="35"/>
      <c r="H188" s="44"/>
      <c r="I188" s="44"/>
      <c r="J188" s="57"/>
      <c r="K188" s="40"/>
      <c r="L188" s="40"/>
      <c r="M188" s="40"/>
      <c r="N188" s="40"/>
      <c r="O188" s="44"/>
      <c r="P188" s="44"/>
      <c r="Q188" s="44"/>
      <c r="R188" s="44"/>
      <c r="S188" s="44"/>
      <c r="T188" s="44"/>
      <c r="U188" s="44"/>
    </row>
    <row r="189" spans="1:21" s="53" customFormat="1" ht="15">
      <c r="A189" s="44"/>
      <c r="B189" s="35"/>
      <c r="C189" s="35"/>
      <c r="D189" s="44"/>
      <c r="E189" s="44"/>
      <c r="F189" s="35"/>
      <c r="G189" s="35"/>
      <c r="H189" s="44"/>
      <c r="I189" s="44"/>
      <c r="J189" s="44"/>
      <c r="K189" s="40"/>
      <c r="L189" s="40"/>
      <c r="M189" s="40"/>
      <c r="N189" s="40"/>
      <c r="O189" s="44"/>
      <c r="P189" s="44"/>
      <c r="Q189" s="44"/>
      <c r="R189" s="44"/>
      <c r="S189" s="44"/>
      <c r="T189" s="44"/>
      <c r="U189" s="44"/>
    </row>
    <row r="190" spans="1:21" s="53" customFormat="1" ht="15">
      <c r="A190" s="44"/>
      <c r="B190" s="35"/>
      <c r="C190" s="35"/>
      <c r="D190" s="44"/>
      <c r="E190" s="44"/>
      <c r="F190" s="35"/>
      <c r="G190" s="35"/>
      <c r="H190" s="44"/>
      <c r="I190" s="44"/>
      <c r="J190" s="44"/>
      <c r="K190" s="40"/>
      <c r="L190" s="40"/>
      <c r="M190" s="40"/>
      <c r="N190" s="40"/>
      <c r="O190" s="44"/>
      <c r="P190" s="44"/>
      <c r="Q190" s="44"/>
      <c r="R190" s="44"/>
      <c r="S190" s="44"/>
      <c r="T190" s="44"/>
      <c r="U190" s="44"/>
    </row>
    <row r="191" spans="1:21" s="53" customFormat="1" ht="15">
      <c r="A191" s="44"/>
      <c r="B191" s="55"/>
      <c r="C191" s="35"/>
      <c r="D191" s="44"/>
      <c r="E191" s="44"/>
      <c r="F191" s="35"/>
      <c r="G191" s="35"/>
      <c r="H191" s="44"/>
      <c r="I191" s="44"/>
      <c r="J191" s="44"/>
      <c r="K191" s="40"/>
      <c r="L191" s="40"/>
      <c r="M191" s="40"/>
      <c r="N191" s="40"/>
      <c r="O191" s="44"/>
      <c r="P191" s="44"/>
      <c r="Q191" s="44"/>
      <c r="R191" s="44"/>
      <c r="S191" s="44"/>
    </row>
    <row r="192" spans="1:21" s="53" customFormat="1" ht="15">
      <c r="A192" s="44"/>
      <c r="B192" s="55"/>
      <c r="C192" s="35"/>
      <c r="D192" s="44"/>
      <c r="E192" s="44"/>
      <c r="F192" s="35"/>
      <c r="G192" s="35"/>
      <c r="H192" s="44"/>
      <c r="I192" s="44"/>
      <c r="J192" s="44"/>
      <c r="K192" s="40"/>
      <c r="L192" s="40"/>
      <c r="M192" s="40"/>
      <c r="N192" s="40"/>
      <c r="O192" s="44"/>
      <c r="P192" s="44"/>
      <c r="Q192" s="44"/>
      <c r="R192" s="44"/>
      <c r="S192" s="44"/>
    </row>
    <row r="193" spans="1:19" s="53" customFormat="1" ht="15">
      <c r="A193" s="44"/>
      <c r="B193" s="55"/>
      <c r="C193" s="35"/>
      <c r="D193" s="44"/>
      <c r="E193" s="44"/>
      <c r="F193" s="35"/>
      <c r="G193" s="35"/>
      <c r="H193" s="44"/>
      <c r="I193" s="44"/>
      <c r="J193" s="44"/>
      <c r="K193" s="40"/>
      <c r="L193" s="40"/>
      <c r="M193" s="40"/>
      <c r="N193" s="40"/>
      <c r="O193" s="44"/>
      <c r="P193" s="44"/>
      <c r="Q193" s="44"/>
      <c r="R193" s="44"/>
      <c r="S193" s="44"/>
    </row>
    <row r="194" spans="1:19" s="53" customFormat="1" ht="15">
      <c r="A194" s="44"/>
      <c r="B194" s="55"/>
      <c r="C194" s="35"/>
      <c r="D194" s="44"/>
      <c r="E194" s="44"/>
      <c r="F194" s="35"/>
      <c r="G194" s="35"/>
      <c r="H194" s="44"/>
      <c r="I194" s="44"/>
      <c r="J194" s="44"/>
      <c r="K194" s="40"/>
      <c r="L194" s="40"/>
      <c r="M194" s="40"/>
      <c r="N194" s="40"/>
      <c r="O194" s="44"/>
      <c r="P194" s="44"/>
      <c r="Q194" s="44"/>
      <c r="R194" s="44"/>
      <c r="S194" s="44"/>
    </row>
    <row r="195" spans="1:19" s="53" customFormat="1" ht="15">
      <c r="A195" s="44"/>
      <c r="B195" s="55"/>
      <c r="C195" s="35"/>
      <c r="D195" s="44"/>
      <c r="E195" s="44"/>
      <c r="F195" s="35"/>
      <c r="G195" s="35"/>
      <c r="H195" s="44"/>
      <c r="I195" s="44"/>
      <c r="J195" s="44"/>
      <c r="K195" s="40"/>
      <c r="L195" s="40"/>
      <c r="M195" s="40"/>
      <c r="N195" s="40"/>
      <c r="O195" s="44"/>
      <c r="P195" s="44"/>
      <c r="Q195" s="44"/>
      <c r="R195" s="44"/>
      <c r="S195" s="44"/>
    </row>
    <row r="196" spans="1:19" s="53" customFormat="1" ht="15">
      <c r="A196" s="44"/>
      <c r="B196" s="55"/>
      <c r="C196" s="35"/>
      <c r="D196" s="44"/>
      <c r="E196" s="44"/>
      <c r="F196" s="35"/>
      <c r="G196" s="35"/>
      <c r="H196" s="44"/>
      <c r="I196" s="44"/>
      <c r="J196" s="57"/>
      <c r="K196" s="40"/>
      <c r="L196" s="40"/>
      <c r="M196" s="40"/>
      <c r="N196" s="40"/>
      <c r="O196" s="44"/>
      <c r="P196" s="44"/>
      <c r="Q196" s="44"/>
      <c r="R196" s="44"/>
      <c r="S196" s="44"/>
    </row>
    <row r="197" spans="1:19" s="53" customFormat="1" ht="15">
      <c r="A197" s="44"/>
      <c r="B197" s="35"/>
      <c r="C197" s="35"/>
      <c r="D197" s="44"/>
      <c r="E197" s="44"/>
      <c r="F197" s="35"/>
      <c r="G197" s="35"/>
      <c r="H197" s="44"/>
      <c r="I197" s="44"/>
      <c r="J197" s="57"/>
      <c r="K197" s="40"/>
      <c r="L197" s="40"/>
      <c r="M197" s="40"/>
      <c r="N197" s="40"/>
      <c r="O197" s="44"/>
      <c r="P197" s="44"/>
      <c r="Q197" s="44"/>
      <c r="R197" s="44"/>
      <c r="S197" s="44"/>
    </row>
    <row r="198" spans="1:19" s="53" customFormat="1" ht="15">
      <c r="A198" s="44"/>
      <c r="B198" s="35"/>
      <c r="C198" s="35"/>
      <c r="D198" s="44"/>
      <c r="E198" s="44"/>
      <c r="F198" s="35"/>
      <c r="G198" s="35"/>
      <c r="H198" s="44"/>
      <c r="I198" s="44"/>
      <c r="J198" s="57"/>
      <c r="K198" s="40"/>
      <c r="L198" s="40"/>
      <c r="M198" s="40"/>
      <c r="N198" s="40"/>
      <c r="O198" s="44"/>
      <c r="P198" s="44"/>
      <c r="Q198" s="44"/>
      <c r="R198" s="44"/>
      <c r="S198" s="44"/>
    </row>
    <row r="199" spans="1:19" s="53" customFormat="1" ht="15">
      <c r="A199" s="44"/>
      <c r="B199" s="35"/>
      <c r="C199" s="35"/>
      <c r="D199" s="44"/>
      <c r="E199" s="44"/>
      <c r="F199" s="35"/>
      <c r="G199" s="35"/>
      <c r="H199" s="44"/>
      <c r="I199" s="44"/>
      <c r="J199" s="57"/>
      <c r="K199" s="40"/>
      <c r="L199" s="40"/>
      <c r="M199" s="40"/>
      <c r="N199" s="40"/>
      <c r="O199" s="44"/>
      <c r="P199" s="44"/>
      <c r="Q199" s="44"/>
      <c r="R199" s="44"/>
      <c r="S199" s="44"/>
    </row>
    <row r="200" spans="1:19" s="53" customFormat="1" ht="15">
      <c r="A200" s="44"/>
      <c r="B200" s="35"/>
      <c r="C200" s="35"/>
      <c r="D200" s="44"/>
      <c r="E200" s="44"/>
      <c r="F200" s="35"/>
      <c r="G200" s="35"/>
      <c r="H200" s="44"/>
      <c r="I200" s="44"/>
      <c r="J200" s="57"/>
      <c r="K200" s="40"/>
      <c r="L200" s="40"/>
      <c r="M200" s="40"/>
      <c r="N200" s="40"/>
      <c r="O200" s="44"/>
      <c r="P200" s="44"/>
      <c r="Q200" s="44"/>
      <c r="R200" s="44"/>
      <c r="S200" s="44"/>
    </row>
    <row r="201" spans="1:19" s="53" customFormat="1" ht="15">
      <c r="A201" s="44"/>
      <c r="B201" s="35"/>
      <c r="C201" s="35"/>
      <c r="D201" s="44"/>
      <c r="E201" s="44"/>
      <c r="F201" s="35"/>
      <c r="G201" s="35"/>
      <c r="H201" s="44"/>
      <c r="I201" s="44"/>
      <c r="J201" s="57"/>
      <c r="K201" s="40"/>
      <c r="L201" s="40"/>
      <c r="M201" s="40"/>
      <c r="N201" s="40"/>
      <c r="O201" s="44"/>
      <c r="P201" s="44"/>
      <c r="Q201" s="44"/>
      <c r="R201" s="44"/>
      <c r="S201" s="44"/>
    </row>
    <row r="202" spans="1:19" s="53" customFormat="1" ht="15">
      <c r="A202" s="44"/>
      <c r="B202" s="35"/>
      <c r="C202" s="35"/>
      <c r="D202" s="44"/>
      <c r="E202" s="44"/>
      <c r="F202" s="35"/>
      <c r="G202" s="35"/>
      <c r="H202" s="44"/>
      <c r="I202" s="44"/>
      <c r="J202" s="57"/>
      <c r="K202" s="40"/>
      <c r="L202" s="40"/>
      <c r="M202" s="40"/>
      <c r="N202" s="40"/>
      <c r="O202" s="44"/>
      <c r="P202" s="44"/>
      <c r="Q202" s="44"/>
      <c r="R202" s="44"/>
      <c r="S202" s="44"/>
    </row>
    <row r="203" spans="1:19" s="53" customFormat="1" ht="15">
      <c r="A203" s="44"/>
      <c r="B203" s="35"/>
      <c r="C203" s="35"/>
      <c r="D203" s="44"/>
      <c r="E203" s="44"/>
      <c r="F203" s="35"/>
      <c r="G203" s="35"/>
      <c r="H203" s="44"/>
      <c r="I203" s="44"/>
      <c r="J203" s="57"/>
      <c r="K203" s="40"/>
      <c r="L203" s="40"/>
      <c r="M203" s="40"/>
      <c r="N203" s="40"/>
      <c r="O203" s="44"/>
      <c r="P203" s="44"/>
      <c r="Q203" s="44"/>
      <c r="R203" s="44"/>
      <c r="S203" s="44"/>
    </row>
    <row r="204" spans="1:19" s="53" customFormat="1" ht="15">
      <c r="A204" s="44"/>
      <c r="B204" s="35"/>
      <c r="C204" s="35"/>
      <c r="D204" s="44"/>
      <c r="E204" s="44"/>
      <c r="F204" s="35"/>
      <c r="G204" s="35"/>
      <c r="H204" s="44"/>
      <c r="I204" s="44"/>
      <c r="J204" s="57"/>
      <c r="K204" s="40"/>
      <c r="L204" s="40"/>
      <c r="M204" s="40"/>
      <c r="N204" s="40"/>
      <c r="O204" s="44"/>
      <c r="P204" s="44"/>
      <c r="Q204" s="44"/>
      <c r="R204" s="44"/>
      <c r="S204" s="44"/>
    </row>
    <row r="205" spans="1:19" s="53" customFormat="1" ht="15">
      <c r="A205" s="44"/>
      <c r="B205" s="35"/>
      <c r="C205" s="35"/>
      <c r="D205" s="44"/>
      <c r="E205" s="44"/>
      <c r="F205" s="35"/>
      <c r="G205" s="35"/>
      <c r="H205" s="44"/>
      <c r="I205" s="44"/>
      <c r="J205" s="57"/>
      <c r="K205" s="40"/>
      <c r="L205" s="40"/>
      <c r="M205" s="40"/>
      <c r="N205" s="40"/>
      <c r="O205" s="44"/>
      <c r="P205" s="44"/>
      <c r="Q205" s="44"/>
      <c r="R205" s="44"/>
      <c r="S205" s="44"/>
    </row>
    <row r="206" spans="1:19" s="53" customFormat="1" ht="15">
      <c r="A206" s="44"/>
      <c r="B206" s="35"/>
      <c r="C206" s="35"/>
      <c r="D206" s="44"/>
      <c r="E206" s="44"/>
      <c r="F206" s="35"/>
      <c r="G206" s="35"/>
      <c r="H206" s="44"/>
      <c r="I206" s="44"/>
      <c r="J206" s="57"/>
      <c r="K206" s="40"/>
      <c r="L206" s="40"/>
      <c r="M206" s="40"/>
      <c r="N206" s="40"/>
      <c r="O206" s="44"/>
      <c r="P206" s="44"/>
      <c r="Q206" s="44"/>
      <c r="R206" s="44"/>
      <c r="S206" s="44"/>
    </row>
    <row r="207" spans="1:19" s="53" customFormat="1" ht="15">
      <c r="A207" s="44"/>
      <c r="B207" s="35"/>
      <c r="C207" s="35"/>
      <c r="D207" s="44"/>
      <c r="E207" s="44"/>
      <c r="F207" s="35"/>
      <c r="G207" s="35"/>
      <c r="H207" s="44"/>
      <c r="I207" s="44"/>
      <c r="J207" s="57"/>
      <c r="K207" s="40"/>
      <c r="L207" s="40"/>
      <c r="M207" s="40"/>
      <c r="N207" s="40"/>
      <c r="O207" s="44"/>
      <c r="P207" s="44"/>
      <c r="Q207" s="44"/>
      <c r="R207" s="44"/>
      <c r="S207" s="44"/>
    </row>
    <row r="208" spans="1:19" s="53" customFormat="1" ht="15">
      <c r="A208" s="44"/>
      <c r="B208" s="35"/>
      <c r="C208" s="35"/>
      <c r="D208" s="44"/>
      <c r="E208" s="44"/>
      <c r="F208" s="35"/>
      <c r="G208" s="35"/>
      <c r="H208" s="44"/>
      <c r="I208" s="44"/>
      <c r="J208" s="57"/>
      <c r="K208" s="40"/>
      <c r="L208" s="40"/>
      <c r="M208" s="40"/>
      <c r="N208" s="40"/>
      <c r="O208" s="44"/>
      <c r="P208" s="44"/>
      <c r="Q208" s="44"/>
      <c r="R208" s="44"/>
      <c r="S208" s="44"/>
    </row>
    <row r="209" spans="1:21" s="53" customFormat="1" ht="15">
      <c r="A209" s="44"/>
      <c r="B209" s="35"/>
      <c r="C209" s="35"/>
      <c r="D209" s="44"/>
      <c r="E209" s="44"/>
      <c r="F209" s="35"/>
      <c r="G209" s="35"/>
      <c r="H209" s="44"/>
      <c r="I209" s="44"/>
      <c r="J209" s="57"/>
      <c r="K209" s="40"/>
      <c r="L209" s="40"/>
      <c r="M209" s="40"/>
      <c r="N209" s="40"/>
      <c r="O209" s="44"/>
      <c r="P209" s="44"/>
      <c r="Q209" s="44"/>
      <c r="R209" s="44"/>
      <c r="S209" s="44"/>
    </row>
    <row r="210" spans="1:21" s="53" customFormat="1" ht="15">
      <c r="A210" s="44"/>
      <c r="B210" s="35"/>
      <c r="C210" s="35"/>
      <c r="D210" s="44"/>
      <c r="E210" s="44"/>
      <c r="F210" s="35"/>
      <c r="G210" s="35"/>
      <c r="H210" s="44"/>
      <c r="I210" s="44"/>
      <c r="J210" s="57"/>
      <c r="K210" s="40"/>
      <c r="L210" s="40"/>
      <c r="M210" s="40"/>
      <c r="N210" s="40"/>
      <c r="O210" s="44"/>
      <c r="P210" s="44"/>
      <c r="Q210" s="44"/>
      <c r="R210" s="44"/>
      <c r="S210" s="44"/>
    </row>
    <row r="211" spans="1:21" s="53" customFormat="1" ht="15">
      <c r="A211" s="44"/>
      <c r="B211" s="35"/>
      <c r="C211" s="35"/>
      <c r="D211" s="44"/>
      <c r="E211" s="44"/>
      <c r="F211" s="35"/>
      <c r="G211" s="35"/>
      <c r="H211" s="44"/>
      <c r="I211" s="44"/>
      <c r="J211" s="57"/>
      <c r="K211" s="40"/>
      <c r="L211" s="40"/>
      <c r="M211" s="40"/>
      <c r="N211" s="40"/>
      <c r="O211" s="44"/>
      <c r="P211" s="44"/>
      <c r="Q211" s="44"/>
      <c r="R211" s="44"/>
      <c r="S211" s="44"/>
    </row>
    <row r="212" spans="1:21" s="53" customFormat="1" ht="15">
      <c r="A212" s="44"/>
      <c r="B212" s="35"/>
      <c r="C212" s="35"/>
      <c r="D212" s="44"/>
      <c r="E212" s="44"/>
      <c r="F212" s="35"/>
      <c r="G212" s="35"/>
      <c r="H212" s="44"/>
      <c r="I212" s="44"/>
      <c r="J212" s="44"/>
      <c r="K212" s="40"/>
      <c r="L212" s="40"/>
      <c r="M212" s="40"/>
      <c r="N212" s="40"/>
      <c r="O212" s="44"/>
      <c r="P212" s="44"/>
      <c r="Q212" s="44"/>
      <c r="R212" s="44"/>
      <c r="S212" s="44"/>
    </row>
    <row r="213" spans="1:21" s="53" customFormat="1" ht="15">
      <c r="A213" s="44"/>
      <c r="B213" s="35"/>
      <c r="C213" s="35"/>
      <c r="D213" s="44"/>
      <c r="E213" s="44"/>
      <c r="F213" s="35"/>
      <c r="G213" s="35"/>
      <c r="H213" s="44"/>
      <c r="I213" s="44"/>
      <c r="J213" s="44"/>
      <c r="K213" s="40"/>
      <c r="L213" s="40"/>
      <c r="M213" s="40"/>
      <c r="N213" s="40"/>
      <c r="O213" s="44"/>
      <c r="P213" s="44"/>
      <c r="Q213" s="44"/>
      <c r="R213" s="44"/>
      <c r="S213" s="44"/>
    </row>
    <row r="214" spans="1:21" s="53" customFormat="1" ht="15">
      <c r="A214" s="44"/>
      <c r="B214" s="35"/>
      <c r="C214" s="35"/>
      <c r="D214" s="44"/>
      <c r="E214" s="44"/>
      <c r="F214" s="35"/>
      <c r="G214" s="35"/>
      <c r="H214" s="44"/>
      <c r="I214" s="44"/>
      <c r="J214" s="44"/>
      <c r="K214" s="40"/>
      <c r="L214" s="40"/>
      <c r="M214" s="40"/>
      <c r="N214" s="40"/>
      <c r="O214" s="44"/>
      <c r="P214" s="44"/>
      <c r="Q214" s="44"/>
      <c r="R214" s="44"/>
      <c r="S214" s="44"/>
    </row>
    <row r="215" spans="1:21">
      <c r="R215" s="44"/>
      <c r="S215" s="44"/>
    </row>
    <row r="216" spans="1:21" s="53" customFormat="1" ht="15">
      <c r="A216" s="44"/>
      <c r="B216" s="55"/>
      <c r="C216" s="55"/>
      <c r="D216" s="44"/>
      <c r="E216" s="54"/>
      <c r="F216" s="55"/>
      <c r="G216" s="55"/>
      <c r="H216" s="54"/>
      <c r="I216" s="54"/>
      <c r="J216" s="44"/>
      <c r="K216" s="54"/>
      <c r="L216" s="54"/>
      <c r="M216" s="54"/>
      <c r="N216" s="54"/>
      <c r="O216" s="54"/>
      <c r="P216" s="54"/>
      <c r="Q216" s="54"/>
      <c r="R216" s="44"/>
      <c r="S216" s="44"/>
      <c r="T216" s="44"/>
      <c r="U216" s="44"/>
    </row>
    <row r="217" spans="1:21" s="53" customFormat="1" ht="15">
      <c r="A217" s="44"/>
      <c r="B217" s="55"/>
      <c r="C217" s="55"/>
      <c r="D217" s="44"/>
      <c r="E217" s="54"/>
      <c r="F217" s="55"/>
      <c r="G217" s="55"/>
      <c r="H217" s="54"/>
      <c r="I217" s="54"/>
      <c r="J217" s="44"/>
      <c r="K217" s="54"/>
      <c r="L217" s="54"/>
      <c r="M217" s="54"/>
      <c r="N217" s="54"/>
      <c r="O217" s="54"/>
      <c r="P217" s="54"/>
      <c r="Q217" s="54"/>
      <c r="R217" s="44"/>
      <c r="S217" s="44"/>
      <c r="T217" s="44"/>
      <c r="U217" s="44"/>
    </row>
    <row r="218" spans="1:21" s="53" customFormat="1" ht="15">
      <c r="A218" s="44"/>
      <c r="B218" s="55"/>
      <c r="C218" s="55"/>
      <c r="D218" s="44"/>
      <c r="E218" s="54"/>
      <c r="F218" s="55"/>
      <c r="G218" s="55"/>
      <c r="H218" s="54"/>
      <c r="I218" s="54"/>
      <c r="J218" s="44"/>
      <c r="K218" s="54"/>
      <c r="L218" s="54"/>
      <c r="M218" s="54"/>
      <c r="N218" s="54"/>
      <c r="O218" s="54"/>
      <c r="P218" s="54"/>
      <c r="Q218" s="54"/>
      <c r="R218" s="44"/>
      <c r="S218" s="44"/>
      <c r="T218" s="44"/>
      <c r="U218" s="44"/>
    </row>
    <row r="219" spans="1:21" s="53" customFormat="1" ht="15">
      <c r="A219" s="44"/>
      <c r="B219" s="55"/>
      <c r="C219" s="55"/>
      <c r="D219" s="44"/>
      <c r="E219" s="54"/>
      <c r="F219" s="55"/>
      <c r="G219" s="55"/>
      <c r="H219" s="54"/>
      <c r="I219" s="54"/>
      <c r="J219" s="44"/>
      <c r="K219" s="54"/>
      <c r="L219" s="54"/>
      <c r="M219" s="54"/>
      <c r="N219" s="54"/>
      <c r="O219" s="54"/>
      <c r="P219" s="54"/>
      <c r="Q219" s="54"/>
      <c r="R219" s="44"/>
      <c r="S219" s="44"/>
      <c r="T219" s="44"/>
      <c r="U219" s="44"/>
    </row>
    <row r="220" spans="1:21" s="53" customFormat="1" ht="15">
      <c r="A220" s="44"/>
      <c r="B220" s="55"/>
      <c r="C220" s="55"/>
      <c r="D220" s="44"/>
      <c r="E220" s="54"/>
      <c r="F220" s="55"/>
      <c r="G220" s="55"/>
      <c r="H220" s="54"/>
      <c r="I220" s="54"/>
      <c r="J220" s="44"/>
      <c r="K220" s="54"/>
      <c r="L220" s="54"/>
      <c r="M220" s="54"/>
      <c r="N220" s="54"/>
      <c r="O220" s="54"/>
      <c r="P220" s="54"/>
      <c r="Q220" s="54"/>
      <c r="R220" s="44"/>
      <c r="S220" s="44"/>
      <c r="T220" s="44"/>
      <c r="U220" s="44"/>
    </row>
    <row r="221" spans="1:21" s="53" customFormat="1" ht="15">
      <c r="A221" s="44"/>
      <c r="B221" s="55"/>
      <c r="C221" s="55"/>
      <c r="D221" s="44"/>
      <c r="E221" s="54"/>
      <c r="F221" s="55"/>
      <c r="G221" s="55"/>
      <c r="H221" s="54"/>
      <c r="I221" s="54"/>
      <c r="J221" s="44"/>
      <c r="K221" s="54"/>
      <c r="L221" s="54"/>
      <c r="M221" s="54"/>
      <c r="N221" s="54"/>
      <c r="O221" s="54"/>
      <c r="P221" s="54"/>
      <c r="Q221" s="54"/>
      <c r="R221" s="44"/>
      <c r="S221" s="44"/>
      <c r="T221" s="44"/>
      <c r="U221" s="44"/>
    </row>
    <row r="222" spans="1:21" s="53" customFormat="1" ht="15">
      <c r="A222" s="44"/>
      <c r="B222" s="35"/>
      <c r="C222" s="55"/>
      <c r="D222" s="44"/>
      <c r="E222" s="54"/>
      <c r="F222" s="55"/>
      <c r="G222" s="55"/>
      <c r="H222" s="54"/>
      <c r="I222" s="54"/>
      <c r="J222" s="44"/>
      <c r="K222" s="54"/>
      <c r="L222" s="54"/>
      <c r="M222" s="54"/>
      <c r="N222" s="54"/>
      <c r="O222" s="54"/>
      <c r="P222" s="54"/>
      <c r="Q222" s="54"/>
      <c r="R222" s="44"/>
      <c r="S222" s="44"/>
      <c r="T222" s="44"/>
      <c r="U222" s="44"/>
    </row>
    <row r="223" spans="1:21" s="53" customFormat="1" ht="15">
      <c r="A223" s="44"/>
      <c r="B223" s="35"/>
      <c r="C223" s="55"/>
      <c r="D223" s="44"/>
      <c r="E223" s="54"/>
      <c r="F223" s="55"/>
      <c r="G223" s="55"/>
      <c r="H223" s="54"/>
      <c r="I223" s="54"/>
      <c r="J223" s="44"/>
      <c r="K223" s="54"/>
      <c r="L223" s="54"/>
      <c r="M223" s="54"/>
      <c r="N223" s="54"/>
      <c r="O223" s="54"/>
      <c r="P223" s="54"/>
      <c r="Q223" s="54"/>
      <c r="R223" s="44"/>
      <c r="S223" s="44"/>
      <c r="T223" s="44"/>
      <c r="U223" s="44"/>
    </row>
    <row r="224" spans="1:21" s="53" customFormat="1" ht="15">
      <c r="A224" s="44"/>
      <c r="B224" s="35"/>
      <c r="C224" s="55"/>
      <c r="D224" s="44"/>
      <c r="E224" s="54"/>
      <c r="F224" s="55"/>
      <c r="G224" s="55"/>
      <c r="H224" s="54"/>
      <c r="I224" s="54"/>
      <c r="J224" s="44"/>
      <c r="K224" s="54"/>
      <c r="L224" s="54"/>
      <c r="M224" s="54"/>
      <c r="N224" s="54"/>
      <c r="O224" s="54"/>
      <c r="P224" s="54"/>
      <c r="Q224" s="54"/>
      <c r="R224" s="44"/>
      <c r="S224" s="44"/>
      <c r="T224" s="44"/>
      <c r="U224" s="44"/>
    </row>
    <row r="225" spans="1:21" s="53" customFormat="1" ht="15">
      <c r="A225" s="44"/>
      <c r="B225" s="35"/>
      <c r="C225" s="55"/>
      <c r="D225" s="44"/>
      <c r="E225" s="54"/>
      <c r="F225" s="55"/>
      <c r="G225" s="55"/>
      <c r="H225" s="54"/>
      <c r="I225" s="54"/>
      <c r="J225" s="44"/>
      <c r="K225" s="54"/>
      <c r="L225" s="54"/>
      <c r="M225" s="54"/>
      <c r="N225" s="54"/>
      <c r="O225" s="54"/>
      <c r="P225" s="54"/>
      <c r="Q225" s="54"/>
      <c r="R225" s="44"/>
      <c r="S225" s="44"/>
      <c r="T225" s="44"/>
      <c r="U225" s="44"/>
    </row>
    <row r="226" spans="1:21" s="53" customFormat="1" ht="15">
      <c r="A226" s="44"/>
      <c r="B226" s="35"/>
      <c r="C226" s="55"/>
      <c r="D226" s="44"/>
      <c r="E226" s="54"/>
      <c r="F226" s="55"/>
      <c r="G226" s="55"/>
      <c r="H226" s="54"/>
      <c r="I226" s="54"/>
      <c r="J226" s="44"/>
      <c r="K226" s="54"/>
      <c r="L226" s="54"/>
      <c r="M226" s="54"/>
      <c r="N226" s="54"/>
      <c r="O226" s="54"/>
      <c r="P226" s="54"/>
      <c r="Q226" s="54"/>
      <c r="R226" s="44"/>
      <c r="S226" s="44"/>
      <c r="T226" s="44"/>
      <c r="U226" s="44"/>
    </row>
    <row r="227" spans="1:21" s="53" customFormat="1" ht="15">
      <c r="A227" s="44"/>
      <c r="B227" s="35"/>
      <c r="C227" s="55"/>
      <c r="D227" s="44"/>
      <c r="E227" s="54"/>
      <c r="F227" s="55"/>
      <c r="G227" s="55"/>
      <c r="H227" s="54"/>
      <c r="I227" s="54"/>
      <c r="J227" s="44"/>
      <c r="K227" s="54"/>
      <c r="L227" s="54"/>
      <c r="M227" s="54"/>
      <c r="N227" s="54"/>
      <c r="O227" s="54"/>
      <c r="P227" s="54"/>
      <c r="Q227" s="54"/>
      <c r="R227" s="44"/>
      <c r="S227" s="44"/>
      <c r="T227" s="44"/>
      <c r="U227" s="44"/>
    </row>
    <row r="228" spans="1:21" s="53" customFormat="1" ht="15">
      <c r="A228" s="44"/>
      <c r="B228" s="35"/>
      <c r="C228" s="55"/>
      <c r="D228" s="44"/>
      <c r="E228" s="54"/>
      <c r="F228" s="55"/>
      <c r="G228" s="55"/>
      <c r="H228" s="54"/>
      <c r="I228" s="54"/>
      <c r="J228" s="44"/>
      <c r="K228" s="54"/>
      <c r="L228" s="54"/>
      <c r="M228" s="54"/>
      <c r="N228" s="54"/>
      <c r="O228" s="54"/>
      <c r="P228" s="54"/>
      <c r="Q228" s="54"/>
      <c r="R228" s="44"/>
      <c r="S228" s="44"/>
      <c r="T228" s="44"/>
      <c r="U228" s="44"/>
    </row>
    <row r="229" spans="1:21" s="53" customFormat="1" ht="15">
      <c r="A229" s="44"/>
      <c r="B229" s="35"/>
      <c r="C229" s="55"/>
      <c r="D229" s="44"/>
      <c r="E229" s="54"/>
      <c r="F229" s="55"/>
      <c r="G229" s="55"/>
      <c r="H229" s="54"/>
      <c r="I229" s="54"/>
      <c r="J229" s="44"/>
      <c r="K229" s="54"/>
      <c r="L229" s="54"/>
      <c r="M229" s="54"/>
      <c r="N229" s="54"/>
      <c r="O229" s="54"/>
      <c r="P229" s="54"/>
      <c r="Q229" s="54"/>
      <c r="R229" s="44"/>
      <c r="S229" s="44"/>
      <c r="T229" s="44"/>
      <c r="U229" s="44"/>
    </row>
    <row r="230" spans="1:21" s="53" customFormat="1" ht="15">
      <c r="A230" s="44"/>
      <c r="B230" s="35"/>
      <c r="C230" s="55"/>
      <c r="D230" s="44"/>
      <c r="E230" s="54"/>
      <c r="F230" s="55"/>
      <c r="G230" s="55"/>
      <c r="H230" s="54"/>
      <c r="I230" s="54"/>
      <c r="J230" s="44"/>
      <c r="K230" s="54"/>
      <c r="L230" s="54"/>
      <c r="M230" s="54"/>
      <c r="N230" s="54"/>
      <c r="O230" s="54"/>
      <c r="P230" s="54"/>
      <c r="Q230" s="54"/>
      <c r="R230" s="44"/>
      <c r="S230" s="44"/>
      <c r="T230" s="44"/>
      <c r="U230" s="44"/>
    </row>
    <row r="231" spans="1:21" s="53" customFormat="1" ht="15">
      <c r="A231" s="44"/>
      <c r="B231" s="35"/>
      <c r="C231" s="55"/>
      <c r="D231" s="44"/>
      <c r="E231" s="54"/>
      <c r="F231" s="55"/>
      <c r="G231" s="55"/>
      <c r="H231" s="54"/>
      <c r="I231" s="54"/>
      <c r="J231" s="44"/>
      <c r="K231" s="54"/>
      <c r="L231" s="54"/>
      <c r="M231" s="54"/>
      <c r="N231" s="54"/>
      <c r="O231" s="54"/>
      <c r="P231" s="54"/>
      <c r="Q231" s="54"/>
      <c r="R231" s="44"/>
      <c r="S231" s="44"/>
      <c r="T231" s="44"/>
      <c r="U231" s="44"/>
    </row>
    <row r="232" spans="1:21" s="53" customFormat="1" ht="15">
      <c r="A232" s="44"/>
      <c r="B232" s="35"/>
      <c r="C232" s="55"/>
      <c r="D232" s="44"/>
      <c r="E232" s="54"/>
      <c r="F232" s="55"/>
      <c r="G232" s="55"/>
      <c r="H232" s="54"/>
      <c r="I232" s="54"/>
      <c r="J232" s="44"/>
      <c r="K232" s="54"/>
      <c r="L232" s="54"/>
      <c r="M232" s="54"/>
      <c r="N232" s="54"/>
      <c r="O232" s="54"/>
      <c r="P232" s="54"/>
      <c r="Q232" s="54"/>
      <c r="R232" s="44"/>
      <c r="S232" s="44"/>
      <c r="T232" s="44"/>
      <c r="U232" s="44"/>
    </row>
    <row r="233" spans="1:21" s="53" customFormat="1" ht="15">
      <c r="A233" s="44"/>
      <c r="B233" s="35"/>
      <c r="C233" s="55"/>
      <c r="D233" s="44"/>
      <c r="E233" s="54"/>
      <c r="F233" s="55"/>
      <c r="G233" s="55"/>
      <c r="H233" s="54"/>
      <c r="I233" s="54"/>
      <c r="J233" s="44"/>
      <c r="K233" s="54"/>
      <c r="L233" s="54"/>
      <c r="M233" s="54"/>
      <c r="N233" s="54"/>
      <c r="O233" s="54"/>
      <c r="P233" s="54"/>
      <c r="Q233" s="54"/>
      <c r="R233" s="44"/>
      <c r="S233" s="44"/>
      <c r="T233" s="44"/>
      <c r="U233" s="44"/>
    </row>
    <row r="234" spans="1:21" s="53" customFormat="1" ht="15">
      <c r="A234" s="44"/>
      <c r="B234" s="35"/>
      <c r="C234" s="55"/>
      <c r="D234" s="44"/>
      <c r="E234" s="54"/>
      <c r="F234" s="55"/>
      <c r="G234" s="55"/>
      <c r="H234" s="54"/>
      <c r="I234" s="54"/>
      <c r="J234" s="44"/>
      <c r="K234" s="54"/>
      <c r="L234" s="54"/>
      <c r="M234" s="54"/>
      <c r="N234" s="54"/>
      <c r="O234" s="54"/>
      <c r="P234" s="54"/>
      <c r="Q234" s="44"/>
      <c r="R234" s="44"/>
      <c r="S234" s="44"/>
      <c r="T234" s="44"/>
      <c r="U234" s="44"/>
    </row>
    <row r="235" spans="1:21" s="53" customFormat="1" ht="15">
      <c r="A235" s="44"/>
      <c r="B235" s="35"/>
      <c r="C235" s="55"/>
      <c r="D235" s="44"/>
      <c r="E235" s="54"/>
      <c r="F235" s="55"/>
      <c r="G235" s="55"/>
      <c r="H235" s="54"/>
      <c r="I235" s="54"/>
      <c r="J235" s="44"/>
      <c r="K235" s="54"/>
      <c r="L235" s="54"/>
      <c r="M235" s="54"/>
      <c r="N235" s="54"/>
      <c r="O235" s="54"/>
      <c r="P235" s="54"/>
      <c r="Q235" s="44"/>
      <c r="R235" s="44"/>
      <c r="S235" s="44"/>
      <c r="T235" s="44"/>
      <c r="U235" s="44"/>
    </row>
    <row r="236" spans="1:21" s="53" customFormat="1" ht="15">
      <c r="A236" s="44"/>
      <c r="B236" s="35"/>
      <c r="C236" s="55"/>
      <c r="D236" s="44"/>
      <c r="E236" s="54"/>
      <c r="F236" s="55"/>
      <c r="G236" s="55"/>
      <c r="H236" s="54"/>
      <c r="I236" s="54"/>
      <c r="J236" s="44"/>
      <c r="K236" s="54"/>
      <c r="L236" s="54"/>
      <c r="M236" s="54"/>
      <c r="N236" s="54"/>
      <c r="O236" s="54"/>
      <c r="P236" s="54"/>
      <c r="Q236" s="44"/>
      <c r="R236" s="44"/>
      <c r="S236" s="44"/>
      <c r="T236" s="44"/>
      <c r="U236" s="44"/>
    </row>
    <row r="237" spans="1:21" s="53" customFormat="1" ht="15">
      <c r="A237" s="44"/>
      <c r="B237" s="35"/>
      <c r="C237" s="55"/>
      <c r="D237" s="44"/>
      <c r="E237" s="54"/>
      <c r="F237" s="55"/>
      <c r="G237" s="55"/>
      <c r="H237" s="54"/>
      <c r="I237" s="54"/>
      <c r="J237" s="44"/>
      <c r="K237" s="54"/>
      <c r="L237" s="54"/>
      <c r="M237" s="54"/>
      <c r="N237" s="54"/>
      <c r="O237" s="54"/>
      <c r="P237" s="54"/>
      <c r="Q237" s="44"/>
      <c r="R237" s="44"/>
      <c r="S237" s="44"/>
      <c r="T237" s="44"/>
      <c r="U237" s="44"/>
    </row>
    <row r="238" spans="1:21" s="53" customFormat="1" ht="15">
      <c r="A238" s="44"/>
      <c r="B238" s="35"/>
      <c r="C238" s="55"/>
      <c r="D238" s="44"/>
      <c r="E238" s="54"/>
      <c r="F238" s="55"/>
      <c r="G238" s="55"/>
      <c r="H238" s="54"/>
      <c r="I238" s="54"/>
      <c r="J238" s="44"/>
      <c r="K238" s="54"/>
      <c r="L238" s="54"/>
      <c r="M238" s="54"/>
      <c r="N238" s="54"/>
      <c r="O238" s="54"/>
      <c r="P238" s="54"/>
      <c r="Q238" s="44"/>
      <c r="R238" s="44"/>
      <c r="S238" s="44"/>
      <c r="T238" s="44"/>
      <c r="U238" s="44"/>
    </row>
    <row r="239" spans="1:21" s="53" customFormat="1" ht="15">
      <c r="A239" s="44"/>
      <c r="B239" s="35"/>
      <c r="C239" s="55"/>
      <c r="D239" s="44"/>
      <c r="E239" s="54"/>
      <c r="F239" s="55"/>
      <c r="G239" s="55"/>
      <c r="H239" s="54"/>
      <c r="I239" s="54"/>
      <c r="J239" s="44"/>
      <c r="K239" s="54"/>
      <c r="L239" s="54"/>
      <c r="M239" s="54"/>
      <c r="N239" s="54"/>
      <c r="O239" s="54"/>
      <c r="P239" s="54"/>
      <c r="Q239" s="44"/>
      <c r="R239" s="44"/>
      <c r="S239" s="44"/>
      <c r="T239" s="44"/>
      <c r="U239" s="44"/>
    </row>
    <row r="240" spans="1:21" s="53" customFormat="1" ht="15">
      <c r="A240" s="44"/>
      <c r="B240" s="55"/>
      <c r="C240" s="55"/>
      <c r="D240" s="44"/>
      <c r="E240" s="54"/>
      <c r="F240" s="55"/>
      <c r="G240" s="55"/>
      <c r="H240" s="54"/>
      <c r="I240" s="54"/>
      <c r="J240" s="57"/>
      <c r="K240" s="54"/>
      <c r="L240" s="54"/>
      <c r="M240" s="54"/>
      <c r="N240" s="54"/>
      <c r="O240" s="54"/>
      <c r="P240" s="54"/>
      <c r="Q240" s="54"/>
      <c r="R240" s="44"/>
      <c r="S240" s="44"/>
      <c r="T240" s="54"/>
      <c r="U240" s="54"/>
    </row>
    <row r="241" spans="1:21" s="53" customFormat="1" ht="15">
      <c r="A241" s="44"/>
      <c r="B241" s="55"/>
      <c r="C241" s="55"/>
      <c r="D241" s="44"/>
      <c r="E241" s="54"/>
      <c r="F241" s="55"/>
      <c r="G241" s="55"/>
      <c r="H241" s="54"/>
      <c r="I241" s="54"/>
      <c r="J241" s="57"/>
      <c r="K241" s="54"/>
      <c r="L241" s="54"/>
      <c r="M241" s="54"/>
      <c r="N241" s="54"/>
      <c r="O241" s="54"/>
      <c r="P241" s="54"/>
      <c r="Q241" s="54"/>
      <c r="R241" s="44"/>
      <c r="S241" s="44"/>
      <c r="T241" s="44"/>
      <c r="U241" s="44"/>
    </row>
    <row r="242" spans="1:21" s="53" customFormat="1" ht="15">
      <c r="A242" s="44"/>
      <c r="B242" s="55"/>
      <c r="C242" s="55"/>
      <c r="D242" s="44"/>
      <c r="E242" s="54"/>
      <c r="F242" s="55"/>
      <c r="G242" s="55"/>
      <c r="H242" s="54"/>
      <c r="I242" s="54"/>
      <c r="J242" s="57"/>
      <c r="K242" s="54"/>
      <c r="L242" s="54"/>
      <c r="M242" s="54"/>
      <c r="N242" s="54"/>
      <c r="O242" s="54"/>
      <c r="P242" s="54"/>
      <c r="Q242" s="54"/>
      <c r="R242" s="44"/>
      <c r="S242" s="44"/>
      <c r="T242" s="44"/>
      <c r="U242" s="44"/>
    </row>
    <row r="243" spans="1:21" s="53" customFormat="1" ht="15">
      <c r="A243" s="44"/>
      <c r="B243" s="55"/>
      <c r="C243" s="55"/>
      <c r="D243" s="44"/>
      <c r="E243" s="54"/>
      <c r="F243" s="55"/>
      <c r="G243" s="55"/>
      <c r="H243" s="54"/>
      <c r="I243" s="54"/>
      <c r="J243" s="57"/>
      <c r="K243" s="54"/>
      <c r="L243" s="54"/>
      <c r="M243" s="54"/>
      <c r="N243" s="54"/>
      <c r="O243" s="54"/>
      <c r="P243" s="54"/>
      <c r="Q243" s="54"/>
      <c r="R243" s="44"/>
      <c r="S243" s="44"/>
      <c r="T243" s="44"/>
      <c r="U243" s="44"/>
    </row>
    <row r="244" spans="1:21" s="53" customFormat="1" ht="15">
      <c r="A244" s="44"/>
      <c r="B244" s="55"/>
      <c r="C244" s="55"/>
      <c r="D244" s="44"/>
      <c r="E244" s="54"/>
      <c r="F244" s="55"/>
      <c r="G244" s="55"/>
      <c r="H244" s="54"/>
      <c r="I244" s="54"/>
      <c r="J244" s="57"/>
      <c r="K244" s="54"/>
      <c r="L244" s="54"/>
      <c r="M244" s="54"/>
      <c r="N244" s="54"/>
      <c r="O244" s="54"/>
      <c r="P244" s="54"/>
      <c r="Q244" s="54"/>
      <c r="R244" s="44"/>
      <c r="S244" s="44"/>
      <c r="T244" s="44"/>
      <c r="U244" s="44"/>
    </row>
    <row r="245" spans="1:21" s="53" customFormat="1" ht="15">
      <c r="A245" s="44"/>
      <c r="B245" s="55"/>
      <c r="C245" s="55"/>
      <c r="D245" s="44"/>
      <c r="E245" s="54"/>
      <c r="F245" s="55"/>
      <c r="G245" s="55"/>
      <c r="H245" s="54"/>
      <c r="I245" s="54"/>
      <c r="J245" s="57"/>
      <c r="K245" s="54"/>
      <c r="L245" s="54"/>
      <c r="M245" s="54"/>
      <c r="N245" s="54"/>
      <c r="O245" s="54"/>
      <c r="P245" s="54"/>
      <c r="Q245" s="54"/>
      <c r="R245" s="44"/>
      <c r="S245" s="44"/>
      <c r="T245" s="44"/>
      <c r="U245" s="44"/>
    </row>
    <row r="246" spans="1:21" s="53" customFormat="1" ht="15">
      <c r="A246" s="44"/>
      <c r="B246" s="35"/>
      <c r="C246" s="55"/>
      <c r="D246" s="44"/>
      <c r="E246" s="54"/>
      <c r="F246" s="55"/>
      <c r="G246" s="55"/>
      <c r="H246" s="54"/>
      <c r="I246" s="54"/>
      <c r="J246" s="57"/>
      <c r="K246" s="54"/>
      <c r="L246" s="54"/>
      <c r="M246" s="54"/>
      <c r="N246" s="54"/>
      <c r="O246" s="54"/>
      <c r="P246" s="54"/>
      <c r="Q246" s="54"/>
      <c r="R246" s="44"/>
      <c r="S246" s="44"/>
      <c r="T246" s="44"/>
      <c r="U246" s="44"/>
    </row>
    <row r="247" spans="1:21" s="53" customFormat="1" ht="15">
      <c r="A247" s="44"/>
      <c r="B247" s="35"/>
      <c r="C247" s="55"/>
      <c r="D247" s="44"/>
      <c r="E247" s="54"/>
      <c r="F247" s="55"/>
      <c r="G247" s="55"/>
      <c r="H247" s="54"/>
      <c r="I247" s="54"/>
      <c r="J247" s="57"/>
      <c r="K247" s="54"/>
      <c r="L247" s="54"/>
      <c r="M247" s="54"/>
      <c r="N247" s="54"/>
      <c r="O247" s="54"/>
      <c r="P247" s="54"/>
      <c r="Q247" s="54"/>
      <c r="R247" s="44"/>
      <c r="S247" s="44"/>
      <c r="T247" s="44"/>
      <c r="U247" s="44"/>
    </row>
    <row r="248" spans="1:21" s="53" customFormat="1" ht="15">
      <c r="A248" s="44"/>
      <c r="B248" s="35"/>
      <c r="C248" s="55"/>
      <c r="D248" s="44"/>
      <c r="E248" s="54"/>
      <c r="F248" s="55"/>
      <c r="G248" s="55"/>
      <c r="H248" s="54"/>
      <c r="I248" s="54"/>
      <c r="J248" s="57"/>
      <c r="K248" s="54"/>
      <c r="L248" s="54"/>
      <c r="M248" s="54"/>
      <c r="N248" s="54"/>
      <c r="O248" s="54"/>
      <c r="P248" s="54"/>
      <c r="Q248" s="54"/>
      <c r="R248" s="44"/>
      <c r="S248" s="44"/>
      <c r="T248" s="44"/>
      <c r="U248" s="44"/>
    </row>
    <row r="249" spans="1:21" s="53" customFormat="1" ht="15">
      <c r="A249" s="44"/>
      <c r="B249" s="35"/>
      <c r="C249" s="55"/>
      <c r="D249" s="44"/>
      <c r="E249" s="54"/>
      <c r="F249" s="55"/>
      <c r="G249" s="55"/>
      <c r="H249" s="54"/>
      <c r="I249" s="54"/>
      <c r="J249" s="57"/>
      <c r="K249" s="54"/>
      <c r="L249" s="54"/>
      <c r="M249" s="54"/>
      <c r="N249" s="54"/>
      <c r="O249" s="54"/>
      <c r="P249" s="54"/>
      <c r="Q249" s="54"/>
      <c r="R249" s="44"/>
      <c r="S249" s="44"/>
      <c r="T249" s="44"/>
      <c r="U249" s="44"/>
    </row>
    <row r="250" spans="1:21" s="53" customFormat="1" ht="15">
      <c r="A250" s="44"/>
      <c r="B250" s="35"/>
      <c r="C250" s="55"/>
      <c r="D250" s="44"/>
      <c r="E250" s="54"/>
      <c r="F250" s="55"/>
      <c r="G250" s="55"/>
      <c r="H250" s="54"/>
      <c r="I250" s="54"/>
      <c r="J250" s="57"/>
      <c r="K250" s="54"/>
      <c r="L250" s="54"/>
      <c r="M250" s="54"/>
      <c r="N250" s="54"/>
      <c r="O250" s="54"/>
      <c r="P250" s="54"/>
      <c r="Q250" s="54"/>
      <c r="R250" s="44"/>
      <c r="S250" s="44"/>
      <c r="T250" s="44"/>
      <c r="U250" s="44"/>
    </row>
    <row r="251" spans="1:21" s="53" customFormat="1" ht="15">
      <c r="A251" s="44"/>
      <c r="B251" s="35"/>
      <c r="C251" s="55"/>
      <c r="D251" s="44"/>
      <c r="E251" s="54"/>
      <c r="F251" s="55"/>
      <c r="G251" s="55"/>
      <c r="H251" s="54"/>
      <c r="I251" s="54"/>
      <c r="J251" s="57"/>
      <c r="K251" s="54"/>
      <c r="L251" s="54"/>
      <c r="M251" s="54"/>
      <c r="N251" s="54"/>
      <c r="O251" s="54"/>
      <c r="P251" s="54"/>
      <c r="Q251" s="54"/>
      <c r="R251" s="44"/>
      <c r="S251" s="44"/>
      <c r="T251" s="44"/>
      <c r="U251" s="44"/>
    </row>
    <row r="252" spans="1:21" s="53" customFormat="1" ht="15">
      <c r="A252" s="44"/>
      <c r="B252" s="35"/>
      <c r="C252" s="55"/>
      <c r="D252" s="44"/>
      <c r="E252" s="54"/>
      <c r="F252" s="55"/>
      <c r="G252" s="55"/>
      <c r="H252" s="54"/>
      <c r="I252" s="54"/>
      <c r="J252" s="57"/>
      <c r="K252" s="54"/>
      <c r="L252" s="54"/>
      <c r="M252" s="54"/>
      <c r="N252" s="54"/>
      <c r="O252" s="54"/>
      <c r="P252" s="54"/>
      <c r="Q252" s="44"/>
      <c r="R252" s="44"/>
      <c r="S252" s="44"/>
      <c r="T252" s="44"/>
      <c r="U252" s="44"/>
    </row>
    <row r="253" spans="1:21" s="53" customFormat="1" ht="15">
      <c r="A253" s="44"/>
      <c r="B253" s="35"/>
      <c r="C253" s="55"/>
      <c r="D253" s="44"/>
      <c r="E253" s="54"/>
      <c r="F253" s="55"/>
      <c r="G253" s="55"/>
      <c r="H253" s="54"/>
      <c r="I253" s="54"/>
      <c r="J253" s="57"/>
      <c r="K253" s="54"/>
      <c r="L253" s="54"/>
      <c r="M253" s="54"/>
      <c r="N253" s="54"/>
      <c r="O253" s="54"/>
      <c r="P253" s="54"/>
      <c r="Q253" s="44"/>
      <c r="R253" s="44"/>
      <c r="S253" s="44"/>
      <c r="T253" s="44"/>
      <c r="U253" s="44"/>
    </row>
    <row r="254" spans="1:21" s="53" customFormat="1" ht="15">
      <c r="A254" s="44"/>
      <c r="B254" s="35"/>
      <c r="C254" s="55"/>
      <c r="D254" s="44"/>
      <c r="E254" s="54"/>
      <c r="F254" s="55"/>
      <c r="G254" s="55"/>
      <c r="H254" s="54"/>
      <c r="I254" s="54"/>
      <c r="J254" s="57"/>
      <c r="K254" s="54"/>
      <c r="L254" s="54"/>
      <c r="M254" s="54"/>
      <c r="N254" s="54"/>
      <c r="O254" s="54"/>
      <c r="P254" s="54"/>
      <c r="Q254" s="44"/>
      <c r="R254" s="44"/>
      <c r="S254" s="44"/>
      <c r="T254" s="44"/>
      <c r="U254" s="44"/>
    </row>
    <row r="255" spans="1:21" s="53" customFormat="1" ht="15">
      <c r="A255" s="44"/>
      <c r="B255" s="35"/>
      <c r="C255" s="55"/>
      <c r="D255" s="44"/>
      <c r="E255" s="54"/>
      <c r="F255" s="55"/>
      <c r="G255" s="55"/>
      <c r="H255" s="54"/>
      <c r="I255" s="54"/>
      <c r="J255" s="57"/>
      <c r="K255" s="54"/>
      <c r="L255" s="54"/>
      <c r="M255" s="54"/>
      <c r="N255" s="54"/>
      <c r="O255" s="54"/>
      <c r="P255" s="54"/>
      <c r="Q255" s="44"/>
      <c r="R255" s="44"/>
      <c r="S255" s="44"/>
      <c r="T255" s="44"/>
      <c r="U255" s="44"/>
    </row>
    <row r="256" spans="1:21" s="53" customFormat="1" ht="15">
      <c r="A256" s="44"/>
      <c r="B256" s="35"/>
      <c r="C256" s="55"/>
      <c r="D256" s="44"/>
      <c r="E256" s="54"/>
      <c r="F256" s="55"/>
      <c r="G256" s="55"/>
      <c r="H256" s="54"/>
      <c r="I256" s="54"/>
      <c r="J256" s="57"/>
      <c r="K256" s="54"/>
      <c r="L256" s="54"/>
      <c r="M256" s="54"/>
      <c r="N256" s="54"/>
      <c r="O256" s="54"/>
      <c r="P256" s="54"/>
      <c r="Q256" s="44"/>
      <c r="R256" s="44"/>
      <c r="S256" s="44"/>
      <c r="T256" s="44"/>
      <c r="U256" s="44"/>
    </row>
    <row r="257" spans="1:21" s="53" customFormat="1" ht="15">
      <c r="A257" s="44"/>
      <c r="B257" s="35"/>
      <c r="C257" s="55"/>
      <c r="D257" s="44"/>
      <c r="E257" s="54"/>
      <c r="F257" s="55"/>
      <c r="G257" s="55"/>
      <c r="H257" s="54"/>
      <c r="I257" s="54"/>
      <c r="J257" s="57"/>
      <c r="K257" s="54"/>
      <c r="L257" s="54"/>
      <c r="M257" s="54"/>
      <c r="N257" s="54"/>
      <c r="O257" s="54"/>
      <c r="P257" s="54"/>
      <c r="Q257" s="44"/>
      <c r="R257" s="44"/>
      <c r="S257" s="44"/>
      <c r="T257" s="44"/>
      <c r="U257" s="44"/>
    </row>
    <row r="258" spans="1:21" s="53" customFormat="1" ht="15">
      <c r="A258" s="44"/>
      <c r="B258" s="35"/>
      <c r="C258" s="55"/>
      <c r="D258" s="44"/>
      <c r="E258" s="54"/>
      <c r="F258" s="55"/>
      <c r="G258" s="55"/>
      <c r="H258" s="54"/>
      <c r="I258" s="54"/>
      <c r="J258" s="57"/>
      <c r="K258" s="54"/>
      <c r="L258" s="54"/>
      <c r="M258" s="54"/>
      <c r="N258" s="54"/>
      <c r="O258" s="54"/>
      <c r="P258" s="54"/>
      <c r="Q258" s="44"/>
      <c r="R258" s="44"/>
      <c r="S258" s="44"/>
      <c r="T258" s="44"/>
      <c r="U258" s="44"/>
    </row>
    <row r="259" spans="1:21" s="53" customFormat="1" ht="15">
      <c r="A259" s="44"/>
      <c r="B259" s="35"/>
      <c r="C259" s="55"/>
      <c r="D259" s="44"/>
      <c r="E259" s="54"/>
      <c r="F259" s="55"/>
      <c r="G259" s="55"/>
      <c r="H259" s="54"/>
      <c r="I259" s="54"/>
      <c r="J259" s="57"/>
      <c r="K259" s="54"/>
      <c r="L259" s="54"/>
      <c r="M259" s="54"/>
      <c r="N259" s="54"/>
      <c r="O259" s="54"/>
      <c r="P259" s="54"/>
      <c r="Q259" s="44"/>
      <c r="R259" s="44"/>
      <c r="S259" s="44"/>
      <c r="T259" s="44"/>
      <c r="U259" s="44"/>
    </row>
    <row r="260" spans="1:21" s="53" customFormat="1" ht="15">
      <c r="A260" s="44"/>
      <c r="B260" s="35"/>
      <c r="C260" s="55"/>
      <c r="D260" s="44"/>
      <c r="E260" s="54"/>
      <c r="F260" s="55"/>
      <c r="G260" s="55"/>
      <c r="H260" s="54"/>
      <c r="I260" s="54"/>
      <c r="J260" s="57"/>
      <c r="K260" s="54"/>
      <c r="L260" s="54"/>
      <c r="M260" s="54"/>
      <c r="N260" s="54"/>
      <c r="O260" s="54"/>
      <c r="P260" s="54"/>
      <c r="Q260" s="44"/>
      <c r="R260" s="44"/>
      <c r="S260" s="44"/>
      <c r="T260" s="44"/>
      <c r="U260" s="44"/>
    </row>
    <row r="261" spans="1:21" s="53" customFormat="1" ht="15">
      <c r="A261" s="44"/>
      <c r="B261" s="35"/>
      <c r="C261" s="55"/>
      <c r="D261" s="44"/>
      <c r="E261" s="54"/>
      <c r="F261" s="55"/>
      <c r="G261" s="55"/>
      <c r="H261" s="54"/>
      <c r="I261" s="54"/>
      <c r="J261" s="57"/>
      <c r="K261" s="54"/>
      <c r="L261" s="54"/>
      <c r="M261" s="54"/>
      <c r="N261" s="54"/>
      <c r="O261" s="54"/>
      <c r="P261" s="54"/>
      <c r="Q261" s="44"/>
      <c r="R261" s="44"/>
      <c r="S261" s="44"/>
      <c r="T261" s="44"/>
      <c r="U261" s="44"/>
    </row>
    <row r="262" spans="1:21" s="53" customFormat="1" ht="15">
      <c r="A262" s="44"/>
      <c r="B262" s="35"/>
      <c r="C262" s="55"/>
      <c r="D262" s="44"/>
      <c r="E262" s="54"/>
      <c r="F262" s="55"/>
      <c r="G262" s="55"/>
      <c r="H262" s="54"/>
      <c r="I262" s="54"/>
      <c r="J262" s="57"/>
      <c r="K262" s="54"/>
      <c r="L262" s="54"/>
      <c r="M262" s="54"/>
      <c r="N262" s="54"/>
      <c r="O262" s="54"/>
      <c r="P262" s="54"/>
      <c r="Q262" s="44"/>
      <c r="R262" s="44"/>
      <c r="S262" s="44"/>
      <c r="T262" s="44"/>
      <c r="U262" s="44"/>
    </row>
    <row r="263" spans="1:21" s="53" customFormat="1" ht="15">
      <c r="A263" s="44"/>
      <c r="B263" s="35"/>
      <c r="C263" s="55"/>
      <c r="D263" s="44"/>
      <c r="E263" s="54"/>
      <c r="F263" s="55"/>
      <c r="G263" s="55"/>
      <c r="H263" s="54"/>
      <c r="I263" s="54"/>
      <c r="J263" s="57"/>
      <c r="K263" s="54"/>
      <c r="L263" s="54"/>
      <c r="M263" s="54"/>
      <c r="N263" s="54"/>
      <c r="O263" s="54"/>
      <c r="P263" s="54"/>
      <c r="Q263" s="44"/>
      <c r="R263" s="44"/>
      <c r="S263" s="44"/>
      <c r="T263" s="44"/>
      <c r="U263" s="44"/>
    </row>
    <row r="264" spans="1:21" s="53" customFormat="1" ht="1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s="53" customFormat="1" ht="15">
      <c r="A265" s="44"/>
      <c r="B265" s="55"/>
      <c r="C265" s="55"/>
      <c r="D265" s="44"/>
      <c r="E265" s="54"/>
      <c r="F265" s="55"/>
      <c r="G265" s="55"/>
      <c r="H265" s="54"/>
      <c r="I265" s="54"/>
      <c r="J265" s="45"/>
      <c r="K265" s="54"/>
      <c r="L265" s="54"/>
      <c r="M265" s="54"/>
      <c r="N265" s="54"/>
      <c r="O265" s="54"/>
      <c r="P265" s="54"/>
      <c r="Q265" s="54"/>
      <c r="R265" s="44"/>
      <c r="S265" s="44"/>
      <c r="T265" s="54"/>
      <c r="U265" s="54"/>
    </row>
    <row r="266" spans="1:21" s="53" customFormat="1" ht="15">
      <c r="A266" s="44"/>
      <c r="B266" s="55"/>
      <c r="C266" s="55"/>
      <c r="D266" s="44"/>
      <c r="E266" s="54"/>
      <c r="F266" s="55"/>
      <c r="G266" s="55"/>
      <c r="H266" s="54"/>
      <c r="I266" s="54"/>
      <c r="J266" s="45"/>
      <c r="K266" s="54"/>
      <c r="L266" s="54"/>
      <c r="M266" s="54"/>
      <c r="N266" s="54"/>
      <c r="O266" s="54"/>
      <c r="P266" s="54"/>
      <c r="Q266" s="54"/>
      <c r="R266" s="44"/>
      <c r="S266" s="44"/>
      <c r="T266" s="44"/>
      <c r="U266" s="44"/>
    </row>
    <row r="267" spans="1:21" s="53" customFormat="1" ht="15">
      <c r="A267" s="44"/>
      <c r="B267" s="55"/>
      <c r="C267" s="55"/>
      <c r="D267" s="44"/>
      <c r="E267" s="54"/>
      <c r="F267" s="55"/>
      <c r="G267" s="55"/>
      <c r="H267" s="54"/>
      <c r="I267" s="54"/>
      <c r="J267" s="45"/>
      <c r="K267" s="54"/>
      <c r="L267" s="54"/>
      <c r="M267" s="54"/>
      <c r="N267" s="54"/>
      <c r="O267" s="54"/>
      <c r="P267" s="54"/>
      <c r="Q267" s="54"/>
      <c r="R267" s="44"/>
      <c r="S267" s="44"/>
      <c r="T267" s="44"/>
      <c r="U267" s="44"/>
    </row>
    <row r="268" spans="1:21" s="53" customFormat="1" ht="15">
      <c r="A268" s="44"/>
      <c r="B268" s="55"/>
      <c r="C268" s="55"/>
      <c r="D268" s="44"/>
      <c r="E268" s="54"/>
      <c r="F268" s="55"/>
      <c r="G268" s="55"/>
      <c r="H268" s="54"/>
      <c r="I268" s="54"/>
      <c r="J268" s="45"/>
      <c r="K268" s="54"/>
      <c r="L268" s="54"/>
      <c r="M268" s="54"/>
      <c r="N268" s="54"/>
      <c r="O268" s="54"/>
      <c r="P268" s="54"/>
      <c r="Q268" s="54"/>
      <c r="R268" s="44"/>
      <c r="S268" s="44"/>
      <c r="T268" s="44"/>
      <c r="U268" s="44"/>
    </row>
    <row r="269" spans="1:21" s="53" customFormat="1" ht="15">
      <c r="A269" s="44"/>
      <c r="B269" s="55"/>
      <c r="C269" s="55"/>
      <c r="D269" s="44"/>
      <c r="E269" s="54"/>
      <c r="F269" s="55"/>
      <c r="G269" s="55"/>
      <c r="H269" s="54"/>
      <c r="I269" s="54"/>
      <c r="J269" s="45"/>
      <c r="K269" s="54"/>
      <c r="L269" s="54"/>
      <c r="M269" s="54"/>
      <c r="N269" s="54"/>
      <c r="O269" s="54"/>
      <c r="P269" s="54"/>
      <c r="Q269" s="54"/>
      <c r="R269" s="44"/>
      <c r="S269" s="44"/>
      <c r="T269" s="44"/>
      <c r="U269" s="44"/>
    </row>
    <row r="270" spans="1:21" s="53" customFormat="1" ht="15">
      <c r="A270" s="44"/>
      <c r="B270" s="55"/>
      <c r="C270" s="55"/>
      <c r="D270" s="44"/>
      <c r="E270" s="54"/>
      <c r="F270" s="55"/>
      <c r="G270" s="55"/>
      <c r="H270" s="54"/>
      <c r="I270" s="54"/>
      <c r="J270" s="45"/>
      <c r="K270" s="54"/>
      <c r="L270" s="54"/>
      <c r="M270" s="54"/>
      <c r="N270" s="54"/>
      <c r="O270" s="54"/>
      <c r="P270" s="54"/>
      <c r="Q270" s="54"/>
      <c r="R270" s="44"/>
      <c r="S270" s="44"/>
      <c r="T270" s="44"/>
      <c r="U270" s="44"/>
    </row>
    <row r="271" spans="1:21" s="53" customFormat="1" ht="15">
      <c r="A271" s="44"/>
      <c r="B271" s="35"/>
      <c r="C271" s="55"/>
      <c r="D271" s="44"/>
      <c r="E271" s="54"/>
      <c r="F271" s="55"/>
      <c r="G271" s="55"/>
      <c r="H271" s="54"/>
      <c r="I271" s="54"/>
      <c r="J271" s="45"/>
      <c r="K271" s="54"/>
      <c r="L271" s="54"/>
      <c r="M271" s="54"/>
      <c r="N271" s="54"/>
      <c r="O271" s="54"/>
      <c r="P271" s="54"/>
      <c r="Q271" s="54"/>
      <c r="R271" s="44"/>
      <c r="S271" s="44"/>
      <c r="T271" s="44"/>
      <c r="U271" s="44"/>
    </row>
    <row r="272" spans="1:21" s="53" customFormat="1" ht="15">
      <c r="A272" s="44"/>
      <c r="B272" s="35"/>
      <c r="C272" s="55"/>
      <c r="D272" s="44"/>
      <c r="E272" s="54"/>
      <c r="F272" s="55"/>
      <c r="G272" s="55"/>
      <c r="H272" s="54"/>
      <c r="I272" s="54"/>
      <c r="J272" s="45"/>
      <c r="K272" s="54"/>
      <c r="L272" s="54"/>
      <c r="M272" s="54"/>
      <c r="N272" s="54"/>
      <c r="O272" s="54"/>
      <c r="P272" s="54"/>
      <c r="Q272" s="54"/>
      <c r="R272" s="44"/>
      <c r="S272" s="44"/>
      <c r="T272" s="44"/>
      <c r="U272" s="44"/>
    </row>
    <row r="273" spans="1:21" s="53" customFormat="1" ht="15">
      <c r="A273" s="44"/>
      <c r="B273" s="35"/>
      <c r="C273" s="55"/>
      <c r="D273" s="44"/>
      <c r="E273" s="54"/>
      <c r="F273" s="55"/>
      <c r="G273" s="55"/>
      <c r="H273" s="54"/>
      <c r="I273" s="54"/>
      <c r="J273" s="45"/>
      <c r="K273" s="54"/>
      <c r="L273" s="54"/>
      <c r="M273" s="54"/>
      <c r="N273" s="54"/>
      <c r="O273" s="54"/>
      <c r="P273" s="54"/>
      <c r="Q273" s="54"/>
      <c r="R273" s="44"/>
      <c r="S273" s="44"/>
      <c r="T273" s="44"/>
      <c r="U273" s="44"/>
    </row>
    <row r="274" spans="1:21" s="53" customFormat="1" ht="15">
      <c r="A274" s="44"/>
      <c r="B274" s="35"/>
      <c r="C274" s="55"/>
      <c r="D274" s="44"/>
      <c r="E274" s="54"/>
      <c r="F274" s="55"/>
      <c r="G274" s="55"/>
      <c r="H274" s="54"/>
      <c r="I274" s="54"/>
      <c r="J274" s="45"/>
      <c r="K274" s="54"/>
      <c r="L274" s="54"/>
      <c r="M274" s="54"/>
      <c r="N274" s="54"/>
      <c r="O274" s="54"/>
      <c r="P274" s="54"/>
      <c r="Q274" s="54"/>
      <c r="R274" s="44"/>
      <c r="S274" s="44"/>
      <c r="T274" s="44"/>
      <c r="U274" s="44"/>
    </row>
    <row r="275" spans="1:21" s="53" customFormat="1" ht="15">
      <c r="A275" s="44"/>
      <c r="B275" s="35"/>
      <c r="C275" s="55"/>
      <c r="D275" s="44"/>
      <c r="E275" s="54"/>
      <c r="F275" s="55"/>
      <c r="G275" s="55"/>
      <c r="H275" s="54"/>
      <c r="I275" s="54"/>
      <c r="J275" s="45"/>
      <c r="K275" s="54"/>
      <c r="L275" s="54"/>
      <c r="M275" s="54"/>
      <c r="N275" s="54"/>
      <c r="O275" s="54"/>
      <c r="P275" s="54"/>
      <c r="Q275" s="54"/>
      <c r="R275" s="44"/>
      <c r="S275" s="44"/>
      <c r="T275" s="44"/>
      <c r="U275" s="44"/>
    </row>
    <row r="276" spans="1:21" s="53" customFormat="1" ht="15">
      <c r="A276" s="44"/>
      <c r="B276" s="35"/>
      <c r="C276" s="55"/>
      <c r="D276" s="44"/>
      <c r="E276" s="54"/>
      <c r="F276" s="55"/>
      <c r="G276" s="55"/>
      <c r="H276" s="54"/>
      <c r="I276" s="54"/>
      <c r="J276" s="45"/>
      <c r="K276" s="54"/>
      <c r="L276" s="54"/>
      <c r="M276" s="54"/>
      <c r="N276" s="54"/>
      <c r="O276" s="54"/>
      <c r="P276" s="54"/>
      <c r="Q276" s="54"/>
      <c r="R276" s="44"/>
      <c r="S276" s="44"/>
      <c r="T276" s="44"/>
      <c r="U276" s="44"/>
    </row>
    <row r="277" spans="1:21" s="53" customFormat="1" ht="15">
      <c r="A277" s="44"/>
      <c r="B277" s="35"/>
      <c r="C277" s="55"/>
      <c r="D277" s="44"/>
      <c r="E277" s="54"/>
      <c r="F277" s="55"/>
      <c r="G277" s="55"/>
      <c r="H277" s="54"/>
      <c r="I277" s="54"/>
      <c r="J277" s="45"/>
      <c r="K277" s="54"/>
      <c r="L277" s="54"/>
      <c r="M277" s="54"/>
      <c r="N277" s="54"/>
      <c r="O277" s="54"/>
      <c r="P277" s="54"/>
      <c r="Q277" s="54"/>
      <c r="R277" s="44"/>
      <c r="S277" s="44"/>
      <c r="T277" s="44"/>
      <c r="U277" s="44"/>
    </row>
    <row r="278" spans="1:21" s="53" customFormat="1" ht="15">
      <c r="A278" s="44"/>
      <c r="B278" s="35"/>
      <c r="C278" s="55"/>
      <c r="D278" s="44"/>
      <c r="E278" s="54"/>
      <c r="F278" s="55"/>
      <c r="G278" s="55"/>
      <c r="H278" s="54"/>
      <c r="I278" s="54"/>
      <c r="J278" s="45"/>
      <c r="K278" s="54"/>
      <c r="L278" s="54"/>
      <c r="M278" s="54"/>
      <c r="N278" s="54"/>
      <c r="O278" s="54"/>
      <c r="P278" s="54"/>
      <c r="Q278" s="54"/>
      <c r="R278" s="44"/>
      <c r="S278" s="44"/>
      <c r="T278" s="44"/>
      <c r="U278" s="44"/>
    </row>
    <row r="279" spans="1:21" s="53" customFormat="1" ht="15">
      <c r="A279" s="44"/>
      <c r="B279" s="35"/>
      <c r="C279" s="55"/>
      <c r="D279" s="44"/>
      <c r="E279" s="54"/>
      <c r="F279" s="55"/>
      <c r="G279" s="55"/>
      <c r="H279" s="54"/>
      <c r="I279" s="54"/>
      <c r="J279" s="45"/>
      <c r="K279" s="54"/>
      <c r="L279" s="54"/>
      <c r="M279" s="54"/>
      <c r="N279" s="54"/>
      <c r="O279" s="54"/>
      <c r="P279" s="54"/>
      <c r="Q279" s="54"/>
      <c r="R279" s="44"/>
      <c r="S279" s="44"/>
      <c r="T279" s="44"/>
      <c r="U279" s="44"/>
    </row>
    <row r="280" spans="1:21" s="53" customFormat="1" ht="15">
      <c r="A280" s="44"/>
      <c r="B280" s="35"/>
      <c r="C280" s="55"/>
      <c r="D280" s="44"/>
      <c r="E280" s="54"/>
      <c r="F280" s="55"/>
      <c r="G280" s="55"/>
      <c r="H280" s="54"/>
      <c r="I280" s="54"/>
      <c r="J280" s="45"/>
      <c r="K280" s="54"/>
      <c r="L280" s="54"/>
      <c r="M280" s="54"/>
      <c r="N280" s="54"/>
      <c r="O280" s="54"/>
      <c r="P280" s="54"/>
      <c r="Q280" s="54"/>
      <c r="R280" s="44"/>
      <c r="S280" s="44"/>
      <c r="T280" s="44"/>
      <c r="U280" s="44"/>
    </row>
    <row r="281" spans="1:21" s="53" customFormat="1" ht="15">
      <c r="A281" s="44"/>
      <c r="B281" s="35"/>
      <c r="C281" s="55"/>
      <c r="D281" s="44"/>
      <c r="E281" s="54"/>
      <c r="F281" s="55"/>
      <c r="G281" s="55"/>
      <c r="H281" s="54"/>
      <c r="I281" s="54"/>
      <c r="J281" s="45"/>
      <c r="K281" s="54"/>
      <c r="L281" s="54"/>
      <c r="M281" s="54"/>
      <c r="N281" s="54"/>
      <c r="O281" s="54"/>
      <c r="P281" s="54"/>
      <c r="Q281" s="54"/>
      <c r="R281" s="44"/>
      <c r="S281" s="44"/>
      <c r="T281" s="44"/>
      <c r="U281" s="44"/>
    </row>
    <row r="282" spans="1:21" s="53" customFormat="1" ht="15">
      <c r="A282" s="44"/>
      <c r="B282" s="35"/>
      <c r="C282" s="55"/>
      <c r="D282" s="44"/>
      <c r="E282" s="54"/>
      <c r="F282" s="55"/>
      <c r="G282" s="55"/>
      <c r="H282" s="54"/>
      <c r="I282" s="54"/>
      <c r="J282" s="45"/>
      <c r="K282" s="54"/>
      <c r="L282" s="54"/>
      <c r="M282" s="54"/>
      <c r="N282" s="54"/>
      <c r="O282" s="54"/>
      <c r="P282" s="54"/>
      <c r="Q282" s="54"/>
      <c r="R282" s="44"/>
      <c r="S282" s="44"/>
      <c r="T282" s="44"/>
      <c r="U282" s="44"/>
    </row>
    <row r="283" spans="1:21" s="53" customFormat="1" ht="15">
      <c r="A283" s="44"/>
      <c r="B283" s="35"/>
      <c r="C283" s="55"/>
      <c r="D283" s="44"/>
      <c r="E283" s="54"/>
      <c r="F283" s="55"/>
      <c r="G283" s="55"/>
      <c r="H283" s="54"/>
      <c r="I283" s="54"/>
      <c r="J283" s="45"/>
      <c r="K283" s="54"/>
      <c r="L283" s="54"/>
      <c r="M283" s="54"/>
      <c r="N283" s="54"/>
      <c r="O283" s="54"/>
      <c r="P283" s="54"/>
      <c r="Q283" s="44"/>
      <c r="R283" s="44"/>
      <c r="S283" s="44"/>
      <c r="T283" s="44"/>
      <c r="U283" s="44"/>
    </row>
    <row r="284" spans="1:21" s="53" customFormat="1" ht="15">
      <c r="A284" s="44"/>
      <c r="B284" s="35"/>
      <c r="C284" s="55"/>
      <c r="D284" s="44"/>
      <c r="E284" s="54"/>
      <c r="F284" s="55"/>
      <c r="G284" s="55"/>
      <c r="H284" s="54"/>
      <c r="I284" s="54"/>
      <c r="J284" s="45"/>
      <c r="K284" s="54"/>
      <c r="L284" s="54"/>
      <c r="M284" s="54"/>
      <c r="N284" s="54"/>
      <c r="O284" s="54"/>
      <c r="P284" s="54"/>
      <c r="Q284" s="44"/>
      <c r="R284" s="44"/>
      <c r="S284" s="44"/>
      <c r="T284" s="44"/>
      <c r="U284" s="44"/>
    </row>
    <row r="285" spans="1:21" s="53" customFormat="1" ht="15">
      <c r="A285" s="44"/>
      <c r="B285" s="35"/>
      <c r="C285" s="55"/>
      <c r="D285" s="44"/>
      <c r="E285" s="54"/>
      <c r="F285" s="55"/>
      <c r="G285" s="55"/>
      <c r="H285" s="54"/>
      <c r="I285" s="54"/>
      <c r="J285" s="45"/>
      <c r="K285" s="54"/>
      <c r="L285" s="54"/>
      <c r="M285" s="54"/>
      <c r="N285" s="54"/>
      <c r="O285" s="54"/>
      <c r="P285" s="54"/>
      <c r="Q285" s="44"/>
      <c r="R285" s="44"/>
      <c r="S285" s="44"/>
      <c r="T285" s="44"/>
      <c r="U285" s="44"/>
    </row>
    <row r="286" spans="1:21" s="53" customFormat="1" ht="15">
      <c r="A286" s="44"/>
      <c r="B286" s="35"/>
      <c r="C286" s="55"/>
      <c r="D286" s="44"/>
      <c r="E286" s="54"/>
      <c r="F286" s="55"/>
      <c r="G286" s="55"/>
      <c r="H286" s="54"/>
      <c r="I286" s="54"/>
      <c r="J286" s="45"/>
      <c r="K286" s="54"/>
      <c r="L286" s="54"/>
      <c r="M286" s="54"/>
      <c r="N286" s="54"/>
      <c r="O286" s="54"/>
      <c r="P286" s="54"/>
      <c r="Q286" s="44"/>
      <c r="R286" s="44"/>
      <c r="S286" s="44"/>
      <c r="T286" s="44"/>
      <c r="U286" s="44"/>
    </row>
    <row r="287" spans="1:21" s="53" customFormat="1" ht="15">
      <c r="A287" s="44"/>
      <c r="B287" s="35"/>
      <c r="C287" s="55"/>
      <c r="D287" s="44"/>
      <c r="E287" s="54"/>
      <c r="F287" s="55"/>
      <c r="G287" s="55"/>
      <c r="H287" s="54"/>
      <c r="I287" s="54"/>
      <c r="J287" s="45"/>
      <c r="K287" s="54"/>
      <c r="L287" s="54"/>
      <c r="M287" s="54"/>
      <c r="N287" s="54"/>
      <c r="O287" s="54"/>
      <c r="P287" s="54"/>
      <c r="Q287" s="44"/>
      <c r="R287" s="44"/>
      <c r="S287" s="44"/>
      <c r="T287" s="44"/>
      <c r="U287" s="44"/>
    </row>
    <row r="288" spans="1:21" s="53" customFormat="1" ht="15">
      <c r="A288" s="44"/>
      <c r="B288" s="35"/>
      <c r="C288" s="55"/>
      <c r="D288" s="44"/>
      <c r="E288" s="54"/>
      <c r="F288" s="55"/>
      <c r="G288" s="55"/>
      <c r="H288" s="54"/>
      <c r="I288" s="54"/>
      <c r="J288" s="45"/>
      <c r="K288" s="54"/>
      <c r="L288" s="54"/>
      <c r="M288" s="54"/>
      <c r="N288" s="54"/>
      <c r="O288" s="54"/>
      <c r="P288" s="54"/>
      <c r="Q288" s="44"/>
      <c r="R288" s="44"/>
      <c r="S288" s="44"/>
      <c r="T288" s="44"/>
      <c r="U288" s="44"/>
    </row>
    <row r="289" spans="1:21" s="53" customFormat="1" ht="15">
      <c r="A289" s="44"/>
      <c r="B289" s="55"/>
      <c r="C289" s="55"/>
      <c r="D289" s="44"/>
      <c r="E289" s="54"/>
      <c r="F289" s="55"/>
      <c r="G289" s="55"/>
      <c r="H289" s="54"/>
      <c r="I289" s="54"/>
      <c r="J289" s="45"/>
      <c r="K289" s="54"/>
      <c r="L289" s="54"/>
      <c r="M289" s="54"/>
      <c r="N289" s="54"/>
      <c r="O289" s="54"/>
      <c r="P289" s="54"/>
      <c r="Q289" s="54"/>
      <c r="R289" s="44"/>
      <c r="S289" s="44"/>
      <c r="T289" s="54"/>
      <c r="U289" s="54"/>
    </row>
    <row r="290" spans="1:21" s="53" customFormat="1" ht="15">
      <c r="A290" s="44"/>
      <c r="B290" s="55"/>
      <c r="C290" s="55"/>
      <c r="D290" s="44"/>
      <c r="E290" s="54"/>
      <c r="F290" s="55"/>
      <c r="G290" s="55"/>
      <c r="H290" s="54"/>
      <c r="I290" s="54"/>
      <c r="J290" s="45"/>
      <c r="K290" s="54"/>
      <c r="L290" s="54"/>
      <c r="M290" s="54"/>
      <c r="N290" s="54"/>
      <c r="O290" s="54"/>
      <c r="P290" s="54"/>
      <c r="Q290" s="54"/>
      <c r="R290" s="44"/>
      <c r="S290" s="44"/>
      <c r="T290" s="44"/>
      <c r="U290" s="44"/>
    </row>
    <row r="291" spans="1:21" s="53" customFormat="1" ht="15">
      <c r="A291" s="44"/>
      <c r="B291" s="55"/>
      <c r="C291" s="55"/>
      <c r="D291" s="44"/>
      <c r="E291" s="54"/>
      <c r="F291" s="55"/>
      <c r="G291" s="55"/>
      <c r="H291" s="54"/>
      <c r="I291" s="54"/>
      <c r="J291" s="45"/>
      <c r="K291" s="54"/>
      <c r="L291" s="54"/>
      <c r="M291" s="54"/>
      <c r="N291" s="54"/>
      <c r="O291" s="54"/>
      <c r="P291" s="54"/>
      <c r="Q291" s="54"/>
      <c r="R291" s="44"/>
      <c r="S291" s="44"/>
      <c r="T291" s="44"/>
      <c r="U291" s="44"/>
    </row>
    <row r="292" spans="1:21" s="53" customFormat="1" ht="15">
      <c r="A292" s="44"/>
      <c r="B292" s="55"/>
      <c r="C292" s="55"/>
      <c r="D292" s="44"/>
      <c r="E292" s="54"/>
      <c r="F292" s="55"/>
      <c r="G292" s="55"/>
      <c r="H292" s="54"/>
      <c r="I292" s="54"/>
      <c r="J292" s="45"/>
      <c r="K292" s="54"/>
      <c r="L292" s="54"/>
      <c r="M292" s="54"/>
      <c r="N292" s="54"/>
      <c r="O292" s="54"/>
      <c r="P292" s="54"/>
      <c r="Q292" s="54"/>
      <c r="R292" s="44"/>
      <c r="S292" s="44"/>
      <c r="T292" s="44"/>
      <c r="U292" s="44"/>
    </row>
    <row r="293" spans="1:21" s="53" customFormat="1" ht="15">
      <c r="A293" s="44"/>
      <c r="B293" s="55"/>
      <c r="C293" s="55"/>
      <c r="D293" s="44"/>
      <c r="E293" s="54"/>
      <c r="F293" s="55"/>
      <c r="G293" s="55"/>
      <c r="H293" s="54"/>
      <c r="I293" s="54"/>
      <c r="J293" s="45"/>
      <c r="K293" s="54"/>
      <c r="L293" s="54"/>
      <c r="M293" s="54"/>
      <c r="N293" s="54"/>
      <c r="O293" s="54"/>
      <c r="P293" s="54"/>
      <c r="Q293" s="54"/>
      <c r="R293" s="44"/>
      <c r="S293" s="44"/>
      <c r="T293" s="44"/>
      <c r="U293" s="44"/>
    </row>
    <row r="294" spans="1:21" s="53" customFormat="1" ht="15">
      <c r="A294" s="44"/>
      <c r="B294" s="55"/>
      <c r="C294" s="55"/>
      <c r="D294" s="44"/>
      <c r="E294" s="54"/>
      <c r="F294" s="55"/>
      <c r="G294" s="55"/>
      <c r="H294" s="54"/>
      <c r="I294" s="54"/>
      <c r="J294" s="45"/>
      <c r="K294" s="54"/>
      <c r="L294" s="54"/>
      <c r="M294" s="54"/>
      <c r="N294" s="54"/>
      <c r="O294" s="54"/>
      <c r="P294" s="54"/>
      <c r="Q294" s="54"/>
      <c r="R294" s="44"/>
      <c r="S294" s="44"/>
      <c r="T294" s="44"/>
      <c r="U294" s="44"/>
    </row>
    <row r="295" spans="1:21" s="53" customFormat="1" ht="15">
      <c r="A295" s="44"/>
      <c r="B295" s="35"/>
      <c r="C295" s="55"/>
      <c r="D295" s="44"/>
      <c r="E295" s="54"/>
      <c r="F295" s="55"/>
      <c r="G295" s="55"/>
      <c r="H295" s="54"/>
      <c r="I295" s="54"/>
      <c r="J295" s="45"/>
      <c r="K295" s="54"/>
      <c r="L295" s="54"/>
      <c r="M295" s="54"/>
      <c r="N295" s="54"/>
      <c r="O295" s="54"/>
      <c r="P295" s="54"/>
      <c r="Q295" s="54"/>
      <c r="R295" s="44"/>
      <c r="S295" s="44"/>
      <c r="T295" s="44"/>
      <c r="U295" s="44"/>
    </row>
    <row r="296" spans="1:21" s="53" customFormat="1" ht="15">
      <c r="A296" s="44"/>
      <c r="B296" s="35"/>
      <c r="C296" s="55"/>
      <c r="D296" s="44"/>
      <c r="E296" s="54"/>
      <c r="F296" s="55"/>
      <c r="G296" s="55"/>
      <c r="H296" s="54"/>
      <c r="I296" s="54"/>
      <c r="J296" s="45"/>
      <c r="K296" s="54"/>
      <c r="L296" s="54"/>
      <c r="M296" s="54"/>
      <c r="N296" s="54"/>
      <c r="O296" s="54"/>
      <c r="P296" s="54"/>
      <c r="Q296" s="54"/>
      <c r="R296" s="44"/>
      <c r="S296" s="44"/>
      <c r="T296" s="44"/>
      <c r="U296" s="44"/>
    </row>
    <row r="297" spans="1:21" s="53" customFormat="1" ht="15">
      <c r="A297" s="44"/>
      <c r="B297" s="35"/>
      <c r="C297" s="55"/>
      <c r="D297" s="44"/>
      <c r="E297" s="54"/>
      <c r="F297" s="55"/>
      <c r="G297" s="55"/>
      <c r="H297" s="54"/>
      <c r="I297" s="54"/>
      <c r="J297" s="45"/>
      <c r="K297" s="54"/>
      <c r="L297" s="54"/>
      <c r="M297" s="54"/>
      <c r="N297" s="54"/>
      <c r="O297" s="54"/>
      <c r="P297" s="54"/>
      <c r="Q297" s="54"/>
      <c r="R297" s="44"/>
      <c r="S297" s="44"/>
      <c r="T297" s="44"/>
      <c r="U297" s="44"/>
    </row>
    <row r="298" spans="1:21" s="53" customFormat="1" ht="15">
      <c r="A298" s="44"/>
      <c r="B298" s="35"/>
      <c r="C298" s="55"/>
      <c r="D298" s="44"/>
      <c r="E298" s="54"/>
      <c r="F298" s="55"/>
      <c r="G298" s="55"/>
      <c r="H298" s="54"/>
      <c r="I298" s="54"/>
      <c r="J298" s="45"/>
      <c r="K298" s="54"/>
      <c r="L298" s="54"/>
      <c r="M298" s="54"/>
      <c r="N298" s="54"/>
      <c r="O298" s="54"/>
      <c r="P298" s="54"/>
      <c r="Q298" s="54"/>
      <c r="R298" s="44"/>
      <c r="S298" s="44"/>
      <c r="T298" s="44"/>
      <c r="U298" s="44"/>
    </row>
    <row r="299" spans="1:21" s="53" customFormat="1" ht="15">
      <c r="A299" s="44"/>
      <c r="B299" s="35"/>
      <c r="C299" s="55"/>
      <c r="D299" s="44"/>
      <c r="E299" s="54"/>
      <c r="F299" s="55"/>
      <c r="G299" s="55"/>
      <c r="H299" s="54"/>
      <c r="I299" s="54"/>
      <c r="J299" s="45"/>
      <c r="K299" s="54"/>
      <c r="L299" s="54"/>
      <c r="M299" s="54"/>
      <c r="N299" s="54"/>
      <c r="O299" s="54"/>
      <c r="P299" s="54"/>
      <c r="Q299" s="54"/>
      <c r="R299" s="44"/>
      <c r="S299" s="44"/>
      <c r="T299" s="44"/>
      <c r="U299" s="44"/>
    </row>
    <row r="300" spans="1:21" s="53" customFormat="1" ht="15">
      <c r="A300" s="44"/>
      <c r="B300" s="35"/>
      <c r="C300" s="55"/>
      <c r="D300" s="44"/>
      <c r="E300" s="54"/>
      <c r="F300" s="55"/>
      <c r="G300" s="55"/>
      <c r="H300" s="54"/>
      <c r="I300" s="54"/>
      <c r="J300" s="45"/>
      <c r="K300" s="54"/>
      <c r="L300" s="54"/>
      <c r="M300" s="54"/>
      <c r="N300" s="54"/>
      <c r="O300" s="54"/>
      <c r="P300" s="54"/>
      <c r="Q300" s="54"/>
      <c r="R300" s="44"/>
      <c r="S300" s="44"/>
      <c r="T300" s="44"/>
      <c r="U300" s="44"/>
    </row>
    <row r="301" spans="1:21" s="53" customFormat="1" ht="15">
      <c r="A301" s="44"/>
      <c r="B301" s="35"/>
      <c r="C301" s="55"/>
      <c r="D301" s="44"/>
      <c r="E301" s="54"/>
      <c r="F301" s="55"/>
      <c r="G301" s="55"/>
      <c r="H301" s="54"/>
      <c r="I301" s="54"/>
      <c r="J301" s="45"/>
      <c r="K301" s="54"/>
      <c r="L301" s="54"/>
      <c r="M301" s="54"/>
      <c r="N301" s="54"/>
      <c r="O301" s="54"/>
      <c r="P301" s="54"/>
      <c r="Q301" s="44"/>
      <c r="R301" s="44"/>
      <c r="S301" s="44"/>
      <c r="T301" s="44"/>
      <c r="U301" s="44"/>
    </row>
    <row r="302" spans="1:21" s="53" customFormat="1" ht="15">
      <c r="A302" s="44"/>
      <c r="B302" s="35"/>
      <c r="C302" s="55"/>
      <c r="D302" s="44"/>
      <c r="E302" s="54"/>
      <c r="F302" s="55"/>
      <c r="G302" s="55"/>
      <c r="H302" s="54"/>
      <c r="I302" s="54"/>
      <c r="J302" s="45"/>
      <c r="K302" s="54"/>
      <c r="L302" s="54"/>
      <c r="M302" s="54"/>
      <c r="N302" s="54"/>
      <c r="O302" s="54"/>
      <c r="P302" s="54"/>
      <c r="Q302" s="44"/>
      <c r="R302" s="44"/>
      <c r="S302" s="44"/>
      <c r="T302" s="44"/>
      <c r="U302" s="44"/>
    </row>
    <row r="303" spans="1:21" s="53" customFormat="1" ht="15">
      <c r="A303" s="44"/>
      <c r="B303" s="35"/>
      <c r="C303" s="55"/>
      <c r="D303" s="44"/>
      <c r="E303" s="54"/>
      <c r="F303" s="55"/>
      <c r="G303" s="55"/>
      <c r="H303" s="54"/>
      <c r="I303" s="54"/>
      <c r="J303" s="45"/>
      <c r="K303" s="54"/>
      <c r="L303" s="54"/>
      <c r="M303" s="54"/>
      <c r="N303" s="54"/>
      <c r="O303" s="54"/>
      <c r="P303" s="54"/>
      <c r="Q303" s="44"/>
      <c r="R303" s="44"/>
      <c r="S303" s="44"/>
      <c r="T303" s="44"/>
      <c r="U303" s="44"/>
    </row>
    <row r="304" spans="1:21" s="53" customFormat="1" ht="15">
      <c r="A304" s="44"/>
      <c r="B304" s="35"/>
      <c r="C304" s="55"/>
      <c r="D304" s="44"/>
      <c r="E304" s="54"/>
      <c r="F304" s="55"/>
      <c r="G304" s="55"/>
      <c r="H304" s="54"/>
      <c r="I304" s="54"/>
      <c r="J304" s="45"/>
      <c r="K304" s="54"/>
      <c r="L304" s="54"/>
      <c r="M304" s="54"/>
      <c r="N304" s="54"/>
      <c r="O304" s="54"/>
      <c r="P304" s="54"/>
      <c r="Q304" s="44"/>
      <c r="R304" s="44"/>
      <c r="S304" s="44"/>
      <c r="T304" s="44"/>
      <c r="U304" s="44"/>
    </row>
    <row r="305" spans="1:21" s="53" customFormat="1" ht="15">
      <c r="A305" s="44"/>
      <c r="B305" s="35"/>
      <c r="C305" s="55"/>
      <c r="D305" s="44"/>
      <c r="E305" s="54"/>
      <c r="F305" s="55"/>
      <c r="G305" s="55"/>
      <c r="H305" s="54"/>
      <c r="I305" s="54"/>
      <c r="J305" s="45"/>
      <c r="K305" s="54"/>
      <c r="L305" s="54"/>
      <c r="M305" s="54"/>
      <c r="N305" s="54"/>
      <c r="O305" s="54"/>
      <c r="P305" s="54"/>
      <c r="Q305" s="44"/>
      <c r="R305" s="44"/>
      <c r="S305" s="44"/>
      <c r="T305" s="44"/>
      <c r="U305" s="44"/>
    </row>
    <row r="306" spans="1:21" s="53" customFormat="1" ht="15">
      <c r="A306" s="44"/>
      <c r="B306" s="35"/>
      <c r="C306" s="55"/>
      <c r="D306" s="44"/>
      <c r="E306" s="54"/>
      <c r="F306" s="55"/>
      <c r="G306" s="55"/>
      <c r="H306" s="54"/>
      <c r="I306" s="54"/>
      <c r="J306" s="45"/>
      <c r="K306" s="54"/>
      <c r="L306" s="54"/>
      <c r="M306" s="54"/>
      <c r="N306" s="54"/>
      <c r="O306" s="54"/>
      <c r="P306" s="54"/>
      <c r="Q306" s="44"/>
      <c r="R306" s="44"/>
      <c r="S306" s="44"/>
      <c r="T306" s="44"/>
      <c r="U306" s="44"/>
    </row>
    <row r="307" spans="1:21" s="53" customFormat="1" ht="15">
      <c r="A307" s="44"/>
      <c r="B307" s="35"/>
      <c r="C307" s="55"/>
      <c r="D307" s="44"/>
      <c r="E307" s="54"/>
      <c r="F307" s="55"/>
      <c r="G307" s="55"/>
      <c r="H307" s="54"/>
      <c r="I307" s="54"/>
      <c r="J307" s="45"/>
      <c r="K307" s="54"/>
      <c r="L307" s="54"/>
      <c r="M307" s="54"/>
      <c r="N307" s="54"/>
      <c r="O307" s="54"/>
      <c r="P307" s="54"/>
      <c r="Q307" s="44"/>
      <c r="R307" s="44"/>
      <c r="S307" s="44"/>
      <c r="T307" s="44"/>
      <c r="U307" s="44"/>
    </row>
    <row r="308" spans="1:21" s="53" customFormat="1" ht="15">
      <c r="A308" s="44"/>
      <c r="B308" s="35"/>
      <c r="C308" s="55"/>
      <c r="D308" s="44"/>
      <c r="E308" s="54"/>
      <c r="F308" s="55"/>
      <c r="G308" s="55"/>
      <c r="H308" s="54"/>
      <c r="I308" s="54"/>
      <c r="J308" s="45"/>
      <c r="K308" s="54"/>
      <c r="L308" s="54"/>
      <c r="M308" s="54"/>
      <c r="N308" s="54"/>
      <c r="O308" s="54"/>
      <c r="P308" s="54"/>
      <c r="Q308" s="44"/>
      <c r="R308" s="44"/>
      <c r="S308" s="44"/>
      <c r="T308" s="44"/>
      <c r="U308" s="44"/>
    </row>
    <row r="309" spans="1:21" s="53" customFormat="1" ht="15">
      <c r="A309" s="44"/>
      <c r="B309" s="35"/>
      <c r="C309" s="55"/>
      <c r="D309" s="44"/>
      <c r="E309" s="54"/>
      <c r="F309" s="55"/>
      <c r="G309" s="55"/>
      <c r="H309" s="54"/>
      <c r="I309" s="54"/>
      <c r="J309" s="45"/>
      <c r="K309" s="54"/>
      <c r="L309" s="54"/>
      <c r="M309" s="54"/>
      <c r="N309" s="54"/>
      <c r="O309" s="54"/>
      <c r="P309" s="54"/>
      <c r="Q309" s="44"/>
      <c r="R309" s="44"/>
      <c r="S309" s="44"/>
      <c r="T309" s="44"/>
      <c r="U309" s="44"/>
    </row>
    <row r="310" spans="1:21" s="53" customFormat="1" ht="15">
      <c r="A310" s="44"/>
      <c r="B310" s="35"/>
      <c r="C310" s="55"/>
      <c r="D310" s="44"/>
      <c r="E310" s="54"/>
      <c r="F310" s="55"/>
      <c r="G310" s="55"/>
      <c r="H310" s="54"/>
      <c r="I310" s="54"/>
      <c r="J310" s="45"/>
      <c r="K310" s="54"/>
      <c r="L310" s="54"/>
      <c r="M310" s="54"/>
      <c r="N310" s="54"/>
      <c r="O310" s="54"/>
      <c r="P310" s="54"/>
      <c r="Q310" s="44"/>
      <c r="R310" s="44"/>
      <c r="S310" s="44"/>
      <c r="T310" s="44"/>
      <c r="U310" s="44"/>
    </row>
    <row r="311" spans="1:21" s="53" customFormat="1" ht="15">
      <c r="A311" s="44"/>
      <c r="B311" s="35"/>
      <c r="C311" s="55"/>
      <c r="D311" s="44"/>
      <c r="E311" s="54"/>
      <c r="F311" s="55"/>
      <c r="G311" s="55"/>
      <c r="H311" s="54"/>
      <c r="I311" s="54"/>
      <c r="J311" s="45"/>
      <c r="K311" s="54"/>
      <c r="L311" s="54"/>
      <c r="M311" s="54"/>
      <c r="N311" s="54"/>
      <c r="O311" s="54"/>
      <c r="P311" s="54"/>
      <c r="Q311" s="44"/>
      <c r="R311" s="44"/>
      <c r="S311" s="44"/>
      <c r="T311" s="44"/>
      <c r="U311" s="44"/>
    </row>
    <row r="312" spans="1:21" s="53" customFormat="1" ht="15">
      <c r="A312" s="44"/>
      <c r="B312" s="35"/>
      <c r="C312" s="55"/>
      <c r="D312" s="44"/>
      <c r="E312" s="54"/>
      <c r="F312" s="55"/>
      <c r="G312" s="55"/>
      <c r="H312" s="54"/>
      <c r="I312" s="54"/>
      <c r="J312" s="45"/>
      <c r="K312" s="54"/>
      <c r="L312" s="54"/>
      <c r="M312" s="54"/>
      <c r="N312" s="54"/>
      <c r="O312" s="54"/>
      <c r="P312" s="54"/>
      <c r="Q312" s="44"/>
      <c r="R312" s="44"/>
      <c r="S312" s="44"/>
      <c r="T312" s="44"/>
      <c r="U312" s="44"/>
    </row>
    <row r="313" spans="1:21">
      <c r="R313" s="44"/>
      <c r="S313" s="44"/>
    </row>
    <row r="314" spans="1:21" s="44" customFormat="1">
      <c r="B314" s="36"/>
      <c r="C314" s="36"/>
      <c r="E314" s="37"/>
      <c r="F314" s="38"/>
      <c r="G314" s="38"/>
      <c r="H314" s="37"/>
      <c r="J314" s="45"/>
      <c r="K314" s="37"/>
      <c r="L314" s="37"/>
      <c r="M314" s="69"/>
      <c r="N314" s="39"/>
      <c r="O314" s="39"/>
      <c r="P314" s="37"/>
      <c r="Q314" s="37"/>
    </row>
    <row r="315" spans="1:21" s="44" customFormat="1">
      <c r="B315" s="36"/>
      <c r="C315" s="36"/>
      <c r="E315" s="37"/>
      <c r="F315" s="38"/>
      <c r="G315" s="38"/>
      <c r="H315" s="37"/>
      <c r="J315" s="45"/>
      <c r="K315" s="37"/>
      <c r="L315" s="37"/>
      <c r="M315" s="69"/>
      <c r="N315" s="39"/>
      <c r="O315" s="39"/>
      <c r="P315" s="37"/>
      <c r="Q315" s="37"/>
    </row>
    <row r="316" spans="1:21" s="44" customFormat="1">
      <c r="B316" s="36"/>
      <c r="C316" s="36"/>
      <c r="E316" s="37"/>
      <c r="F316" s="38"/>
      <c r="G316" s="38"/>
      <c r="H316" s="37"/>
      <c r="J316" s="45"/>
      <c r="K316" s="37"/>
      <c r="L316" s="37"/>
      <c r="M316" s="69"/>
      <c r="N316" s="39"/>
      <c r="O316" s="39"/>
      <c r="P316" s="37"/>
      <c r="Q316" s="37"/>
    </row>
    <row r="317" spans="1:21" s="44" customFormat="1">
      <c r="B317" s="36"/>
      <c r="C317" s="36"/>
      <c r="E317" s="37"/>
      <c r="F317" s="38"/>
      <c r="G317" s="38"/>
      <c r="H317" s="37"/>
      <c r="J317" s="45"/>
      <c r="K317" s="37"/>
      <c r="L317" s="37"/>
      <c r="M317" s="69"/>
      <c r="N317" s="39"/>
      <c r="O317" s="39"/>
      <c r="P317" s="37"/>
      <c r="Q317" s="37"/>
    </row>
    <row r="318" spans="1:21" s="44" customFormat="1">
      <c r="B318" s="36"/>
      <c r="C318" s="36"/>
      <c r="E318" s="37"/>
      <c r="F318" s="38"/>
      <c r="G318" s="38"/>
      <c r="H318" s="37"/>
      <c r="J318" s="45"/>
      <c r="K318" s="37"/>
      <c r="L318" s="37"/>
      <c r="M318" s="69"/>
      <c r="N318" s="39"/>
      <c r="O318" s="39"/>
      <c r="P318" s="37"/>
      <c r="Q318" s="37"/>
    </row>
    <row r="319" spans="1:21" s="44" customFormat="1">
      <c r="B319" s="36"/>
      <c r="C319" s="36"/>
      <c r="E319" s="37"/>
      <c r="F319" s="38"/>
      <c r="G319" s="38"/>
      <c r="H319" s="37"/>
      <c r="J319" s="45"/>
      <c r="K319" s="37"/>
      <c r="L319" s="37"/>
      <c r="M319" s="69"/>
      <c r="N319" s="39"/>
      <c r="O319" s="39"/>
      <c r="P319" s="37"/>
      <c r="Q319" s="37"/>
    </row>
    <row r="320" spans="1:21" s="44" customFormat="1">
      <c r="B320" s="36"/>
      <c r="C320" s="36"/>
      <c r="E320" s="37"/>
      <c r="F320" s="38"/>
      <c r="G320" s="38"/>
      <c r="H320" s="37"/>
      <c r="J320" s="45"/>
      <c r="K320" s="37"/>
      <c r="L320" s="37"/>
      <c r="M320" s="69"/>
      <c r="N320" s="39"/>
      <c r="O320" s="39"/>
      <c r="P320" s="37"/>
      <c r="Q320" s="37"/>
    </row>
    <row r="321" spans="2:17" s="44" customFormat="1">
      <c r="B321" s="36"/>
      <c r="C321" s="36"/>
      <c r="E321" s="37"/>
      <c r="F321" s="38"/>
      <c r="G321" s="38"/>
      <c r="H321" s="37"/>
      <c r="J321" s="45"/>
      <c r="K321" s="37"/>
      <c r="L321" s="37"/>
      <c r="M321" s="69"/>
      <c r="N321" s="39"/>
      <c r="O321" s="39"/>
      <c r="P321" s="37"/>
      <c r="Q321" s="37"/>
    </row>
    <row r="322" spans="2:17" s="44" customFormat="1">
      <c r="B322" s="36"/>
      <c r="C322" s="36"/>
      <c r="E322" s="37"/>
      <c r="F322" s="38"/>
      <c r="G322" s="38"/>
      <c r="H322" s="37"/>
      <c r="J322" s="45"/>
      <c r="K322" s="37"/>
      <c r="L322" s="37"/>
      <c r="M322" s="69"/>
      <c r="N322" s="39"/>
      <c r="O322" s="39"/>
      <c r="P322" s="37"/>
      <c r="Q322" s="37"/>
    </row>
    <row r="323" spans="2:17" s="44" customFormat="1">
      <c r="B323" s="36"/>
      <c r="C323" s="36"/>
      <c r="E323" s="37"/>
      <c r="F323" s="38"/>
      <c r="G323" s="38"/>
      <c r="H323" s="37"/>
      <c r="J323" s="45"/>
      <c r="K323" s="37"/>
      <c r="L323" s="37"/>
      <c r="M323" s="69"/>
      <c r="N323" s="39"/>
      <c r="O323" s="39"/>
      <c r="P323" s="37"/>
      <c r="Q323" s="37"/>
    </row>
    <row r="324" spans="2:17" s="44" customFormat="1">
      <c r="B324" s="36"/>
      <c r="C324" s="36"/>
      <c r="E324" s="37"/>
      <c r="F324" s="38"/>
      <c r="G324" s="38"/>
      <c r="H324" s="37"/>
      <c r="J324" s="45"/>
      <c r="K324" s="37"/>
      <c r="L324" s="37"/>
      <c r="M324" s="69"/>
      <c r="N324" s="39"/>
      <c r="O324" s="39"/>
      <c r="P324" s="37"/>
      <c r="Q324" s="37"/>
    </row>
    <row r="325" spans="2:17" s="44" customFormat="1">
      <c r="B325" s="36"/>
      <c r="C325" s="36"/>
      <c r="E325" s="37"/>
      <c r="F325" s="38"/>
      <c r="G325" s="38"/>
      <c r="H325" s="37"/>
      <c r="J325" s="45"/>
      <c r="K325" s="37"/>
      <c r="L325" s="37"/>
      <c r="M325" s="69"/>
      <c r="N325" s="39"/>
      <c r="O325" s="39"/>
      <c r="P325" s="37"/>
      <c r="Q325" s="37"/>
    </row>
    <row r="326" spans="2:17" s="44" customFormat="1">
      <c r="B326" s="36"/>
      <c r="C326" s="36"/>
      <c r="E326" s="37"/>
      <c r="F326" s="38"/>
      <c r="G326" s="38"/>
      <c r="H326" s="37"/>
      <c r="J326" s="45"/>
      <c r="K326" s="37"/>
      <c r="L326" s="37"/>
      <c r="M326" s="69"/>
      <c r="N326" s="39"/>
      <c r="O326" s="39"/>
      <c r="P326" s="37"/>
      <c r="Q326" s="37"/>
    </row>
    <row r="327" spans="2:17" s="44" customFormat="1">
      <c r="B327" s="36"/>
      <c r="C327" s="36"/>
      <c r="E327" s="37"/>
      <c r="F327" s="38"/>
      <c r="G327" s="38"/>
      <c r="H327" s="37"/>
      <c r="J327" s="45"/>
      <c r="K327" s="37"/>
      <c r="L327" s="37"/>
      <c r="M327" s="69"/>
      <c r="N327" s="39"/>
      <c r="O327" s="39"/>
      <c r="P327" s="37"/>
      <c r="Q327" s="37"/>
    </row>
    <row r="328" spans="2:17" s="44" customFormat="1">
      <c r="B328" s="36"/>
      <c r="C328" s="36"/>
      <c r="E328" s="37"/>
      <c r="F328" s="38"/>
      <c r="G328" s="38"/>
      <c r="H328" s="37"/>
      <c r="J328" s="45"/>
      <c r="K328" s="37"/>
      <c r="L328" s="37"/>
      <c r="M328" s="69"/>
      <c r="N328" s="39"/>
      <c r="O328" s="39"/>
      <c r="P328" s="37"/>
      <c r="Q328" s="37"/>
    </row>
    <row r="329" spans="2:17" s="44" customFormat="1">
      <c r="B329" s="36"/>
      <c r="C329" s="36"/>
      <c r="E329" s="37"/>
      <c r="F329" s="38"/>
      <c r="G329" s="38"/>
      <c r="H329" s="37"/>
      <c r="J329" s="45"/>
      <c r="K329" s="37"/>
      <c r="L329" s="37"/>
      <c r="M329" s="69"/>
      <c r="N329" s="39"/>
      <c r="O329" s="39"/>
      <c r="P329" s="37"/>
      <c r="Q329" s="37"/>
    </row>
    <row r="330" spans="2:17" s="44" customFormat="1">
      <c r="B330" s="36"/>
      <c r="C330" s="36"/>
      <c r="E330" s="37"/>
      <c r="F330" s="38"/>
      <c r="G330" s="38"/>
      <c r="H330" s="37"/>
      <c r="J330" s="45"/>
      <c r="K330" s="37"/>
      <c r="L330" s="37"/>
      <c r="M330" s="69"/>
      <c r="N330" s="39"/>
      <c r="O330" s="39"/>
      <c r="P330" s="37"/>
      <c r="Q330" s="37"/>
    </row>
    <row r="331" spans="2:17" s="44" customFormat="1">
      <c r="B331" s="36"/>
      <c r="C331" s="36"/>
      <c r="E331" s="37"/>
      <c r="F331" s="38"/>
      <c r="G331" s="38"/>
      <c r="H331" s="37"/>
      <c r="J331" s="45"/>
      <c r="K331" s="37"/>
      <c r="L331" s="37"/>
      <c r="M331" s="69"/>
      <c r="N331" s="39"/>
      <c r="O331" s="39"/>
      <c r="P331" s="37"/>
      <c r="Q331" s="37"/>
    </row>
    <row r="332" spans="2:17" s="44" customFormat="1">
      <c r="B332" s="36"/>
      <c r="C332" s="36"/>
      <c r="E332" s="37"/>
      <c r="F332" s="38"/>
      <c r="G332" s="38"/>
      <c r="H332" s="37"/>
      <c r="J332" s="45"/>
      <c r="K332" s="37"/>
      <c r="L332" s="37"/>
      <c r="M332" s="69"/>
      <c r="N332" s="39"/>
      <c r="O332" s="39"/>
      <c r="P332" s="37"/>
      <c r="Q332" s="37"/>
    </row>
    <row r="333" spans="2:17" s="44" customFormat="1">
      <c r="B333" s="36"/>
      <c r="C333" s="36"/>
      <c r="E333" s="37"/>
      <c r="F333" s="38"/>
      <c r="G333" s="38"/>
      <c r="H333" s="37"/>
      <c r="J333" s="45"/>
      <c r="K333" s="37"/>
      <c r="L333" s="37"/>
      <c r="M333" s="69"/>
      <c r="N333" s="39"/>
      <c r="O333" s="39"/>
      <c r="P333" s="37"/>
      <c r="Q333" s="37"/>
    </row>
    <row r="334" spans="2:17" s="44" customFormat="1">
      <c r="B334" s="36"/>
      <c r="C334" s="36"/>
      <c r="E334" s="37"/>
      <c r="F334" s="38"/>
      <c r="G334" s="38"/>
      <c r="H334" s="37"/>
      <c r="J334" s="45"/>
      <c r="K334" s="37"/>
      <c r="L334" s="37"/>
      <c r="M334" s="69"/>
      <c r="N334" s="39"/>
      <c r="O334" s="39"/>
      <c r="P334" s="37"/>
      <c r="Q334" s="37"/>
    </row>
    <row r="335" spans="2:17" s="44" customFormat="1">
      <c r="B335" s="36"/>
      <c r="C335" s="36"/>
      <c r="E335" s="37"/>
      <c r="F335" s="38"/>
      <c r="G335" s="38"/>
      <c r="H335" s="37"/>
      <c r="J335" s="45"/>
      <c r="K335" s="37"/>
      <c r="L335" s="37"/>
      <c r="M335" s="69"/>
      <c r="N335" s="39"/>
      <c r="O335" s="39"/>
      <c r="P335" s="37"/>
      <c r="Q335" s="37"/>
    </row>
    <row r="336" spans="2:17" s="44" customFormat="1">
      <c r="B336" s="36"/>
      <c r="C336" s="36"/>
      <c r="E336" s="37"/>
      <c r="F336" s="38"/>
      <c r="G336" s="38"/>
      <c r="H336" s="37"/>
      <c r="J336" s="45"/>
      <c r="K336" s="37"/>
      <c r="L336" s="37"/>
      <c r="M336" s="69"/>
      <c r="N336" s="39"/>
      <c r="O336" s="39"/>
      <c r="P336" s="37"/>
      <c r="Q336" s="37"/>
    </row>
    <row r="337" spans="2:17" s="44" customFormat="1">
      <c r="B337" s="36"/>
      <c r="C337" s="36"/>
      <c r="E337" s="37"/>
      <c r="F337" s="38"/>
      <c r="G337" s="38"/>
      <c r="H337" s="37"/>
      <c r="J337" s="45"/>
      <c r="K337" s="37"/>
      <c r="L337" s="37"/>
      <c r="M337" s="69"/>
      <c r="N337" s="39"/>
      <c r="O337" s="39"/>
      <c r="P337" s="37"/>
      <c r="Q337" s="37"/>
    </row>
    <row r="338" spans="2:17" s="44" customFormat="1">
      <c r="B338" s="55"/>
      <c r="C338" s="36"/>
      <c r="E338" s="37"/>
      <c r="F338" s="38"/>
      <c r="G338" s="38"/>
      <c r="H338" s="37"/>
      <c r="J338" s="45"/>
      <c r="K338" s="37"/>
      <c r="L338" s="37"/>
      <c r="M338" s="69"/>
      <c r="N338" s="39"/>
      <c r="O338" s="39"/>
      <c r="P338" s="37"/>
      <c r="Q338" s="37"/>
    </row>
    <row r="339" spans="2:17" s="44" customFormat="1">
      <c r="B339" s="55"/>
      <c r="C339" s="36"/>
      <c r="E339" s="37"/>
      <c r="F339" s="38"/>
      <c r="G339" s="38"/>
      <c r="H339" s="37"/>
      <c r="J339" s="45"/>
      <c r="K339" s="37"/>
      <c r="L339" s="37"/>
      <c r="M339" s="69"/>
      <c r="N339" s="39"/>
      <c r="O339" s="39"/>
      <c r="P339" s="37"/>
      <c r="Q339" s="37"/>
    </row>
    <row r="340" spans="2:17" s="44" customFormat="1">
      <c r="B340" s="55"/>
      <c r="C340" s="36"/>
      <c r="E340" s="37"/>
      <c r="F340" s="38"/>
      <c r="G340" s="38"/>
      <c r="H340" s="37"/>
      <c r="J340" s="45"/>
      <c r="K340" s="37"/>
      <c r="L340" s="37"/>
      <c r="M340" s="69"/>
      <c r="N340" s="39"/>
      <c r="O340" s="39"/>
      <c r="P340" s="37"/>
      <c r="Q340" s="37"/>
    </row>
    <row r="341" spans="2:17" s="44" customFormat="1">
      <c r="B341" s="55"/>
      <c r="C341" s="36"/>
      <c r="E341" s="37"/>
      <c r="F341" s="38"/>
      <c r="G341" s="38"/>
      <c r="H341" s="37"/>
      <c r="J341" s="45"/>
      <c r="K341" s="37"/>
      <c r="L341" s="37"/>
      <c r="M341" s="69"/>
      <c r="N341" s="39"/>
      <c r="O341" s="39"/>
      <c r="P341" s="37"/>
      <c r="Q341" s="37"/>
    </row>
    <row r="342" spans="2:17" s="44" customFormat="1">
      <c r="B342" s="55"/>
      <c r="C342" s="36"/>
      <c r="E342" s="37"/>
      <c r="F342" s="38"/>
      <c r="G342" s="38"/>
      <c r="H342" s="37"/>
      <c r="J342" s="45"/>
      <c r="K342" s="37"/>
      <c r="L342" s="37"/>
      <c r="M342" s="69"/>
      <c r="N342" s="39"/>
      <c r="O342" s="39"/>
      <c r="P342" s="37"/>
      <c r="Q342" s="37"/>
    </row>
    <row r="343" spans="2:17" s="44" customFormat="1">
      <c r="B343" s="55"/>
      <c r="C343" s="36"/>
      <c r="E343" s="37"/>
      <c r="F343" s="38"/>
      <c r="G343" s="38"/>
      <c r="H343" s="37"/>
      <c r="J343" s="45"/>
      <c r="K343" s="37"/>
      <c r="L343" s="37"/>
      <c r="M343" s="69"/>
      <c r="N343" s="39"/>
      <c r="O343" s="39"/>
      <c r="P343" s="37"/>
      <c r="Q343" s="37"/>
    </row>
    <row r="344" spans="2:17" s="44" customFormat="1">
      <c r="B344" s="35"/>
      <c r="C344" s="36"/>
      <c r="E344" s="37"/>
      <c r="F344" s="38"/>
      <c r="G344" s="38"/>
      <c r="H344" s="37"/>
      <c r="J344" s="45"/>
      <c r="K344" s="37"/>
      <c r="L344" s="37"/>
      <c r="M344" s="69"/>
      <c r="N344" s="39"/>
      <c r="O344" s="39"/>
      <c r="P344" s="37"/>
      <c r="Q344" s="37"/>
    </row>
    <row r="345" spans="2:17" s="44" customFormat="1">
      <c r="B345" s="35"/>
      <c r="C345" s="36"/>
      <c r="E345" s="37"/>
      <c r="F345" s="38"/>
      <c r="G345" s="38"/>
      <c r="H345" s="37"/>
      <c r="J345" s="45"/>
      <c r="K345" s="37"/>
      <c r="L345" s="37"/>
      <c r="M345" s="69"/>
      <c r="N345" s="39"/>
      <c r="O345" s="39"/>
      <c r="P345" s="37"/>
      <c r="Q345" s="37"/>
    </row>
    <row r="346" spans="2:17" s="44" customFormat="1">
      <c r="B346" s="35"/>
      <c r="C346" s="36"/>
      <c r="E346" s="37"/>
      <c r="F346" s="38"/>
      <c r="G346" s="38"/>
      <c r="H346" s="37"/>
      <c r="J346" s="45"/>
      <c r="K346" s="37"/>
      <c r="L346" s="37"/>
      <c r="M346" s="69"/>
      <c r="N346" s="39"/>
      <c r="O346" s="39"/>
      <c r="P346" s="37"/>
      <c r="Q346" s="37"/>
    </row>
    <row r="347" spans="2:17" s="44" customFormat="1">
      <c r="B347" s="35"/>
      <c r="C347" s="36"/>
      <c r="E347" s="37"/>
      <c r="F347" s="38"/>
      <c r="G347" s="38"/>
      <c r="H347" s="37"/>
      <c r="J347" s="45"/>
      <c r="K347" s="37"/>
      <c r="L347" s="37"/>
      <c r="M347" s="69"/>
      <c r="N347" s="39"/>
      <c r="O347" s="39"/>
      <c r="P347" s="37"/>
      <c r="Q347" s="37"/>
    </row>
    <row r="348" spans="2:17" s="44" customFormat="1">
      <c r="B348" s="35"/>
      <c r="C348" s="36"/>
      <c r="E348" s="37"/>
      <c r="F348" s="38"/>
      <c r="G348" s="38"/>
      <c r="H348" s="37"/>
      <c r="J348" s="45"/>
      <c r="K348" s="37"/>
      <c r="L348" s="37"/>
      <c r="M348" s="69"/>
      <c r="N348" s="39"/>
      <c r="O348" s="39"/>
      <c r="P348" s="37"/>
      <c r="Q348" s="37"/>
    </row>
    <row r="349" spans="2:17" s="44" customFormat="1">
      <c r="B349" s="35"/>
      <c r="C349" s="36"/>
      <c r="E349" s="37"/>
      <c r="F349" s="38"/>
      <c r="G349" s="38"/>
      <c r="H349" s="37"/>
      <c r="J349" s="45"/>
      <c r="K349" s="37"/>
      <c r="L349" s="37"/>
      <c r="M349" s="69"/>
      <c r="N349" s="39"/>
      <c r="O349" s="39"/>
      <c r="P349" s="37"/>
      <c r="Q349" s="37"/>
    </row>
    <row r="350" spans="2:17" s="44" customFormat="1">
      <c r="B350" s="35"/>
      <c r="C350" s="36"/>
      <c r="E350" s="37"/>
      <c r="F350" s="38"/>
      <c r="G350" s="38"/>
      <c r="H350" s="37"/>
      <c r="J350" s="45"/>
      <c r="K350" s="37"/>
      <c r="L350" s="37"/>
      <c r="M350" s="69"/>
      <c r="N350" s="39"/>
      <c r="O350" s="39"/>
      <c r="P350" s="37"/>
      <c r="Q350" s="37"/>
    </row>
    <row r="351" spans="2:17" s="44" customFormat="1">
      <c r="B351" s="35"/>
      <c r="C351" s="36"/>
      <c r="E351" s="37"/>
      <c r="F351" s="38"/>
      <c r="G351" s="38"/>
      <c r="H351" s="37"/>
      <c r="J351" s="45"/>
      <c r="K351" s="37"/>
      <c r="L351" s="37"/>
      <c r="M351" s="69"/>
      <c r="N351" s="39"/>
      <c r="O351" s="39"/>
      <c r="P351" s="37"/>
      <c r="Q351" s="37"/>
    </row>
    <row r="352" spans="2:17" s="44" customFormat="1">
      <c r="B352" s="35"/>
      <c r="C352" s="36"/>
      <c r="E352" s="37"/>
      <c r="F352" s="38"/>
      <c r="G352" s="38"/>
      <c r="H352" s="37"/>
      <c r="J352" s="45"/>
      <c r="K352" s="37"/>
      <c r="L352" s="37"/>
      <c r="M352" s="69"/>
      <c r="N352" s="39"/>
      <c r="O352" s="39"/>
      <c r="P352" s="37"/>
      <c r="Q352" s="37"/>
    </row>
    <row r="353" spans="2:17" s="44" customFormat="1">
      <c r="B353" s="35"/>
      <c r="C353" s="36"/>
      <c r="E353" s="37"/>
      <c r="F353" s="38"/>
      <c r="G353" s="38"/>
      <c r="H353" s="37"/>
      <c r="J353" s="45"/>
      <c r="K353" s="37"/>
      <c r="L353" s="37"/>
      <c r="M353" s="69"/>
      <c r="N353" s="39"/>
      <c r="O353" s="39"/>
      <c r="P353" s="37"/>
      <c r="Q353" s="37"/>
    </row>
    <row r="354" spans="2:17" s="44" customFormat="1">
      <c r="B354" s="35"/>
      <c r="C354" s="36"/>
      <c r="E354" s="37"/>
      <c r="F354" s="38"/>
      <c r="G354" s="38"/>
      <c r="H354" s="37"/>
      <c r="J354" s="45"/>
      <c r="K354" s="37"/>
      <c r="L354" s="37"/>
      <c r="M354" s="69"/>
      <c r="N354" s="39"/>
      <c r="O354" s="39"/>
      <c r="P354" s="37"/>
      <c r="Q354" s="37"/>
    </row>
    <row r="355" spans="2:17" s="44" customFormat="1">
      <c r="B355" s="35"/>
      <c r="C355" s="36"/>
      <c r="E355" s="37"/>
      <c r="F355" s="38"/>
      <c r="G355" s="38"/>
      <c r="H355" s="37"/>
      <c r="J355" s="45"/>
      <c r="K355" s="37"/>
      <c r="L355" s="37"/>
      <c r="M355" s="69"/>
      <c r="N355" s="39"/>
      <c r="O355" s="39"/>
      <c r="P355" s="37"/>
      <c r="Q355" s="37"/>
    </row>
    <row r="356" spans="2:17" s="44" customFormat="1">
      <c r="B356" s="35"/>
      <c r="C356" s="36"/>
      <c r="E356" s="37"/>
      <c r="F356" s="38"/>
      <c r="G356" s="38"/>
      <c r="H356" s="37"/>
      <c r="J356" s="45"/>
      <c r="K356" s="37"/>
      <c r="L356" s="37"/>
      <c r="M356" s="69"/>
      <c r="N356" s="39"/>
      <c r="O356" s="39"/>
      <c r="P356" s="37"/>
      <c r="Q356" s="37"/>
    </row>
    <row r="357" spans="2:17" s="44" customFormat="1">
      <c r="B357" s="35"/>
      <c r="C357" s="36"/>
      <c r="E357" s="37"/>
      <c r="F357" s="38"/>
      <c r="G357" s="38"/>
      <c r="H357" s="37"/>
      <c r="J357" s="45"/>
      <c r="K357" s="37"/>
      <c r="L357" s="37"/>
      <c r="M357" s="69"/>
      <c r="N357" s="39"/>
      <c r="O357" s="39"/>
      <c r="P357" s="37"/>
      <c r="Q357" s="37"/>
    </row>
    <row r="358" spans="2:17" s="44" customFormat="1">
      <c r="B358" s="35"/>
      <c r="C358" s="36"/>
      <c r="E358" s="37"/>
      <c r="F358" s="38"/>
      <c r="G358" s="38"/>
      <c r="H358" s="37"/>
      <c r="J358" s="45"/>
      <c r="K358" s="37"/>
      <c r="L358" s="37"/>
      <c r="M358" s="69"/>
      <c r="N358" s="39"/>
      <c r="O358" s="39"/>
      <c r="P358" s="37"/>
      <c r="Q358" s="37"/>
    </row>
    <row r="359" spans="2:17" s="44" customFormat="1">
      <c r="B359" s="35"/>
      <c r="C359" s="36"/>
      <c r="E359" s="37"/>
      <c r="F359" s="38"/>
      <c r="G359" s="38"/>
      <c r="H359" s="37"/>
      <c r="J359" s="45"/>
      <c r="K359" s="37"/>
      <c r="L359" s="37"/>
      <c r="M359" s="69"/>
      <c r="N359" s="39"/>
      <c r="O359" s="39"/>
      <c r="P359" s="37"/>
      <c r="Q359" s="37"/>
    </row>
    <row r="360" spans="2:17" s="44" customFormat="1">
      <c r="B360" s="35"/>
      <c r="C360" s="36"/>
      <c r="E360" s="37"/>
      <c r="F360" s="38"/>
      <c r="G360" s="38"/>
      <c r="H360" s="37"/>
      <c r="J360" s="45"/>
      <c r="K360" s="37"/>
      <c r="L360" s="37"/>
      <c r="M360" s="69"/>
      <c r="N360" s="39"/>
      <c r="O360" s="39"/>
      <c r="P360" s="37"/>
      <c r="Q360" s="37"/>
    </row>
    <row r="361" spans="2:17" s="44" customFormat="1">
      <c r="B361" s="35"/>
      <c r="C361" s="36"/>
      <c r="E361" s="37"/>
      <c r="F361" s="38"/>
      <c r="G361" s="38"/>
      <c r="H361" s="37"/>
      <c r="J361" s="45"/>
      <c r="K361" s="37"/>
      <c r="L361" s="37"/>
      <c r="M361" s="69"/>
      <c r="N361" s="39"/>
      <c r="O361" s="39"/>
      <c r="P361" s="37"/>
      <c r="Q361" s="37"/>
    </row>
  </sheetData>
  <pageMargins left="0.49583333333333335" right="0.7" top="0.28333333333333333" bottom="0.75" header="0.3" footer="0.3"/>
  <pageSetup scale="52" fitToHeight="0" orientation="landscape" r:id="rId1"/>
  <headerFooter>
    <oddFooter>&amp;L* This report shall not be reproduced without the written approval of NASL.
* These results only pertain to samples collected.
* Nutrient Analytical Services Lab is not responsible for sample collection. TEST. 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10"/>
  <sheetViews>
    <sheetView topLeftCell="A149" zoomScale="90" zoomScaleNormal="90" workbookViewId="0">
      <selection sqref="A1:Q177"/>
    </sheetView>
  </sheetViews>
  <sheetFormatPr defaultRowHeight="14.25"/>
  <cols>
    <col min="1" max="1" width="13.7109375" style="3" bestFit="1" customWidth="1"/>
    <col min="2" max="2" width="18.42578125" style="3" bestFit="1" customWidth="1"/>
    <col min="3" max="3" width="16.140625" style="3" bestFit="1" customWidth="1"/>
    <col min="4" max="4" width="11.42578125" style="3" bestFit="1" customWidth="1"/>
    <col min="5" max="5" width="11.140625" style="3" bestFit="1" customWidth="1"/>
    <col min="6" max="7" width="14.7109375" style="3" bestFit="1" customWidth="1"/>
    <col min="8" max="8" width="11.7109375" style="3" bestFit="1" customWidth="1"/>
    <col min="9" max="9" width="10.5703125" style="3" bestFit="1" customWidth="1"/>
    <col min="10" max="10" width="9.140625" style="3" bestFit="1" customWidth="1"/>
    <col min="11" max="11" width="15.7109375" style="3" bestFit="1" customWidth="1"/>
    <col min="12" max="12" width="14.7109375" style="3" bestFit="1" customWidth="1"/>
    <col min="13" max="13" width="14.28515625" style="3" bestFit="1" customWidth="1"/>
    <col min="14" max="15" width="21.7109375" style="3" bestFit="1" customWidth="1"/>
    <col min="16" max="17" width="22.5703125" style="3" bestFit="1" customWidth="1"/>
    <col min="18" max="19" width="9.140625" style="3"/>
    <col min="20" max="20" width="10.85546875" style="3" customWidth="1"/>
    <col min="21" max="16384" width="9.140625" style="3"/>
  </cols>
  <sheetData>
    <row r="1" spans="1:20" s="42" customFormat="1" ht="45">
      <c r="A1" s="41" t="s">
        <v>6</v>
      </c>
      <c r="B1" s="41" t="s">
        <v>7</v>
      </c>
      <c r="C1" s="41" t="s">
        <v>8</v>
      </c>
      <c r="D1" s="41" t="s">
        <v>9</v>
      </c>
      <c r="E1" s="41" t="s">
        <v>10</v>
      </c>
      <c r="F1" s="41" t="s">
        <v>11</v>
      </c>
      <c r="G1" s="41" t="s">
        <v>2</v>
      </c>
      <c r="H1" s="11" t="s">
        <v>14</v>
      </c>
      <c r="I1" s="11" t="s">
        <v>15</v>
      </c>
      <c r="J1" s="42" t="s">
        <v>274</v>
      </c>
      <c r="K1" s="9" t="s">
        <v>38</v>
      </c>
      <c r="L1" s="43" t="s">
        <v>4</v>
      </c>
      <c r="M1" s="43" t="s">
        <v>24</v>
      </c>
      <c r="N1" s="1" t="s">
        <v>5</v>
      </c>
      <c r="O1" s="10" t="s">
        <v>1</v>
      </c>
      <c r="P1" s="41" t="s">
        <v>30</v>
      </c>
    </row>
    <row r="2" spans="1:20" s="53" customFormat="1" ht="15">
      <c r="A2" s="84">
        <v>94</v>
      </c>
      <c r="B2" s="85" t="s">
        <v>294</v>
      </c>
      <c r="C2" s="86">
        <v>45133</v>
      </c>
      <c r="D2" s="84">
        <v>94</v>
      </c>
      <c r="E2" s="58">
        <v>45147</v>
      </c>
      <c r="F2" s="58">
        <v>45147</v>
      </c>
      <c r="G2" s="40" t="s">
        <v>164</v>
      </c>
      <c r="H2" s="88">
        <v>3.7999999999999999E-2</v>
      </c>
      <c r="I2" s="88">
        <v>3.5999999999999997E-2</v>
      </c>
      <c r="J2" s="88">
        <f t="shared" ref="J2" si="0">AVERAGE(H2:I2)</f>
        <v>3.6999999999999998E-2</v>
      </c>
      <c r="K2" s="89">
        <f t="shared" ref="K2" si="1">ABS((H2-I2)/(J2)*100)</f>
        <v>5.4054054054054106</v>
      </c>
      <c r="L2" s="84" t="s">
        <v>161</v>
      </c>
      <c r="M2" s="84" t="s">
        <v>279</v>
      </c>
      <c r="N2" s="84" t="s">
        <v>165</v>
      </c>
      <c r="O2" s="84" t="s">
        <v>295</v>
      </c>
      <c r="P2" s="84">
        <v>35</v>
      </c>
      <c r="Q2" s="84"/>
    </row>
    <row r="3" spans="1:20" s="53" customFormat="1" ht="15">
      <c r="A3" s="84"/>
      <c r="B3" s="84"/>
      <c r="C3" s="84"/>
      <c r="D3" s="84"/>
      <c r="E3" s="58"/>
      <c r="F3" s="58"/>
      <c r="G3" s="84"/>
      <c r="H3" s="88"/>
      <c r="I3" s="88"/>
      <c r="J3" s="87"/>
      <c r="K3" s="89"/>
      <c r="L3" s="84"/>
      <c r="M3" s="84"/>
      <c r="N3" s="84"/>
      <c r="O3" s="84"/>
      <c r="P3" s="84"/>
      <c r="Q3" s="84"/>
    </row>
    <row r="4" spans="1:20" s="53" customFormat="1" ht="15">
      <c r="A4" s="84">
        <v>94</v>
      </c>
      <c r="B4" s="85" t="s">
        <v>294</v>
      </c>
      <c r="C4" s="86">
        <v>45133</v>
      </c>
      <c r="D4" s="84">
        <v>94</v>
      </c>
      <c r="E4" s="58">
        <v>45147</v>
      </c>
      <c r="F4" s="58">
        <v>45147</v>
      </c>
      <c r="G4" s="84" t="s">
        <v>276</v>
      </c>
      <c r="H4" s="87">
        <v>5.5999999999999999E-3</v>
      </c>
      <c r="I4" s="87">
        <v>5.5999999999999999E-3</v>
      </c>
      <c r="J4" s="87">
        <f t="shared" ref="J4" si="2">AVERAGE(H4:I4)</f>
        <v>5.5999999999999999E-3</v>
      </c>
      <c r="K4" s="89">
        <f t="shared" ref="K4" si="3">ABS((H4-I4)/(J4)*100)</f>
        <v>0</v>
      </c>
      <c r="L4" s="84" t="s">
        <v>176</v>
      </c>
      <c r="M4" s="84" t="s">
        <v>281</v>
      </c>
      <c r="N4" s="84" t="s">
        <v>282</v>
      </c>
      <c r="O4" s="84" t="s">
        <v>295</v>
      </c>
      <c r="P4" s="84" t="s">
        <v>296</v>
      </c>
      <c r="Q4" s="84"/>
    </row>
    <row r="5" spans="1:20" s="53" customFormat="1" ht="15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</row>
    <row r="6" spans="1:20" s="53" customFormat="1" ht="15">
      <c r="A6" s="84">
        <v>82</v>
      </c>
      <c r="B6" s="85" t="s">
        <v>294</v>
      </c>
      <c r="C6" s="94">
        <v>45133</v>
      </c>
      <c r="D6" s="84" t="s">
        <v>316</v>
      </c>
      <c r="E6" s="94">
        <v>45148</v>
      </c>
      <c r="F6" s="94">
        <v>45148</v>
      </c>
      <c r="G6" s="84" t="s">
        <v>277</v>
      </c>
      <c r="H6" s="84">
        <v>1.4E-3</v>
      </c>
      <c r="I6" s="84">
        <v>1.2999999999999999E-3</v>
      </c>
      <c r="J6" s="87">
        <f t="shared" ref="J6:J7" si="4">AVERAGE(H6:I6)</f>
        <v>1.3500000000000001E-3</v>
      </c>
      <c r="K6" s="89">
        <f t="shared" ref="K6:K7" si="5">ABS((H6-I6)/(J6)*100)</f>
        <v>7.4074074074074101</v>
      </c>
      <c r="L6" s="40" t="s">
        <v>161</v>
      </c>
      <c r="M6" s="40" t="s">
        <v>301</v>
      </c>
      <c r="N6" s="40" t="s">
        <v>291</v>
      </c>
      <c r="O6" s="84" t="s">
        <v>292</v>
      </c>
      <c r="P6" s="84">
        <v>35</v>
      </c>
      <c r="Q6" s="84"/>
      <c r="R6" s="84"/>
      <c r="S6" s="84"/>
      <c r="T6" s="84"/>
    </row>
    <row r="7" spans="1:20" s="53" customFormat="1" ht="15">
      <c r="A7" s="84">
        <v>130</v>
      </c>
      <c r="B7" s="85" t="s">
        <v>294</v>
      </c>
      <c r="C7" s="94">
        <v>45133</v>
      </c>
      <c r="D7" s="84" t="s">
        <v>332</v>
      </c>
      <c r="E7" s="94">
        <v>45148</v>
      </c>
      <c r="F7" s="94">
        <v>45148</v>
      </c>
      <c r="G7" s="84" t="s">
        <v>277</v>
      </c>
      <c r="H7" s="84">
        <v>1.8599999999999998E-2</v>
      </c>
      <c r="I7" s="84">
        <v>1.8800000000000001E-2</v>
      </c>
      <c r="J7" s="84">
        <f t="shared" si="4"/>
        <v>1.8700000000000001E-2</v>
      </c>
      <c r="K7" s="89">
        <f t="shared" si="5"/>
        <v>1.0695187165775522</v>
      </c>
      <c r="L7" s="40" t="s">
        <v>161</v>
      </c>
      <c r="M7" s="40" t="s">
        <v>301</v>
      </c>
      <c r="N7" s="40" t="s">
        <v>291</v>
      </c>
      <c r="O7" s="84" t="s">
        <v>292</v>
      </c>
      <c r="P7" s="84">
        <v>35</v>
      </c>
      <c r="Q7" s="84"/>
      <c r="R7" s="84"/>
      <c r="S7" s="84"/>
      <c r="T7" s="84"/>
    </row>
    <row r="8" spans="1:20" s="53" customFormat="1" ht="15">
      <c r="A8" s="44"/>
      <c r="B8" s="35"/>
      <c r="C8" s="59"/>
      <c r="D8" s="44"/>
      <c r="E8" s="58"/>
      <c r="F8" s="58"/>
      <c r="G8" s="60"/>
      <c r="H8" s="44"/>
      <c r="I8" s="44"/>
      <c r="J8" s="46"/>
      <c r="K8" s="47"/>
      <c r="L8" s="37"/>
      <c r="M8" s="37"/>
      <c r="N8" s="37"/>
      <c r="O8" s="37"/>
      <c r="P8" s="39"/>
      <c r="Q8" s="44"/>
      <c r="R8" s="44"/>
      <c r="S8" s="44"/>
    </row>
    <row r="9" spans="1:20" s="9" customFormat="1" ht="30">
      <c r="A9" s="24" t="s">
        <v>6</v>
      </c>
      <c r="B9" s="24" t="s">
        <v>7</v>
      </c>
      <c r="C9" s="24" t="s">
        <v>8</v>
      </c>
      <c r="D9" s="24" t="s">
        <v>9</v>
      </c>
      <c r="E9" s="9" t="s">
        <v>10</v>
      </c>
      <c r="F9" s="25" t="s">
        <v>11</v>
      </c>
      <c r="G9" s="9" t="s">
        <v>2</v>
      </c>
      <c r="H9" s="9" t="s">
        <v>16</v>
      </c>
      <c r="I9" s="9" t="s">
        <v>17</v>
      </c>
      <c r="J9" s="9" t="s">
        <v>33</v>
      </c>
      <c r="K9" s="9" t="s">
        <v>36</v>
      </c>
      <c r="L9" s="9" t="s">
        <v>37</v>
      </c>
      <c r="M9" s="26" t="s">
        <v>4</v>
      </c>
      <c r="N9" s="27" t="s">
        <v>24</v>
      </c>
      <c r="O9" s="25" t="s">
        <v>5</v>
      </c>
      <c r="P9" s="28" t="s">
        <v>1</v>
      </c>
      <c r="Q9" s="24" t="s">
        <v>30</v>
      </c>
    </row>
    <row r="10" spans="1:20" s="53" customFormat="1" ht="15">
      <c r="A10" s="84">
        <v>13</v>
      </c>
      <c r="B10" s="85" t="s">
        <v>294</v>
      </c>
      <c r="C10" s="86">
        <v>45133</v>
      </c>
      <c r="D10" s="84">
        <v>13</v>
      </c>
      <c r="E10" s="58">
        <v>45147</v>
      </c>
      <c r="F10" s="58">
        <v>45147</v>
      </c>
      <c r="G10" s="40" t="s">
        <v>164</v>
      </c>
      <c r="H10" s="88">
        <v>0.47599999999999998</v>
      </c>
      <c r="I10" s="88">
        <f t="shared" ref="I10:I13" si="6">(J10+0.42)/1.1</f>
        <v>0.45909090909090905</v>
      </c>
      <c r="J10" s="88">
        <v>8.5000000000000006E-2</v>
      </c>
      <c r="K10" s="88">
        <v>0.4</v>
      </c>
      <c r="L10" s="56">
        <f t="shared" ref="L10:L13" si="7">((H10-J10)/K10)*100</f>
        <v>97.749999999999986</v>
      </c>
      <c r="M10" s="84" t="s">
        <v>161</v>
      </c>
      <c r="N10" s="84" t="s">
        <v>279</v>
      </c>
      <c r="O10" s="84" t="s">
        <v>165</v>
      </c>
      <c r="P10" s="84" t="s">
        <v>295</v>
      </c>
      <c r="Q10" s="84">
        <v>35</v>
      </c>
    </row>
    <row r="11" spans="1:20" s="53" customFormat="1" ht="15">
      <c r="A11" s="84">
        <v>76</v>
      </c>
      <c r="B11" s="85" t="s">
        <v>294</v>
      </c>
      <c r="C11" s="86">
        <v>45133</v>
      </c>
      <c r="D11" s="84">
        <v>76</v>
      </c>
      <c r="E11" s="58">
        <v>45147</v>
      </c>
      <c r="F11" s="58">
        <v>45147</v>
      </c>
      <c r="G11" s="40" t="s">
        <v>164</v>
      </c>
      <c r="H11" s="88">
        <v>0.36899999999999999</v>
      </c>
      <c r="I11" s="88">
        <f t="shared" si="6"/>
        <v>0.39999999999999997</v>
      </c>
      <c r="J11" s="88">
        <v>0.02</v>
      </c>
      <c r="K11" s="88">
        <v>0.4</v>
      </c>
      <c r="L11" s="56">
        <f t="shared" si="7"/>
        <v>87.25</v>
      </c>
      <c r="M11" s="84" t="s">
        <v>161</v>
      </c>
      <c r="N11" s="84" t="s">
        <v>279</v>
      </c>
      <c r="O11" s="84" t="s">
        <v>165</v>
      </c>
      <c r="P11" s="84" t="s">
        <v>295</v>
      </c>
      <c r="Q11" s="84" t="s">
        <v>297</v>
      </c>
    </row>
    <row r="12" spans="1:20" s="53" customFormat="1" ht="15">
      <c r="A12" s="84">
        <v>100</v>
      </c>
      <c r="B12" s="85" t="s">
        <v>294</v>
      </c>
      <c r="C12" s="86">
        <v>45133</v>
      </c>
      <c r="D12" s="84">
        <v>100</v>
      </c>
      <c r="E12" s="58">
        <v>45147</v>
      </c>
      <c r="F12" s="58">
        <v>45147</v>
      </c>
      <c r="G12" s="40" t="s">
        <v>164</v>
      </c>
      <c r="H12" s="88">
        <v>0.38</v>
      </c>
      <c r="I12" s="88">
        <f t="shared" si="6"/>
        <v>0.39363636363636362</v>
      </c>
      <c r="J12" s="88">
        <v>1.2999999999999999E-2</v>
      </c>
      <c r="K12" s="88">
        <v>0.4</v>
      </c>
      <c r="L12" s="56">
        <f t="shared" si="7"/>
        <v>91.75</v>
      </c>
      <c r="M12" s="84" t="s">
        <v>161</v>
      </c>
      <c r="N12" s="84" t="s">
        <v>279</v>
      </c>
      <c r="O12" s="84" t="s">
        <v>165</v>
      </c>
      <c r="P12" s="84" t="s">
        <v>295</v>
      </c>
      <c r="Q12" s="84" t="s">
        <v>296</v>
      </c>
    </row>
    <row r="13" spans="1:20" s="53" customFormat="1" ht="15">
      <c r="A13" s="84">
        <v>127</v>
      </c>
      <c r="B13" s="85" t="s">
        <v>294</v>
      </c>
      <c r="C13" s="86">
        <v>45133</v>
      </c>
      <c r="D13" s="84">
        <v>127</v>
      </c>
      <c r="E13" s="58">
        <v>45147</v>
      </c>
      <c r="F13" s="58">
        <v>45147</v>
      </c>
      <c r="G13" s="40" t="s">
        <v>164</v>
      </c>
      <c r="H13" s="88">
        <v>0.44</v>
      </c>
      <c r="I13" s="88">
        <f t="shared" si="6"/>
        <v>0.40909090909090901</v>
      </c>
      <c r="J13" s="88">
        <v>0.03</v>
      </c>
      <c r="K13" s="88">
        <v>0.4</v>
      </c>
      <c r="L13" s="56">
        <f t="shared" si="7"/>
        <v>102.49999999999999</v>
      </c>
      <c r="M13" s="84" t="s">
        <v>161</v>
      </c>
      <c r="N13" s="84" t="s">
        <v>279</v>
      </c>
      <c r="O13" s="84" t="s">
        <v>165</v>
      </c>
      <c r="P13" s="84" t="s">
        <v>295</v>
      </c>
      <c r="Q13" s="84">
        <v>35</v>
      </c>
    </row>
    <row r="14" spans="1:20" s="53" customFormat="1" ht="15">
      <c r="A14" s="40"/>
      <c r="B14" s="58"/>
      <c r="C14" s="86"/>
      <c r="D14" s="84"/>
      <c r="E14" s="58"/>
      <c r="F14" s="58"/>
      <c r="G14" s="40"/>
      <c r="H14" s="88"/>
      <c r="I14" s="87"/>
      <c r="J14" s="88"/>
      <c r="K14" s="84"/>
      <c r="L14" s="56"/>
      <c r="M14" s="84"/>
      <c r="N14" s="84"/>
      <c r="O14" s="84"/>
      <c r="P14" s="84"/>
      <c r="Q14" s="84"/>
    </row>
    <row r="15" spans="1:20" s="53" customFormat="1" ht="15">
      <c r="A15" s="84">
        <v>13</v>
      </c>
      <c r="B15" s="85" t="s">
        <v>294</v>
      </c>
      <c r="C15" s="86">
        <v>45133</v>
      </c>
      <c r="D15" s="84">
        <v>13</v>
      </c>
      <c r="E15" s="58">
        <v>45147</v>
      </c>
      <c r="F15" s="58">
        <v>45147</v>
      </c>
      <c r="G15" s="84" t="s">
        <v>276</v>
      </c>
      <c r="H15" s="87">
        <v>8.4400000000000003E-2</v>
      </c>
      <c r="I15" s="87">
        <f t="shared" ref="I15:I18" si="8">(J15+0.0744)/1.1</f>
        <v>7.7272727272727257E-2</v>
      </c>
      <c r="J15" s="87">
        <v>1.06E-2</v>
      </c>
      <c r="K15" s="84">
        <v>7.0900000000000005E-2</v>
      </c>
      <c r="L15" s="56">
        <f t="shared" ref="L15:L18" si="9">((H15-J15)/K15)*100</f>
        <v>104.09026798307475</v>
      </c>
      <c r="M15" s="84" t="s">
        <v>176</v>
      </c>
      <c r="N15" s="84" t="s">
        <v>298</v>
      </c>
      <c r="O15" s="84" t="s">
        <v>282</v>
      </c>
      <c r="P15" s="84" t="s">
        <v>295</v>
      </c>
      <c r="Q15" s="84">
        <v>35</v>
      </c>
    </row>
    <row r="16" spans="1:20" s="53" customFormat="1" ht="15">
      <c r="A16" s="84">
        <v>76</v>
      </c>
      <c r="B16" s="85" t="s">
        <v>294</v>
      </c>
      <c r="C16" s="86">
        <v>45133</v>
      </c>
      <c r="D16" s="84">
        <v>76</v>
      </c>
      <c r="E16" s="58">
        <v>45147</v>
      </c>
      <c r="F16" s="58">
        <v>45147</v>
      </c>
      <c r="G16" s="84" t="s">
        <v>276</v>
      </c>
      <c r="H16" s="87">
        <v>7.5999999999999998E-2</v>
      </c>
      <c r="I16" s="87">
        <f t="shared" si="8"/>
        <v>7.1272727272727265E-2</v>
      </c>
      <c r="J16" s="87">
        <v>4.0000000000000001E-3</v>
      </c>
      <c r="K16" s="84">
        <v>7.0900000000000005E-2</v>
      </c>
      <c r="L16" s="56">
        <f t="shared" si="9"/>
        <v>101.55148095909729</v>
      </c>
      <c r="M16" s="84" t="s">
        <v>176</v>
      </c>
      <c r="N16" s="84" t="s">
        <v>298</v>
      </c>
      <c r="O16" s="84" t="s">
        <v>282</v>
      </c>
      <c r="P16" s="84" t="s">
        <v>295</v>
      </c>
      <c r="Q16" s="84" t="s">
        <v>296</v>
      </c>
    </row>
    <row r="17" spans="1:20" s="53" customFormat="1" ht="15">
      <c r="A17" s="84">
        <v>100</v>
      </c>
      <c r="B17" s="85" t="s">
        <v>294</v>
      </c>
      <c r="C17" s="86">
        <v>45133</v>
      </c>
      <c r="D17" s="84">
        <v>100</v>
      </c>
      <c r="E17" s="58">
        <v>45147</v>
      </c>
      <c r="F17" s="58">
        <v>45147</v>
      </c>
      <c r="G17" s="84" t="s">
        <v>276</v>
      </c>
      <c r="H17" s="87">
        <v>7.0999999999999994E-2</v>
      </c>
      <c r="I17" s="87">
        <f t="shared" si="8"/>
        <v>7.036363636363635E-2</v>
      </c>
      <c r="J17" s="87">
        <v>3.0000000000000001E-3</v>
      </c>
      <c r="K17" s="84">
        <v>7.0900000000000005E-2</v>
      </c>
      <c r="L17" s="56">
        <f t="shared" si="9"/>
        <v>95.909732016925233</v>
      </c>
      <c r="M17" s="84" t="s">
        <v>176</v>
      </c>
      <c r="N17" s="84" t="s">
        <v>298</v>
      </c>
      <c r="O17" s="84" t="s">
        <v>282</v>
      </c>
      <c r="P17" s="84" t="s">
        <v>295</v>
      </c>
      <c r="Q17" s="84" t="s">
        <v>299</v>
      </c>
    </row>
    <row r="18" spans="1:20" s="53" customFormat="1" ht="15">
      <c r="A18" s="84">
        <v>127</v>
      </c>
      <c r="B18" s="85" t="s">
        <v>294</v>
      </c>
      <c r="C18" s="86">
        <v>45133</v>
      </c>
      <c r="D18" s="84">
        <v>127</v>
      </c>
      <c r="E18" s="58">
        <v>45147</v>
      </c>
      <c r="F18" s="58">
        <v>45147</v>
      </c>
      <c r="G18" s="84" t="s">
        <v>276</v>
      </c>
      <c r="H18" s="87">
        <v>7.7600000000000002E-2</v>
      </c>
      <c r="I18" s="87">
        <f t="shared" si="8"/>
        <v>7.281818181818181E-2</v>
      </c>
      <c r="J18" s="87">
        <v>5.7000000000000002E-3</v>
      </c>
      <c r="K18" s="84">
        <v>7.0900000000000005E-2</v>
      </c>
      <c r="L18" s="56">
        <f t="shared" si="9"/>
        <v>101.41043723554301</v>
      </c>
      <c r="M18" s="84" t="s">
        <v>176</v>
      </c>
      <c r="N18" s="84" t="s">
        <v>298</v>
      </c>
      <c r="O18" s="84" t="s">
        <v>282</v>
      </c>
      <c r="P18" s="84" t="s">
        <v>295</v>
      </c>
      <c r="Q18" s="84" t="s">
        <v>296</v>
      </c>
    </row>
    <row r="19" spans="1:20" s="53" customFormat="1" ht="15">
      <c r="A19" s="44"/>
      <c r="B19" s="36"/>
      <c r="C19" s="59"/>
      <c r="D19" s="44"/>
      <c r="E19" s="58"/>
      <c r="F19" s="58"/>
      <c r="G19" s="60"/>
      <c r="H19" s="44"/>
      <c r="I19" s="61"/>
      <c r="J19" s="44"/>
      <c r="K19" s="44"/>
      <c r="L19" s="62"/>
      <c r="M19" s="37"/>
      <c r="N19" s="37"/>
      <c r="O19" s="37"/>
      <c r="P19" s="37"/>
      <c r="Q19" s="39"/>
      <c r="R19" s="44"/>
      <c r="S19" s="44"/>
      <c r="T19" s="44"/>
    </row>
    <row r="20" spans="1:20" s="53" customFormat="1" ht="15">
      <c r="A20" s="84">
        <v>19</v>
      </c>
      <c r="B20" s="85" t="s">
        <v>294</v>
      </c>
      <c r="C20" s="94">
        <v>45133</v>
      </c>
      <c r="D20" s="84" t="s">
        <v>307</v>
      </c>
      <c r="E20" s="94">
        <v>45147</v>
      </c>
      <c r="F20" s="94">
        <v>45147</v>
      </c>
      <c r="G20" s="84" t="s">
        <v>277</v>
      </c>
      <c r="H20" s="84">
        <v>3.6299999999999999E-2</v>
      </c>
      <c r="I20" s="87">
        <v>3.7999999999999999E-2</v>
      </c>
      <c r="J20" s="84">
        <v>6.1999999999999998E-3</v>
      </c>
      <c r="K20" s="40">
        <v>3.1800000000000002E-2</v>
      </c>
      <c r="L20" s="66">
        <f t="shared" ref="L20:L23" si="10">((H20-J20)/(K20)*100)</f>
        <v>94.654088050314456</v>
      </c>
      <c r="M20" s="40" t="s">
        <v>161</v>
      </c>
      <c r="N20" s="40" t="s">
        <v>301</v>
      </c>
      <c r="O20" s="40" t="s">
        <v>291</v>
      </c>
      <c r="P20" s="84" t="s">
        <v>292</v>
      </c>
      <c r="Q20" s="84">
        <v>35</v>
      </c>
      <c r="R20" s="84"/>
      <c r="S20" s="84"/>
      <c r="T20" s="84"/>
    </row>
    <row r="21" spans="1:20" s="53" customFormat="1" ht="15">
      <c r="A21" s="84">
        <v>79</v>
      </c>
      <c r="B21" s="85" t="s">
        <v>294</v>
      </c>
      <c r="C21" s="94">
        <v>45133</v>
      </c>
      <c r="D21" s="84" t="s">
        <v>315</v>
      </c>
      <c r="E21" s="94">
        <v>45148</v>
      </c>
      <c r="F21" s="94">
        <v>45148</v>
      </c>
      <c r="G21" s="84" t="s">
        <v>277</v>
      </c>
      <c r="H21" s="84">
        <v>3.9800000000000002E-2</v>
      </c>
      <c r="I21" s="84">
        <v>4.2299999999999997E-2</v>
      </c>
      <c r="J21" s="84">
        <v>1.0500000000000001E-2</v>
      </c>
      <c r="K21" s="40">
        <v>3.1800000000000002E-2</v>
      </c>
      <c r="L21" s="66">
        <f t="shared" si="10"/>
        <v>92.138364779874209</v>
      </c>
      <c r="M21" s="40" t="s">
        <v>161</v>
      </c>
      <c r="N21" s="40" t="s">
        <v>301</v>
      </c>
      <c r="O21" s="40" t="s">
        <v>291</v>
      </c>
      <c r="P21" s="84" t="s">
        <v>292</v>
      </c>
      <c r="Q21" s="84">
        <v>35</v>
      </c>
      <c r="R21" s="84"/>
      <c r="S21" s="84"/>
      <c r="T21" s="84"/>
    </row>
    <row r="22" spans="1:20" s="53" customFormat="1" ht="15">
      <c r="A22" s="84">
        <v>91</v>
      </c>
      <c r="B22" s="85" t="s">
        <v>294</v>
      </c>
      <c r="C22" s="94">
        <v>45133</v>
      </c>
      <c r="D22" s="84" t="s">
        <v>319</v>
      </c>
      <c r="E22" s="94">
        <v>45148</v>
      </c>
      <c r="F22" s="94">
        <v>45148</v>
      </c>
      <c r="G22" s="84" t="s">
        <v>277</v>
      </c>
      <c r="H22" s="87">
        <v>3.6999999999999998E-2</v>
      </c>
      <c r="I22" s="87">
        <v>3.95E-2</v>
      </c>
      <c r="J22" s="87">
        <v>7.7000000000000002E-3</v>
      </c>
      <c r="K22" s="40">
        <v>3.1800000000000002E-2</v>
      </c>
      <c r="L22" s="66">
        <f t="shared" si="10"/>
        <v>92.138364779874209</v>
      </c>
      <c r="M22" s="40" t="s">
        <v>161</v>
      </c>
      <c r="N22" s="40" t="s">
        <v>301</v>
      </c>
      <c r="O22" s="40" t="s">
        <v>291</v>
      </c>
      <c r="P22" s="84" t="s">
        <v>292</v>
      </c>
      <c r="Q22" s="84">
        <v>35</v>
      </c>
      <c r="R22" s="84"/>
      <c r="S22" s="84"/>
      <c r="T22" s="84"/>
    </row>
    <row r="23" spans="1:20" s="53" customFormat="1" ht="15">
      <c r="A23" s="84">
        <v>118</v>
      </c>
      <c r="B23" s="85" t="s">
        <v>294</v>
      </c>
      <c r="C23" s="94">
        <v>45133</v>
      </c>
      <c r="D23" s="84" t="s">
        <v>328</v>
      </c>
      <c r="E23" s="94">
        <v>45148</v>
      </c>
      <c r="F23" s="94">
        <v>45148</v>
      </c>
      <c r="G23" s="84" t="s">
        <v>277</v>
      </c>
      <c r="H23" s="87">
        <v>4.4999999999999998E-2</v>
      </c>
      <c r="I23" s="87">
        <v>4.6100000000000002E-2</v>
      </c>
      <c r="J23" s="87">
        <v>1.43E-2</v>
      </c>
      <c r="K23" s="40">
        <v>3.1800000000000002E-2</v>
      </c>
      <c r="L23" s="66">
        <f t="shared" si="10"/>
        <v>96.540880503144649</v>
      </c>
      <c r="M23" s="40" t="s">
        <v>161</v>
      </c>
      <c r="N23" s="40" t="s">
        <v>301</v>
      </c>
      <c r="O23" s="40" t="s">
        <v>291</v>
      </c>
      <c r="P23" s="84" t="s">
        <v>292</v>
      </c>
      <c r="Q23" s="84">
        <v>35</v>
      </c>
      <c r="R23" s="84"/>
      <c r="S23" s="84"/>
      <c r="T23" s="84"/>
    </row>
    <row r="24" spans="1:20" s="44" customFormat="1">
      <c r="B24" s="36"/>
      <c r="C24" s="36"/>
      <c r="E24" s="38"/>
      <c r="F24" s="38"/>
      <c r="G24" s="37"/>
      <c r="H24" s="45"/>
      <c r="I24" s="45"/>
      <c r="J24" s="45"/>
      <c r="K24" s="47"/>
      <c r="L24" s="37"/>
      <c r="M24" s="37"/>
      <c r="N24" s="69"/>
      <c r="O24" s="37"/>
      <c r="P24" s="37"/>
      <c r="Q24" s="37"/>
      <c r="R24" s="37"/>
    </row>
    <row r="25" spans="1:20" s="32" customFormat="1" ht="30.75">
      <c r="A25" s="29" t="s">
        <v>31</v>
      </c>
      <c r="B25" s="29" t="s">
        <v>32</v>
      </c>
      <c r="C25" s="29" t="s">
        <v>11</v>
      </c>
      <c r="D25" s="29" t="s">
        <v>2</v>
      </c>
      <c r="E25" s="29" t="s">
        <v>17</v>
      </c>
      <c r="F25" s="29" t="s">
        <v>16</v>
      </c>
      <c r="G25" s="30" t="s">
        <v>275</v>
      </c>
      <c r="H25" s="31" t="s">
        <v>30</v>
      </c>
      <c r="K25" s="33"/>
    </row>
    <row r="26" spans="1:20" s="53" customFormat="1" ht="15">
      <c r="A26" s="90" t="s">
        <v>283</v>
      </c>
      <c r="B26" s="91">
        <v>45145</v>
      </c>
      <c r="C26" s="91">
        <v>45147</v>
      </c>
      <c r="D26" s="90" t="s">
        <v>164</v>
      </c>
      <c r="E26" s="90">
        <v>1.26</v>
      </c>
      <c r="F26" s="88">
        <v>1.2399</v>
      </c>
      <c r="G26" s="89">
        <f t="shared" ref="G26:G32" si="11">(F26/E26)*100</f>
        <v>98.404761904761912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</row>
    <row r="27" spans="1:20" s="53" customFormat="1" ht="15">
      <c r="A27" s="90" t="s">
        <v>283</v>
      </c>
      <c r="B27" s="91">
        <v>45145</v>
      </c>
      <c r="C27" s="91">
        <v>45147</v>
      </c>
      <c r="D27" s="90" t="s">
        <v>164</v>
      </c>
      <c r="E27" s="90">
        <v>1.26</v>
      </c>
      <c r="F27" s="88">
        <v>1.3547</v>
      </c>
      <c r="G27" s="89">
        <f t="shared" si="11"/>
        <v>107.51587301587303</v>
      </c>
      <c r="H27" s="84"/>
      <c r="I27" s="84"/>
      <c r="J27" s="84"/>
      <c r="K27" s="84"/>
      <c r="L27" s="84"/>
      <c r="M27" s="84"/>
      <c r="N27" s="84"/>
      <c r="O27" s="84"/>
      <c r="P27" s="84"/>
      <c r="Q27" s="84"/>
    </row>
    <row r="28" spans="1:20" s="53" customFormat="1" ht="15">
      <c r="A28" s="90" t="s">
        <v>283</v>
      </c>
      <c r="B28" s="91">
        <v>45145</v>
      </c>
      <c r="C28" s="91">
        <v>45147</v>
      </c>
      <c r="D28" s="90" t="s">
        <v>164</v>
      </c>
      <c r="E28" s="90">
        <v>1.26</v>
      </c>
      <c r="F28" s="88">
        <v>1.3204</v>
      </c>
      <c r="G28" s="89">
        <f t="shared" si="11"/>
        <v>104.7936507936508</v>
      </c>
      <c r="H28" s="84"/>
      <c r="I28" s="84"/>
      <c r="J28" s="84"/>
      <c r="K28" s="84"/>
      <c r="L28" s="84"/>
      <c r="M28" s="84"/>
      <c r="N28" s="84"/>
      <c r="O28" s="84"/>
      <c r="P28" s="84"/>
      <c r="Q28" s="84"/>
    </row>
    <row r="29" spans="1:20" s="53" customFormat="1" ht="15">
      <c r="A29" s="90" t="s">
        <v>283</v>
      </c>
      <c r="B29" s="91">
        <v>45145</v>
      </c>
      <c r="C29" s="91">
        <v>45147</v>
      </c>
      <c r="D29" s="90" t="s">
        <v>164</v>
      </c>
      <c r="E29" s="90">
        <v>1.26</v>
      </c>
      <c r="F29" s="88">
        <v>1.2622</v>
      </c>
      <c r="G29" s="89">
        <f t="shared" si="11"/>
        <v>100.17460317460318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0" spans="1:20" s="53" customFormat="1" ht="15">
      <c r="A30" s="90" t="s">
        <v>283</v>
      </c>
      <c r="B30" s="91">
        <v>45145</v>
      </c>
      <c r="C30" s="91">
        <v>45147</v>
      </c>
      <c r="D30" s="90" t="s">
        <v>164</v>
      </c>
      <c r="E30" s="90">
        <v>1.26</v>
      </c>
      <c r="F30" s="88">
        <v>1.3528</v>
      </c>
      <c r="G30" s="89">
        <f t="shared" si="11"/>
        <v>107.36507936507937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</row>
    <row r="31" spans="1:20" s="53" customFormat="1" ht="15">
      <c r="A31" s="90" t="s">
        <v>283</v>
      </c>
      <c r="B31" s="91">
        <v>45145</v>
      </c>
      <c r="C31" s="91">
        <v>45147</v>
      </c>
      <c r="D31" s="90" t="s">
        <v>164</v>
      </c>
      <c r="E31" s="90">
        <v>1.26</v>
      </c>
      <c r="F31" s="88">
        <v>1.2747999999999999</v>
      </c>
      <c r="G31" s="89">
        <f t="shared" si="11"/>
        <v>101.17460317460316</v>
      </c>
      <c r="H31" s="84"/>
      <c r="I31" s="84"/>
      <c r="J31" s="84"/>
      <c r="K31" s="84"/>
      <c r="L31" s="84"/>
      <c r="M31" s="84"/>
      <c r="N31" s="84"/>
      <c r="O31" s="84"/>
      <c r="P31" s="84"/>
      <c r="Q31" s="84"/>
    </row>
    <row r="32" spans="1:20" s="53" customFormat="1" ht="15">
      <c r="A32" s="90" t="s">
        <v>283</v>
      </c>
      <c r="B32" s="91">
        <v>45145</v>
      </c>
      <c r="C32" s="91">
        <v>45147</v>
      </c>
      <c r="D32" s="90" t="s">
        <v>164</v>
      </c>
      <c r="E32" s="90">
        <v>1.26</v>
      </c>
      <c r="F32" s="88">
        <v>1.3621000000000001</v>
      </c>
      <c r="G32" s="89">
        <f t="shared" si="11"/>
        <v>108.10317460317461</v>
      </c>
      <c r="H32" s="84"/>
      <c r="I32" s="84"/>
      <c r="J32" s="84"/>
      <c r="K32" s="84"/>
      <c r="L32" s="84"/>
      <c r="M32" s="84"/>
      <c r="N32" s="84"/>
      <c r="O32" s="84"/>
      <c r="P32" s="84"/>
      <c r="Q32" s="84"/>
    </row>
    <row r="33" spans="1:17" s="53" customFormat="1" ht="15">
      <c r="A33" s="90"/>
      <c r="B33" s="91"/>
      <c r="C33" s="91"/>
      <c r="D33" s="90"/>
      <c r="E33" s="90"/>
      <c r="F33" s="88"/>
      <c r="G33" s="89"/>
      <c r="H33" s="84"/>
      <c r="I33" s="84"/>
      <c r="J33" s="84"/>
      <c r="K33" s="84"/>
      <c r="L33" s="84"/>
      <c r="M33" s="84"/>
      <c r="N33" s="84"/>
      <c r="O33" s="84"/>
      <c r="P33" s="84"/>
      <c r="Q33" s="84"/>
    </row>
    <row r="34" spans="1:17" s="53" customFormat="1" ht="15">
      <c r="A34" s="90" t="s">
        <v>284</v>
      </c>
      <c r="B34" s="91">
        <v>45131</v>
      </c>
      <c r="C34" s="91">
        <v>45147</v>
      </c>
      <c r="D34" s="90" t="s">
        <v>164</v>
      </c>
      <c r="E34" s="90">
        <v>0.126</v>
      </c>
      <c r="F34" s="88">
        <v>0.125</v>
      </c>
      <c r="G34" s="89">
        <f t="shared" ref="G34:G51" si="12">(F34/E34)*100</f>
        <v>99.206349206349216</v>
      </c>
      <c r="H34" s="87" t="s">
        <v>134</v>
      </c>
      <c r="I34" s="84"/>
      <c r="J34" s="84"/>
      <c r="K34" s="84"/>
      <c r="L34" s="84"/>
      <c r="M34" s="84"/>
      <c r="N34" s="84"/>
      <c r="O34" s="84"/>
      <c r="P34" s="84"/>
      <c r="Q34" s="84"/>
    </row>
    <row r="35" spans="1:17" s="53" customFormat="1" ht="15">
      <c r="A35" s="90" t="s">
        <v>285</v>
      </c>
      <c r="B35" s="91">
        <v>45131</v>
      </c>
      <c r="C35" s="91">
        <v>45147</v>
      </c>
      <c r="D35" s="90" t="s">
        <v>164</v>
      </c>
      <c r="E35" s="90">
        <v>0.126</v>
      </c>
      <c r="F35" s="88">
        <v>0.13200000000000001</v>
      </c>
      <c r="G35" s="89">
        <f t="shared" si="12"/>
        <v>104.76190476190477</v>
      </c>
      <c r="H35" s="87" t="s">
        <v>134</v>
      </c>
      <c r="I35" s="84"/>
      <c r="J35" s="84"/>
      <c r="K35" s="84"/>
      <c r="L35" s="84"/>
      <c r="M35" s="84"/>
      <c r="N35" s="84"/>
      <c r="O35" s="84"/>
      <c r="P35" s="84"/>
      <c r="Q35" s="84"/>
    </row>
    <row r="36" spans="1:17" s="53" customFormat="1" ht="15">
      <c r="A36" s="90" t="s">
        <v>285</v>
      </c>
      <c r="B36" s="91">
        <v>45131</v>
      </c>
      <c r="C36" s="91">
        <v>45147</v>
      </c>
      <c r="D36" s="90" t="s">
        <v>164</v>
      </c>
      <c r="E36" s="90">
        <v>0.126</v>
      </c>
      <c r="F36" s="88">
        <v>0.126</v>
      </c>
      <c r="G36" s="89">
        <f t="shared" si="12"/>
        <v>100</v>
      </c>
      <c r="H36" s="87" t="s">
        <v>134</v>
      </c>
      <c r="I36" s="84"/>
      <c r="J36" s="84"/>
      <c r="K36" s="84"/>
      <c r="L36" s="84"/>
      <c r="M36" s="84"/>
      <c r="N36" s="84"/>
      <c r="O36" s="84"/>
      <c r="P36" s="84"/>
      <c r="Q36" s="84"/>
    </row>
    <row r="37" spans="1:17" s="53" customFormat="1" ht="15">
      <c r="A37" s="90" t="s">
        <v>285</v>
      </c>
      <c r="B37" s="91">
        <v>45131</v>
      </c>
      <c r="C37" s="91">
        <v>45147</v>
      </c>
      <c r="D37" s="90" t="s">
        <v>164</v>
      </c>
      <c r="E37" s="90">
        <v>0.126</v>
      </c>
      <c r="F37" s="88">
        <v>0.129</v>
      </c>
      <c r="G37" s="89">
        <f t="shared" si="12"/>
        <v>102.38095238095238</v>
      </c>
      <c r="H37" s="87" t="s">
        <v>134</v>
      </c>
      <c r="I37" s="84"/>
      <c r="J37" s="84"/>
      <c r="K37" s="84"/>
      <c r="L37" s="84"/>
      <c r="M37" s="84"/>
      <c r="N37" s="84"/>
      <c r="O37" s="84"/>
      <c r="P37" s="84"/>
      <c r="Q37" s="84"/>
    </row>
    <row r="38" spans="1:17" s="53" customFormat="1" ht="15">
      <c r="A38" s="90" t="s">
        <v>285</v>
      </c>
      <c r="B38" s="91">
        <v>45131</v>
      </c>
      <c r="C38" s="91">
        <v>45147</v>
      </c>
      <c r="D38" s="90" t="s">
        <v>164</v>
      </c>
      <c r="E38" s="90">
        <v>0.126</v>
      </c>
      <c r="F38" s="88">
        <v>0.126</v>
      </c>
      <c r="G38" s="89">
        <f t="shared" si="12"/>
        <v>100</v>
      </c>
      <c r="H38" s="87" t="s">
        <v>134</v>
      </c>
      <c r="I38" s="84"/>
      <c r="J38" s="84"/>
      <c r="K38" s="84"/>
      <c r="L38" s="84"/>
      <c r="M38" s="84"/>
      <c r="N38" s="84"/>
      <c r="O38" s="84"/>
      <c r="P38" s="84"/>
      <c r="Q38" s="84"/>
    </row>
    <row r="39" spans="1:17" s="53" customFormat="1" ht="15">
      <c r="A39" s="90" t="s">
        <v>285</v>
      </c>
      <c r="B39" s="91">
        <v>45131</v>
      </c>
      <c r="C39" s="91">
        <v>45147</v>
      </c>
      <c r="D39" s="90" t="s">
        <v>164</v>
      </c>
      <c r="E39" s="90">
        <v>0.126</v>
      </c>
      <c r="F39" s="88">
        <v>0.127</v>
      </c>
      <c r="G39" s="89">
        <f t="shared" si="12"/>
        <v>100.79365079365078</v>
      </c>
      <c r="H39" s="87" t="s">
        <v>134</v>
      </c>
      <c r="I39" s="84"/>
      <c r="J39" s="84"/>
      <c r="K39" s="84"/>
      <c r="L39" s="84"/>
      <c r="M39" s="84"/>
      <c r="N39" s="84"/>
      <c r="O39" s="84"/>
      <c r="P39" s="84"/>
      <c r="Q39" s="84"/>
    </row>
    <row r="40" spans="1:17" s="53" customFormat="1" ht="15">
      <c r="A40" s="90" t="s">
        <v>285</v>
      </c>
      <c r="B40" s="91">
        <v>45131</v>
      </c>
      <c r="C40" s="91">
        <v>45147</v>
      </c>
      <c r="D40" s="90" t="s">
        <v>164</v>
      </c>
      <c r="E40" s="90">
        <v>0.126</v>
      </c>
      <c r="F40" s="84">
        <v>0.126</v>
      </c>
      <c r="G40" s="89">
        <f t="shared" si="12"/>
        <v>100</v>
      </c>
      <c r="H40" s="87" t="s">
        <v>134</v>
      </c>
      <c r="I40" s="84"/>
      <c r="J40" s="84"/>
      <c r="K40" s="84"/>
      <c r="L40" s="84"/>
      <c r="M40" s="84"/>
      <c r="N40" s="84"/>
      <c r="O40" s="84"/>
      <c r="P40" s="84"/>
      <c r="Q40" s="84"/>
    </row>
    <row r="41" spans="1:17" s="53" customFormat="1" ht="15">
      <c r="A41" s="90" t="s">
        <v>285</v>
      </c>
      <c r="B41" s="91">
        <v>45131</v>
      </c>
      <c r="C41" s="91">
        <v>45147</v>
      </c>
      <c r="D41" s="90" t="s">
        <v>164</v>
      </c>
      <c r="E41" s="90">
        <v>0.126</v>
      </c>
      <c r="F41" s="84">
        <v>0.13100000000000001</v>
      </c>
      <c r="G41" s="89">
        <f t="shared" si="12"/>
        <v>103.96825396825398</v>
      </c>
      <c r="H41" s="87" t="s">
        <v>134</v>
      </c>
      <c r="I41" s="84"/>
      <c r="J41" s="84"/>
      <c r="K41" s="84"/>
      <c r="L41" s="84"/>
      <c r="M41" s="84"/>
      <c r="N41" s="84"/>
      <c r="O41" s="84"/>
      <c r="P41" s="84"/>
      <c r="Q41" s="84"/>
    </row>
    <row r="42" spans="1:17" s="53" customFormat="1" ht="15">
      <c r="A42" s="90" t="s">
        <v>285</v>
      </c>
      <c r="B42" s="91">
        <v>45131</v>
      </c>
      <c r="C42" s="91">
        <v>45147</v>
      </c>
      <c r="D42" s="90" t="s">
        <v>164</v>
      </c>
      <c r="E42" s="90">
        <v>0.126</v>
      </c>
      <c r="F42" s="84">
        <v>0.125</v>
      </c>
      <c r="G42" s="89">
        <f t="shared" si="12"/>
        <v>99.206349206349216</v>
      </c>
      <c r="H42" s="87" t="s">
        <v>134</v>
      </c>
      <c r="I42" s="84"/>
      <c r="J42" s="84"/>
      <c r="K42" s="84"/>
      <c r="L42" s="84"/>
      <c r="M42" s="84"/>
      <c r="N42" s="84"/>
      <c r="O42" s="84"/>
      <c r="P42" s="84"/>
      <c r="Q42" s="84"/>
    </row>
    <row r="43" spans="1:17" s="53" customFormat="1" ht="15">
      <c r="A43" s="90" t="s">
        <v>285</v>
      </c>
      <c r="B43" s="91">
        <v>45131</v>
      </c>
      <c r="C43" s="91">
        <v>45147</v>
      </c>
      <c r="D43" s="90" t="s">
        <v>164</v>
      </c>
      <c r="E43" s="90">
        <v>0.126</v>
      </c>
      <c r="F43" s="84">
        <v>0.11700000000000001</v>
      </c>
      <c r="G43" s="89">
        <f t="shared" si="12"/>
        <v>92.857142857142861</v>
      </c>
      <c r="H43" s="87" t="s">
        <v>134</v>
      </c>
      <c r="I43" s="84"/>
      <c r="J43" s="84"/>
      <c r="K43" s="84"/>
      <c r="L43" s="84"/>
      <c r="M43" s="84"/>
      <c r="N43" s="84"/>
      <c r="O43" s="84"/>
      <c r="P43" s="84"/>
      <c r="Q43" s="84"/>
    </row>
    <row r="44" spans="1:17" s="53" customFormat="1" ht="15">
      <c r="A44" s="90" t="s">
        <v>285</v>
      </c>
      <c r="B44" s="91">
        <v>45131</v>
      </c>
      <c r="C44" s="91">
        <v>45147</v>
      </c>
      <c r="D44" s="90" t="s">
        <v>164</v>
      </c>
      <c r="E44" s="90">
        <v>0.126</v>
      </c>
      <c r="F44" s="84">
        <v>0.11899999999999999</v>
      </c>
      <c r="G44" s="89">
        <f t="shared" si="12"/>
        <v>94.444444444444443</v>
      </c>
      <c r="H44" s="87" t="s">
        <v>134</v>
      </c>
      <c r="I44" s="84"/>
      <c r="J44" s="84"/>
      <c r="K44" s="84"/>
      <c r="L44" s="84"/>
      <c r="M44" s="84"/>
      <c r="N44" s="84"/>
      <c r="O44" s="84"/>
      <c r="P44" s="84"/>
      <c r="Q44" s="84"/>
    </row>
    <row r="45" spans="1:17" s="53" customFormat="1" ht="15">
      <c r="A45" s="90" t="s">
        <v>285</v>
      </c>
      <c r="B45" s="91">
        <v>45131</v>
      </c>
      <c r="C45" s="91">
        <v>45147</v>
      </c>
      <c r="D45" s="90" t="s">
        <v>164</v>
      </c>
      <c r="E45" s="90">
        <v>0.126</v>
      </c>
      <c r="F45" s="84">
        <v>0.124</v>
      </c>
      <c r="G45" s="89">
        <f t="shared" si="12"/>
        <v>98.412698412698404</v>
      </c>
      <c r="H45" s="87" t="s">
        <v>134</v>
      </c>
      <c r="I45" s="84"/>
      <c r="J45" s="84"/>
      <c r="K45" s="84"/>
      <c r="L45" s="84"/>
      <c r="M45" s="84"/>
      <c r="N45" s="84"/>
      <c r="O45" s="84"/>
      <c r="P45" s="84"/>
      <c r="Q45" s="84"/>
    </row>
    <row r="46" spans="1:17" s="53" customFormat="1" ht="15">
      <c r="A46" s="90" t="s">
        <v>285</v>
      </c>
      <c r="B46" s="91">
        <v>45131</v>
      </c>
      <c r="C46" s="91">
        <v>45147</v>
      </c>
      <c r="D46" s="90" t="s">
        <v>164</v>
      </c>
      <c r="E46" s="90">
        <v>0.126</v>
      </c>
      <c r="F46" s="84">
        <v>0.124</v>
      </c>
      <c r="G46" s="89">
        <f t="shared" si="12"/>
        <v>98.412698412698404</v>
      </c>
      <c r="H46" s="87" t="s">
        <v>134</v>
      </c>
      <c r="I46" s="84"/>
      <c r="J46" s="84"/>
      <c r="K46" s="84"/>
      <c r="L46" s="84"/>
      <c r="M46" s="84"/>
      <c r="N46" s="84"/>
      <c r="O46" s="84"/>
      <c r="P46" s="84"/>
      <c r="Q46" s="84"/>
    </row>
    <row r="47" spans="1:17" s="53" customFormat="1" ht="15">
      <c r="A47" s="90" t="s">
        <v>285</v>
      </c>
      <c r="B47" s="91">
        <v>45131</v>
      </c>
      <c r="C47" s="91">
        <v>45147</v>
      </c>
      <c r="D47" s="90" t="s">
        <v>164</v>
      </c>
      <c r="E47" s="90">
        <v>0.126</v>
      </c>
      <c r="F47" s="84">
        <v>0.11899999999999999</v>
      </c>
      <c r="G47" s="89">
        <f t="shared" si="12"/>
        <v>94.444444444444443</v>
      </c>
      <c r="H47" s="87" t="s">
        <v>134</v>
      </c>
      <c r="I47" s="84"/>
      <c r="J47" s="84"/>
      <c r="K47" s="84"/>
      <c r="L47" s="84"/>
      <c r="M47" s="84"/>
      <c r="N47" s="84"/>
      <c r="O47" s="84"/>
      <c r="P47" s="84"/>
      <c r="Q47" s="84"/>
    </row>
    <row r="48" spans="1:17" s="53" customFormat="1" ht="15">
      <c r="A48" s="90" t="s">
        <v>285</v>
      </c>
      <c r="B48" s="91">
        <v>45131</v>
      </c>
      <c r="C48" s="91">
        <v>45147</v>
      </c>
      <c r="D48" s="90" t="s">
        <v>164</v>
      </c>
      <c r="E48" s="90">
        <v>0.126</v>
      </c>
      <c r="F48" s="84">
        <v>0.121</v>
      </c>
      <c r="G48" s="89">
        <f t="shared" si="12"/>
        <v>96.031746031746025</v>
      </c>
      <c r="H48" s="87" t="s">
        <v>134</v>
      </c>
      <c r="I48" s="84"/>
      <c r="J48" s="84"/>
      <c r="K48" s="84"/>
      <c r="L48" s="84"/>
      <c r="M48" s="84"/>
      <c r="N48" s="84"/>
      <c r="O48" s="84"/>
      <c r="P48" s="84"/>
      <c r="Q48" s="84"/>
    </row>
    <row r="49" spans="1:17" s="53" customFormat="1" ht="15">
      <c r="A49" s="90" t="s">
        <v>285</v>
      </c>
      <c r="B49" s="91">
        <v>45131</v>
      </c>
      <c r="C49" s="91">
        <v>45147</v>
      </c>
      <c r="D49" s="90" t="s">
        <v>164</v>
      </c>
      <c r="E49" s="90">
        <v>0.126</v>
      </c>
      <c r="F49" s="84">
        <v>0.124</v>
      </c>
      <c r="G49" s="89">
        <f t="shared" si="12"/>
        <v>98.412698412698404</v>
      </c>
      <c r="H49" s="87" t="s">
        <v>134</v>
      </c>
      <c r="I49" s="84"/>
      <c r="J49" s="84"/>
      <c r="K49" s="84"/>
      <c r="L49" s="84"/>
      <c r="M49" s="84"/>
      <c r="N49" s="84"/>
      <c r="O49" s="84"/>
      <c r="P49" s="84"/>
      <c r="Q49" s="84"/>
    </row>
    <row r="50" spans="1:17" s="53" customFormat="1" ht="15">
      <c r="A50" s="90" t="s">
        <v>285</v>
      </c>
      <c r="B50" s="91">
        <v>45131</v>
      </c>
      <c r="C50" s="91">
        <v>45147</v>
      </c>
      <c r="D50" s="90" t="s">
        <v>164</v>
      </c>
      <c r="E50" s="90">
        <v>0.126</v>
      </c>
      <c r="F50" s="84">
        <v>0.124</v>
      </c>
      <c r="G50" s="89">
        <f t="shared" si="12"/>
        <v>98.412698412698404</v>
      </c>
      <c r="H50" s="87" t="s">
        <v>134</v>
      </c>
      <c r="I50" s="84"/>
      <c r="J50" s="84"/>
      <c r="K50" s="84"/>
      <c r="L50" s="84"/>
      <c r="M50" s="84"/>
      <c r="N50" s="84"/>
      <c r="O50" s="84"/>
      <c r="P50" s="84"/>
      <c r="Q50" s="84"/>
    </row>
    <row r="51" spans="1:17" s="53" customFormat="1" ht="15">
      <c r="A51" s="90" t="s">
        <v>285</v>
      </c>
      <c r="B51" s="91">
        <v>45131</v>
      </c>
      <c r="C51" s="91">
        <v>45147</v>
      </c>
      <c r="D51" s="90" t="s">
        <v>164</v>
      </c>
      <c r="E51" s="90">
        <v>0.126</v>
      </c>
      <c r="F51" s="84">
        <v>0.124</v>
      </c>
      <c r="G51" s="89">
        <f t="shared" si="12"/>
        <v>98.412698412698404</v>
      </c>
      <c r="H51" s="87" t="s">
        <v>134</v>
      </c>
      <c r="I51" s="84"/>
      <c r="J51" s="84"/>
      <c r="K51" s="84"/>
      <c r="L51" s="84"/>
      <c r="M51" s="84"/>
      <c r="N51" s="84"/>
      <c r="O51" s="84"/>
      <c r="P51" s="84"/>
      <c r="Q51" s="84"/>
    </row>
    <row r="52" spans="1:17" s="53" customFormat="1" ht="15">
      <c r="A52" s="90"/>
      <c r="B52" s="91"/>
      <c r="C52" s="91"/>
      <c r="D52" s="90"/>
      <c r="E52" s="90"/>
      <c r="F52" s="88"/>
      <c r="G52" s="89"/>
      <c r="H52" s="87"/>
      <c r="I52" s="84"/>
      <c r="J52" s="84"/>
      <c r="K52" s="84"/>
      <c r="L52" s="84"/>
      <c r="M52" s="84"/>
      <c r="N52" s="84"/>
      <c r="O52" s="84"/>
      <c r="P52" s="84"/>
      <c r="Q52" s="84"/>
    </row>
    <row r="53" spans="1:17" s="53" customFormat="1" ht="15">
      <c r="A53" s="90" t="s">
        <v>147</v>
      </c>
      <c r="B53" s="91">
        <v>45107</v>
      </c>
      <c r="C53" s="91">
        <v>45147</v>
      </c>
      <c r="D53" s="90" t="s">
        <v>164</v>
      </c>
      <c r="E53" s="92">
        <v>8.1799999999999998E-2</v>
      </c>
      <c r="F53" s="88">
        <v>7.4999999999999997E-2</v>
      </c>
      <c r="G53" s="89">
        <f>(F53/E53)*100</f>
        <v>91.687041564792167</v>
      </c>
      <c r="H53" s="87" t="s">
        <v>134</v>
      </c>
      <c r="I53" s="84"/>
      <c r="J53" s="84"/>
      <c r="K53" s="84"/>
      <c r="L53" s="84"/>
      <c r="M53" s="84"/>
      <c r="N53" s="84"/>
      <c r="O53" s="84"/>
      <c r="P53" s="84"/>
      <c r="Q53" s="84"/>
    </row>
    <row r="54" spans="1:17" s="53" customFormat="1" ht="15">
      <c r="A54" s="90" t="s">
        <v>147</v>
      </c>
      <c r="B54" s="91">
        <v>45107</v>
      </c>
      <c r="C54" s="91">
        <v>45147</v>
      </c>
      <c r="D54" s="90" t="s">
        <v>164</v>
      </c>
      <c r="E54" s="92">
        <v>8.1799999999999998E-2</v>
      </c>
      <c r="F54" s="88">
        <v>7.8E-2</v>
      </c>
      <c r="G54" s="89">
        <f t="shared" ref="G54:G71" si="13">(F54/E54)*100</f>
        <v>95.354523227383865</v>
      </c>
      <c r="H54" s="87" t="s">
        <v>134</v>
      </c>
      <c r="I54" s="84"/>
      <c r="J54" s="84"/>
      <c r="K54" s="84"/>
      <c r="L54" s="84"/>
      <c r="M54" s="84"/>
      <c r="N54" s="84"/>
      <c r="O54" s="84"/>
      <c r="P54" s="84"/>
      <c r="Q54" s="84"/>
    </row>
    <row r="55" spans="1:17" s="53" customFormat="1" ht="15">
      <c r="A55" s="90" t="s">
        <v>147</v>
      </c>
      <c r="B55" s="91">
        <v>45107</v>
      </c>
      <c r="C55" s="91">
        <v>45147</v>
      </c>
      <c r="D55" s="90" t="s">
        <v>164</v>
      </c>
      <c r="E55" s="92">
        <v>8.1799999999999998E-2</v>
      </c>
      <c r="F55" s="88">
        <v>7.8E-2</v>
      </c>
      <c r="G55" s="89">
        <f t="shared" si="13"/>
        <v>95.354523227383865</v>
      </c>
      <c r="H55" s="87" t="s">
        <v>134</v>
      </c>
      <c r="I55" s="84"/>
      <c r="J55" s="84"/>
      <c r="K55" s="84"/>
      <c r="L55" s="84"/>
      <c r="M55" s="84"/>
      <c r="N55" s="84"/>
      <c r="O55" s="84"/>
      <c r="P55" s="84"/>
      <c r="Q55" s="84"/>
    </row>
    <row r="56" spans="1:17" s="53" customFormat="1" ht="15">
      <c r="A56" s="90" t="s">
        <v>147</v>
      </c>
      <c r="B56" s="91">
        <v>45107</v>
      </c>
      <c r="C56" s="91">
        <v>45147</v>
      </c>
      <c r="D56" s="90" t="s">
        <v>164</v>
      </c>
      <c r="E56" s="92">
        <v>8.1799999999999998E-2</v>
      </c>
      <c r="F56" s="88">
        <v>8.3000000000000004E-2</v>
      </c>
      <c r="G56" s="89">
        <f t="shared" si="13"/>
        <v>101.4669926650367</v>
      </c>
      <c r="H56" s="87" t="s">
        <v>134</v>
      </c>
      <c r="I56" s="84"/>
      <c r="J56" s="84"/>
      <c r="K56" s="84"/>
      <c r="L56" s="84"/>
      <c r="M56" s="84"/>
      <c r="N56" s="84"/>
      <c r="O56" s="84"/>
      <c r="P56" s="84"/>
      <c r="Q56" s="84"/>
    </row>
    <row r="57" spans="1:17" s="53" customFormat="1" ht="15">
      <c r="A57" s="90" t="s">
        <v>147</v>
      </c>
      <c r="B57" s="91">
        <v>45107</v>
      </c>
      <c r="C57" s="91">
        <v>45147</v>
      </c>
      <c r="D57" s="90" t="s">
        <v>164</v>
      </c>
      <c r="E57" s="92">
        <v>8.1799999999999998E-2</v>
      </c>
      <c r="F57" s="88">
        <v>7.8E-2</v>
      </c>
      <c r="G57" s="89">
        <f t="shared" si="13"/>
        <v>95.354523227383865</v>
      </c>
      <c r="H57" s="87" t="s">
        <v>134</v>
      </c>
      <c r="I57" s="84"/>
      <c r="J57" s="84"/>
      <c r="K57" s="84"/>
      <c r="L57" s="84"/>
      <c r="M57" s="84"/>
      <c r="N57" s="84"/>
      <c r="O57" s="84"/>
      <c r="P57" s="84"/>
      <c r="Q57" s="84"/>
    </row>
    <row r="58" spans="1:17" s="53" customFormat="1" ht="15">
      <c r="A58" s="90" t="s">
        <v>147</v>
      </c>
      <c r="B58" s="91">
        <v>45107</v>
      </c>
      <c r="C58" s="91">
        <v>45147</v>
      </c>
      <c r="D58" s="90" t="s">
        <v>164</v>
      </c>
      <c r="E58" s="92">
        <v>8.1799999999999998E-2</v>
      </c>
      <c r="F58" s="88">
        <v>7.9000000000000001E-2</v>
      </c>
      <c r="G58" s="89">
        <f t="shared" si="13"/>
        <v>96.577017114914426</v>
      </c>
      <c r="H58" s="87" t="s">
        <v>134</v>
      </c>
      <c r="I58" s="84"/>
      <c r="J58" s="84"/>
      <c r="K58" s="84"/>
      <c r="L58" s="84"/>
      <c r="M58" s="84"/>
      <c r="N58" s="84"/>
      <c r="O58" s="84"/>
      <c r="P58" s="84"/>
      <c r="Q58" s="84"/>
    </row>
    <row r="59" spans="1:17" s="53" customFormat="1" ht="15">
      <c r="A59" s="90" t="s">
        <v>147</v>
      </c>
      <c r="B59" s="91">
        <v>45107</v>
      </c>
      <c r="C59" s="91">
        <v>45147</v>
      </c>
      <c r="D59" s="90" t="s">
        <v>164</v>
      </c>
      <c r="E59" s="92">
        <v>8.1799999999999998E-2</v>
      </c>
      <c r="F59" s="88">
        <v>7.9000000000000001E-2</v>
      </c>
      <c r="G59" s="89">
        <f t="shared" si="13"/>
        <v>96.577017114914426</v>
      </c>
      <c r="H59" s="87" t="s">
        <v>134</v>
      </c>
      <c r="I59" s="84"/>
      <c r="J59" s="84"/>
      <c r="K59" s="84"/>
      <c r="L59" s="84"/>
      <c r="M59" s="84"/>
      <c r="N59" s="84"/>
      <c r="O59" s="84"/>
      <c r="P59" s="84"/>
      <c r="Q59" s="84"/>
    </row>
    <row r="60" spans="1:17" s="53" customFormat="1" ht="15">
      <c r="A60" s="90" t="s">
        <v>147</v>
      </c>
      <c r="B60" s="91">
        <v>45107</v>
      </c>
      <c r="C60" s="91">
        <v>45147</v>
      </c>
      <c r="D60" s="90" t="s">
        <v>164</v>
      </c>
      <c r="E60" s="92">
        <v>8.1799999999999998E-2</v>
      </c>
      <c r="F60" s="88">
        <v>8.1000000000000003E-2</v>
      </c>
      <c r="G60" s="89">
        <f t="shared" si="13"/>
        <v>99.022004889975562</v>
      </c>
      <c r="H60" s="87" t="s">
        <v>134</v>
      </c>
      <c r="I60" s="84"/>
      <c r="J60" s="84"/>
      <c r="K60" s="84"/>
      <c r="L60" s="84"/>
      <c r="M60" s="84"/>
      <c r="N60" s="84"/>
      <c r="O60" s="84"/>
      <c r="P60" s="84"/>
      <c r="Q60" s="84"/>
    </row>
    <row r="61" spans="1:17" s="53" customFormat="1" ht="15">
      <c r="A61" s="90" t="s">
        <v>147</v>
      </c>
      <c r="B61" s="91">
        <v>45107</v>
      </c>
      <c r="C61" s="91">
        <v>45147</v>
      </c>
      <c r="D61" s="90" t="s">
        <v>164</v>
      </c>
      <c r="E61" s="92">
        <v>8.1799999999999998E-2</v>
      </c>
      <c r="F61" s="88">
        <v>8.1000000000000003E-2</v>
      </c>
      <c r="G61" s="89">
        <f t="shared" si="13"/>
        <v>99.022004889975562</v>
      </c>
      <c r="H61" s="87" t="s">
        <v>134</v>
      </c>
      <c r="I61" s="84"/>
      <c r="J61" s="84"/>
      <c r="K61" s="84"/>
      <c r="L61" s="84"/>
      <c r="M61" s="84"/>
      <c r="N61" s="84"/>
      <c r="O61" s="84"/>
      <c r="P61" s="84"/>
      <c r="Q61" s="84"/>
    </row>
    <row r="62" spans="1:17" s="53" customFormat="1" ht="15">
      <c r="A62" s="90" t="s">
        <v>147</v>
      </c>
      <c r="B62" s="91">
        <v>45107</v>
      </c>
      <c r="C62" s="91">
        <v>45147</v>
      </c>
      <c r="D62" s="90" t="s">
        <v>164</v>
      </c>
      <c r="E62" s="92">
        <v>8.1799999999999998E-2</v>
      </c>
      <c r="F62" s="88">
        <v>7.6999999999999999E-2</v>
      </c>
      <c r="G62" s="89">
        <f t="shared" si="13"/>
        <v>94.132029339853304</v>
      </c>
      <c r="H62" s="87" t="s">
        <v>134</v>
      </c>
      <c r="I62" s="84"/>
      <c r="J62" s="84"/>
      <c r="K62" s="84"/>
      <c r="L62" s="84"/>
      <c r="M62" s="84"/>
      <c r="N62" s="84"/>
      <c r="O62" s="84"/>
      <c r="P62" s="84"/>
      <c r="Q62" s="84"/>
    </row>
    <row r="63" spans="1:17" s="53" customFormat="1" ht="15">
      <c r="A63" s="90" t="s">
        <v>147</v>
      </c>
      <c r="B63" s="91">
        <v>45107</v>
      </c>
      <c r="C63" s="91">
        <v>45147</v>
      </c>
      <c r="D63" s="90" t="s">
        <v>164</v>
      </c>
      <c r="E63" s="92">
        <v>8.1799999999999998E-2</v>
      </c>
      <c r="F63" s="88">
        <v>7.5999999999999998E-2</v>
      </c>
      <c r="G63" s="89">
        <f t="shared" si="13"/>
        <v>92.909535452322729</v>
      </c>
      <c r="H63" s="87" t="s">
        <v>134</v>
      </c>
      <c r="I63" s="84"/>
      <c r="J63" s="84"/>
      <c r="K63" s="84"/>
      <c r="L63" s="84"/>
      <c r="M63" s="84"/>
      <c r="N63" s="84"/>
      <c r="O63" s="84"/>
      <c r="P63" s="84"/>
      <c r="Q63" s="84"/>
    </row>
    <row r="64" spans="1:17" s="53" customFormat="1" ht="15">
      <c r="A64" s="90" t="s">
        <v>147</v>
      </c>
      <c r="B64" s="91">
        <v>45107</v>
      </c>
      <c r="C64" s="91">
        <v>45147</v>
      </c>
      <c r="D64" s="90" t="s">
        <v>164</v>
      </c>
      <c r="E64" s="92">
        <v>8.1799999999999998E-2</v>
      </c>
      <c r="F64" s="88">
        <v>7.5999999999999998E-2</v>
      </c>
      <c r="G64" s="89">
        <f t="shared" si="13"/>
        <v>92.909535452322729</v>
      </c>
      <c r="H64" s="87" t="s">
        <v>134</v>
      </c>
      <c r="I64" s="84"/>
      <c r="J64" s="84"/>
      <c r="K64" s="84"/>
      <c r="L64" s="84"/>
      <c r="M64" s="84"/>
      <c r="N64" s="84"/>
      <c r="O64" s="84"/>
      <c r="P64" s="84"/>
      <c r="Q64" s="84"/>
    </row>
    <row r="65" spans="1:17" s="53" customFormat="1" ht="15">
      <c r="A65" s="90" t="s">
        <v>147</v>
      </c>
      <c r="B65" s="91">
        <v>45107</v>
      </c>
      <c r="C65" s="91">
        <v>45147</v>
      </c>
      <c r="D65" s="90" t="s">
        <v>164</v>
      </c>
      <c r="E65" s="92">
        <v>8.1799999999999998E-2</v>
      </c>
      <c r="F65" s="88">
        <v>0.08</v>
      </c>
      <c r="G65" s="89">
        <f t="shared" si="13"/>
        <v>97.799511002445001</v>
      </c>
      <c r="H65" s="87" t="s">
        <v>134</v>
      </c>
      <c r="I65" s="84"/>
      <c r="J65" s="84"/>
      <c r="K65" s="84"/>
      <c r="L65" s="84"/>
      <c r="M65" s="84"/>
      <c r="N65" s="84"/>
      <c r="O65" s="84"/>
      <c r="P65" s="84"/>
      <c r="Q65" s="84"/>
    </row>
    <row r="66" spans="1:17" s="53" customFormat="1" ht="15">
      <c r="A66" s="90" t="s">
        <v>147</v>
      </c>
      <c r="B66" s="91">
        <v>45107</v>
      </c>
      <c r="C66" s="91">
        <v>45147</v>
      </c>
      <c r="D66" s="90" t="s">
        <v>164</v>
      </c>
      <c r="E66" s="92">
        <v>8.1799999999999998E-2</v>
      </c>
      <c r="F66" s="88">
        <v>7.6999999999999999E-2</v>
      </c>
      <c r="G66" s="89">
        <f t="shared" si="13"/>
        <v>94.132029339853304</v>
      </c>
      <c r="H66" s="87" t="s">
        <v>134</v>
      </c>
      <c r="I66" s="84"/>
      <c r="J66" s="84"/>
      <c r="K66" s="84"/>
      <c r="L66" s="84"/>
      <c r="M66" s="84"/>
      <c r="N66" s="84"/>
      <c r="O66" s="84"/>
      <c r="P66" s="84"/>
      <c r="Q66" s="84"/>
    </row>
    <row r="67" spans="1:17" s="53" customFormat="1" ht="15">
      <c r="A67" s="90" t="s">
        <v>147</v>
      </c>
      <c r="B67" s="91">
        <v>45107</v>
      </c>
      <c r="C67" s="91">
        <v>45147</v>
      </c>
      <c r="D67" s="90" t="s">
        <v>164</v>
      </c>
      <c r="E67" s="92">
        <v>8.1799999999999998E-2</v>
      </c>
      <c r="F67" s="88">
        <v>7.8E-2</v>
      </c>
      <c r="G67" s="89">
        <f t="shared" si="13"/>
        <v>95.354523227383865</v>
      </c>
      <c r="H67" s="87" t="s">
        <v>134</v>
      </c>
      <c r="I67" s="84"/>
      <c r="J67" s="84"/>
      <c r="K67" s="84"/>
      <c r="L67" s="84"/>
      <c r="M67" s="84"/>
      <c r="N67" s="84"/>
      <c r="O67" s="84"/>
      <c r="P67" s="84"/>
      <c r="Q67" s="84"/>
    </row>
    <row r="68" spans="1:17" s="53" customFormat="1" ht="15">
      <c r="A68" s="90" t="s">
        <v>147</v>
      </c>
      <c r="B68" s="91">
        <v>45107</v>
      </c>
      <c r="C68" s="91">
        <v>45147</v>
      </c>
      <c r="D68" s="90" t="s">
        <v>164</v>
      </c>
      <c r="E68" s="92">
        <v>8.1799999999999998E-2</v>
      </c>
      <c r="F68" s="88">
        <v>7.4999999999999997E-2</v>
      </c>
      <c r="G68" s="89">
        <f t="shared" si="13"/>
        <v>91.687041564792167</v>
      </c>
      <c r="H68" s="87" t="s">
        <v>134</v>
      </c>
      <c r="I68" s="84"/>
      <c r="J68" s="84"/>
      <c r="K68" s="84"/>
      <c r="L68" s="84"/>
      <c r="M68" s="84"/>
      <c r="N68" s="84"/>
      <c r="O68" s="84"/>
      <c r="P68" s="84"/>
      <c r="Q68" s="84"/>
    </row>
    <row r="69" spans="1:17" s="53" customFormat="1" ht="15">
      <c r="A69" s="90" t="s">
        <v>147</v>
      </c>
      <c r="B69" s="91">
        <v>45107</v>
      </c>
      <c r="C69" s="91">
        <v>45147</v>
      </c>
      <c r="D69" s="90" t="s">
        <v>164</v>
      </c>
      <c r="E69" s="92">
        <v>8.1799999999999998E-2</v>
      </c>
      <c r="F69" s="88">
        <v>8.6999999999999994E-2</v>
      </c>
      <c r="G69" s="89">
        <f t="shared" si="13"/>
        <v>106.35696821515891</v>
      </c>
      <c r="H69" s="87" t="s">
        <v>134</v>
      </c>
      <c r="I69" s="84"/>
      <c r="J69" s="84"/>
      <c r="K69" s="84"/>
      <c r="L69" s="84"/>
      <c r="M69" s="84"/>
      <c r="N69" s="84"/>
      <c r="O69" s="84"/>
      <c r="P69" s="84"/>
      <c r="Q69" s="84"/>
    </row>
    <row r="70" spans="1:17" s="53" customFormat="1" ht="15">
      <c r="A70" s="90" t="s">
        <v>147</v>
      </c>
      <c r="B70" s="91">
        <v>45107</v>
      </c>
      <c r="C70" s="91">
        <v>45147</v>
      </c>
      <c r="D70" s="90" t="s">
        <v>164</v>
      </c>
      <c r="E70" s="92">
        <v>8.1799999999999998E-2</v>
      </c>
      <c r="F70" s="88">
        <v>8.8999999999999996E-2</v>
      </c>
      <c r="G70" s="89">
        <f t="shared" si="13"/>
        <v>108.80195599022005</v>
      </c>
      <c r="H70" s="87" t="s">
        <v>134</v>
      </c>
      <c r="I70" s="84"/>
      <c r="J70" s="84"/>
      <c r="K70" s="84"/>
      <c r="L70" s="84"/>
      <c r="M70" s="84"/>
      <c r="N70" s="84"/>
      <c r="O70" s="84"/>
      <c r="P70" s="84"/>
      <c r="Q70" s="84"/>
    </row>
    <row r="71" spans="1:17" s="53" customFormat="1" ht="15">
      <c r="A71" s="90" t="s">
        <v>147</v>
      </c>
      <c r="B71" s="91">
        <v>45107</v>
      </c>
      <c r="C71" s="91">
        <v>45147</v>
      </c>
      <c r="D71" s="90" t="s">
        <v>164</v>
      </c>
      <c r="E71" s="92">
        <v>8.1799999999999998E-2</v>
      </c>
      <c r="F71" s="88">
        <v>8.8999999999999996E-2</v>
      </c>
      <c r="G71" s="89">
        <f t="shared" si="13"/>
        <v>108.80195599022005</v>
      </c>
      <c r="H71" s="87" t="s">
        <v>134</v>
      </c>
      <c r="I71" s="84"/>
      <c r="J71" s="84"/>
      <c r="K71" s="84"/>
      <c r="L71" s="84"/>
      <c r="M71" s="84"/>
      <c r="N71" s="84"/>
      <c r="O71" s="84"/>
      <c r="P71" s="84"/>
      <c r="Q71" s="84"/>
    </row>
    <row r="72" spans="1:17" s="53" customFormat="1" ht="15">
      <c r="A72" s="84"/>
      <c r="B72" s="84"/>
      <c r="C72" s="91"/>
      <c r="D72" s="84"/>
      <c r="E72" s="84"/>
      <c r="F72" s="89"/>
      <c r="G72" s="89"/>
      <c r="H72" s="87"/>
      <c r="I72" s="84"/>
      <c r="J72" s="84"/>
      <c r="K72" s="84"/>
      <c r="L72" s="84"/>
      <c r="M72" s="84"/>
      <c r="N72" s="84"/>
      <c r="O72" s="84"/>
      <c r="P72" s="84"/>
      <c r="Q72" s="84"/>
    </row>
    <row r="73" spans="1:17" s="53" customFormat="1" ht="15">
      <c r="A73" s="90" t="s">
        <v>286</v>
      </c>
      <c r="B73" s="91">
        <v>45125</v>
      </c>
      <c r="C73" s="91">
        <v>45147</v>
      </c>
      <c r="D73" s="90" t="s">
        <v>276</v>
      </c>
      <c r="E73" s="90">
        <v>1.1160000000000001</v>
      </c>
      <c r="F73" s="87">
        <v>1.1404000000000001</v>
      </c>
      <c r="G73" s="89">
        <f>(F73/E73)*100</f>
        <v>102.1863799283154</v>
      </c>
      <c r="H73" s="87"/>
      <c r="I73" s="84"/>
      <c r="J73" s="84"/>
      <c r="K73" s="84"/>
      <c r="L73" s="84"/>
      <c r="M73" s="84"/>
      <c r="N73" s="84"/>
      <c r="O73" s="84"/>
      <c r="P73" s="84"/>
      <c r="Q73" s="84"/>
    </row>
    <row r="74" spans="1:17" s="53" customFormat="1" ht="15">
      <c r="A74" s="90" t="s">
        <v>286</v>
      </c>
      <c r="B74" s="91">
        <v>45125</v>
      </c>
      <c r="C74" s="91">
        <v>45147</v>
      </c>
      <c r="D74" s="90" t="s">
        <v>276</v>
      </c>
      <c r="E74" s="90">
        <v>1.1160000000000001</v>
      </c>
      <c r="F74" s="87">
        <v>1.1665000000000001</v>
      </c>
      <c r="G74" s="89">
        <f t="shared" ref="G74:G76" si="14">(F74/E74)*100</f>
        <v>104.52508960573476</v>
      </c>
      <c r="H74" s="87"/>
      <c r="I74" s="84"/>
      <c r="J74" s="84"/>
      <c r="K74" s="84"/>
      <c r="L74" s="84"/>
      <c r="M74" s="84"/>
      <c r="N74" s="84"/>
      <c r="O74" s="84"/>
      <c r="P74" s="84"/>
      <c r="Q74" s="84"/>
    </row>
    <row r="75" spans="1:17" s="53" customFormat="1" ht="15">
      <c r="A75" s="90" t="s">
        <v>286</v>
      </c>
      <c r="B75" s="91">
        <v>45125</v>
      </c>
      <c r="C75" s="91">
        <v>45147</v>
      </c>
      <c r="D75" s="90" t="s">
        <v>276</v>
      </c>
      <c r="E75" s="90">
        <v>1.1160000000000001</v>
      </c>
      <c r="F75" s="87">
        <v>1.1959</v>
      </c>
      <c r="G75" s="89">
        <f t="shared" si="14"/>
        <v>107.15949820788528</v>
      </c>
      <c r="H75" s="87"/>
      <c r="I75" s="84"/>
      <c r="J75" s="84"/>
      <c r="K75" s="84"/>
      <c r="L75" s="84"/>
      <c r="M75" s="84"/>
      <c r="N75" s="84"/>
      <c r="O75" s="84"/>
      <c r="P75" s="84"/>
      <c r="Q75" s="84"/>
    </row>
    <row r="76" spans="1:17" s="53" customFormat="1" ht="15">
      <c r="A76" s="90" t="s">
        <v>286</v>
      </c>
      <c r="B76" s="91">
        <v>45125</v>
      </c>
      <c r="C76" s="91">
        <v>45147</v>
      </c>
      <c r="D76" s="90" t="s">
        <v>276</v>
      </c>
      <c r="E76" s="90">
        <v>1.1160000000000001</v>
      </c>
      <c r="F76" s="87">
        <v>1.1959</v>
      </c>
      <c r="G76" s="89">
        <f t="shared" si="14"/>
        <v>107.15949820788528</v>
      </c>
      <c r="H76" s="87"/>
      <c r="I76" s="84"/>
      <c r="J76" s="84"/>
      <c r="K76" s="84"/>
      <c r="L76" s="84"/>
      <c r="M76" s="84"/>
      <c r="N76" s="84"/>
      <c r="O76" s="84"/>
      <c r="P76" s="84"/>
      <c r="Q76" s="84"/>
    </row>
    <row r="77" spans="1:17" s="53" customFormat="1" ht="15">
      <c r="A77" s="90"/>
      <c r="B77" s="91"/>
      <c r="C77" s="91"/>
      <c r="D77" s="90"/>
      <c r="E77" s="90"/>
      <c r="F77" s="87"/>
      <c r="G77" s="89"/>
      <c r="H77" s="87"/>
      <c r="I77" s="84"/>
      <c r="J77" s="84"/>
      <c r="K77" s="84"/>
      <c r="L77" s="84"/>
      <c r="M77" s="84"/>
      <c r="N77" s="84"/>
      <c r="O77" s="84"/>
      <c r="P77" s="84"/>
      <c r="Q77" s="84"/>
    </row>
    <row r="78" spans="1:17" s="53" customFormat="1" ht="15">
      <c r="A78" s="90" t="s">
        <v>287</v>
      </c>
      <c r="B78" s="91">
        <v>45125</v>
      </c>
      <c r="C78" s="91">
        <v>45147</v>
      </c>
      <c r="D78" s="90" t="s">
        <v>276</v>
      </c>
      <c r="E78" s="90">
        <v>0.14879999999999999</v>
      </c>
      <c r="F78" s="87">
        <v>0.15040000000000001</v>
      </c>
      <c r="G78" s="89">
        <f>(F78/E78)*100</f>
        <v>101.07526881720432</v>
      </c>
      <c r="H78" s="87"/>
      <c r="I78" s="84"/>
      <c r="J78" s="84"/>
      <c r="K78" s="84"/>
      <c r="L78" s="84"/>
      <c r="M78" s="84"/>
      <c r="N78" s="84"/>
      <c r="O78" s="84"/>
      <c r="P78" s="84"/>
      <c r="Q78" s="84"/>
    </row>
    <row r="79" spans="1:17" s="53" customFormat="1" ht="15">
      <c r="A79" s="90" t="s">
        <v>288</v>
      </c>
      <c r="B79" s="91">
        <v>45125</v>
      </c>
      <c r="C79" s="91">
        <v>45147</v>
      </c>
      <c r="D79" s="90" t="s">
        <v>276</v>
      </c>
      <c r="E79" s="90">
        <v>0.14879999999999999</v>
      </c>
      <c r="F79" s="87">
        <v>0.1482</v>
      </c>
      <c r="G79" s="89">
        <f t="shared" ref="G79:G86" si="15">(F79/E79)*100</f>
        <v>99.596774193548399</v>
      </c>
      <c r="H79" s="87"/>
      <c r="I79" s="84"/>
      <c r="J79" s="84"/>
      <c r="K79" s="84"/>
      <c r="L79" s="84"/>
      <c r="M79" s="84"/>
      <c r="N79" s="84"/>
      <c r="O79" s="84"/>
      <c r="P79" s="84"/>
      <c r="Q79" s="84"/>
    </row>
    <row r="80" spans="1:17" s="53" customFormat="1" ht="15">
      <c r="A80" s="90" t="s">
        <v>288</v>
      </c>
      <c r="B80" s="91">
        <v>45125</v>
      </c>
      <c r="C80" s="91">
        <v>45147</v>
      </c>
      <c r="D80" s="90" t="s">
        <v>276</v>
      </c>
      <c r="E80" s="90">
        <v>0.14879999999999999</v>
      </c>
      <c r="F80" s="87">
        <v>0.14929999999999999</v>
      </c>
      <c r="G80" s="89">
        <f t="shared" si="15"/>
        <v>100.33602150537635</v>
      </c>
      <c r="H80" s="87"/>
      <c r="I80" s="84"/>
      <c r="J80" s="84"/>
      <c r="K80" s="84"/>
      <c r="L80" s="84"/>
      <c r="M80" s="84"/>
      <c r="N80" s="84"/>
      <c r="O80" s="84"/>
      <c r="P80" s="84"/>
      <c r="Q80" s="84"/>
    </row>
    <row r="81" spans="1:17" s="53" customFormat="1" ht="15">
      <c r="A81" s="90" t="s">
        <v>288</v>
      </c>
      <c r="B81" s="91">
        <v>45125</v>
      </c>
      <c r="C81" s="91">
        <v>45147</v>
      </c>
      <c r="D81" s="90" t="s">
        <v>276</v>
      </c>
      <c r="E81" s="90">
        <v>0.14879999999999999</v>
      </c>
      <c r="F81" s="87">
        <v>0.15340000000000001</v>
      </c>
      <c r="G81" s="89">
        <f t="shared" si="15"/>
        <v>103.09139784946237</v>
      </c>
      <c r="H81" s="87"/>
      <c r="I81" s="84"/>
      <c r="J81" s="84"/>
      <c r="K81" s="84"/>
      <c r="L81" s="84"/>
      <c r="M81" s="84"/>
      <c r="N81" s="84"/>
      <c r="O81" s="84"/>
      <c r="P81" s="84"/>
      <c r="Q81" s="84"/>
    </row>
    <row r="82" spans="1:17" s="53" customFormat="1" ht="15">
      <c r="A82" s="90" t="s">
        <v>288</v>
      </c>
      <c r="B82" s="91">
        <v>45125</v>
      </c>
      <c r="C82" s="91">
        <v>45147</v>
      </c>
      <c r="D82" s="90" t="s">
        <v>276</v>
      </c>
      <c r="E82" s="90">
        <v>0.14879999999999999</v>
      </c>
      <c r="F82" s="87">
        <v>0.16109999999999999</v>
      </c>
      <c r="G82" s="89">
        <f t="shared" si="15"/>
        <v>108.26612903225808</v>
      </c>
      <c r="H82" s="87"/>
      <c r="I82" s="84"/>
      <c r="J82" s="84"/>
      <c r="K82" s="84"/>
      <c r="L82" s="84"/>
      <c r="M82" s="84"/>
      <c r="N82" s="84"/>
      <c r="O82" s="84"/>
      <c r="P82" s="84"/>
      <c r="Q82" s="84"/>
    </row>
    <row r="83" spans="1:17" s="53" customFormat="1" ht="15">
      <c r="A83" s="90" t="s">
        <v>288</v>
      </c>
      <c r="B83" s="91">
        <v>45125</v>
      </c>
      <c r="C83" s="91">
        <v>45147</v>
      </c>
      <c r="D83" s="90" t="s">
        <v>276</v>
      </c>
      <c r="E83" s="90">
        <v>0.14879999999999999</v>
      </c>
      <c r="F83" s="87">
        <v>0.156</v>
      </c>
      <c r="G83" s="89">
        <f t="shared" si="15"/>
        <v>104.83870967741937</v>
      </c>
      <c r="H83" s="87"/>
      <c r="I83" s="84"/>
      <c r="J83" s="84"/>
      <c r="K83" s="84"/>
      <c r="L83" s="84"/>
      <c r="M83" s="84"/>
      <c r="N83" s="84"/>
      <c r="O83" s="84"/>
      <c r="P83" s="84"/>
      <c r="Q83" s="84"/>
    </row>
    <row r="84" spans="1:17" s="53" customFormat="1" ht="15">
      <c r="A84" s="90" t="s">
        <v>288</v>
      </c>
      <c r="B84" s="91">
        <v>45125</v>
      </c>
      <c r="C84" s="91">
        <v>45147</v>
      </c>
      <c r="D84" s="90" t="s">
        <v>276</v>
      </c>
      <c r="E84" s="90">
        <v>0.14879999999999999</v>
      </c>
      <c r="F84" s="87">
        <v>0.1565</v>
      </c>
      <c r="G84" s="89">
        <f t="shared" si="15"/>
        <v>105.1747311827957</v>
      </c>
      <c r="H84" s="87"/>
      <c r="I84" s="84"/>
      <c r="J84" s="84"/>
      <c r="K84" s="84"/>
      <c r="L84" s="84"/>
      <c r="M84" s="84"/>
      <c r="N84" s="84"/>
      <c r="O84" s="84"/>
      <c r="P84" s="84"/>
      <c r="Q84" s="84"/>
    </row>
    <row r="85" spans="1:17" s="53" customFormat="1" ht="15">
      <c r="A85" s="90" t="s">
        <v>288</v>
      </c>
      <c r="B85" s="91">
        <v>45125</v>
      </c>
      <c r="C85" s="91">
        <v>45147</v>
      </c>
      <c r="D85" s="90" t="s">
        <v>276</v>
      </c>
      <c r="E85" s="90">
        <v>0.14879999999999999</v>
      </c>
      <c r="F85" s="87">
        <v>0.15740000000000001</v>
      </c>
      <c r="G85" s="89">
        <f t="shared" si="15"/>
        <v>105.77956989247312</v>
      </c>
      <c r="H85" s="87"/>
      <c r="I85" s="84"/>
      <c r="J85" s="84"/>
      <c r="K85" s="84"/>
      <c r="L85" s="84"/>
      <c r="M85" s="84"/>
      <c r="N85" s="84"/>
      <c r="O85" s="84"/>
      <c r="P85" s="84"/>
      <c r="Q85" s="84"/>
    </row>
    <row r="86" spans="1:17" s="53" customFormat="1" ht="15">
      <c r="A86" s="90" t="s">
        <v>288</v>
      </c>
      <c r="B86" s="91">
        <v>45125</v>
      </c>
      <c r="C86" s="91">
        <v>45147</v>
      </c>
      <c r="D86" s="90" t="s">
        <v>276</v>
      </c>
      <c r="E86" s="90">
        <v>0.14879999999999999</v>
      </c>
      <c r="F86" s="87">
        <v>0.1555</v>
      </c>
      <c r="G86" s="89">
        <f t="shared" si="15"/>
        <v>104.50268817204302</v>
      </c>
      <c r="H86" s="87"/>
      <c r="I86" s="84"/>
      <c r="J86" s="84"/>
      <c r="K86" s="84"/>
      <c r="L86" s="84"/>
      <c r="M86" s="84"/>
      <c r="N86" s="84"/>
      <c r="O86" s="84"/>
      <c r="P86" s="84"/>
      <c r="Q86" s="84"/>
    </row>
    <row r="87" spans="1:17" s="53" customFormat="1" ht="15">
      <c r="A87" s="90"/>
      <c r="B87" s="91"/>
      <c r="C87" s="91"/>
      <c r="D87" s="90"/>
      <c r="E87" s="90"/>
      <c r="F87" s="87"/>
      <c r="G87" s="89"/>
      <c r="H87" s="87"/>
      <c r="I87" s="84"/>
      <c r="J87" s="84"/>
      <c r="K87" s="84"/>
      <c r="L87" s="84"/>
      <c r="M87" s="84"/>
      <c r="N87" s="84"/>
      <c r="O87" s="84"/>
      <c r="P87" s="84"/>
      <c r="Q87" s="84"/>
    </row>
    <row r="88" spans="1:17" s="53" customFormat="1" ht="15">
      <c r="A88" s="90" t="s">
        <v>289</v>
      </c>
      <c r="B88" s="91">
        <v>45145</v>
      </c>
      <c r="C88" s="91">
        <v>45147</v>
      </c>
      <c r="D88" s="90" t="s">
        <v>276</v>
      </c>
      <c r="E88" s="90">
        <v>3.7199999999999997E-2</v>
      </c>
      <c r="F88" s="84">
        <v>3.5400000000000001E-2</v>
      </c>
      <c r="G88" s="89">
        <f t="shared" ref="G88:G101" si="16">(F88/E88)*100</f>
        <v>95.161290322580655</v>
      </c>
      <c r="H88" s="87"/>
      <c r="I88" s="84"/>
      <c r="J88" s="84"/>
      <c r="K88" s="84"/>
      <c r="L88" s="84"/>
      <c r="M88" s="84"/>
      <c r="N88" s="84"/>
      <c r="O88" s="84"/>
      <c r="P88" s="84"/>
      <c r="Q88" s="84"/>
    </row>
    <row r="89" spans="1:17" s="53" customFormat="1" ht="15">
      <c r="A89" s="90" t="s">
        <v>290</v>
      </c>
      <c r="B89" s="91">
        <v>45145</v>
      </c>
      <c r="C89" s="91">
        <v>45147</v>
      </c>
      <c r="D89" s="90" t="s">
        <v>276</v>
      </c>
      <c r="E89" s="90">
        <v>3.7199999999999997E-2</v>
      </c>
      <c r="F89" s="84">
        <v>3.61E-2</v>
      </c>
      <c r="G89" s="89">
        <f t="shared" si="16"/>
        <v>97.04301075268819</v>
      </c>
      <c r="H89" s="87"/>
      <c r="I89" s="84"/>
      <c r="J89" s="84"/>
      <c r="K89" s="84"/>
      <c r="L89" s="84"/>
      <c r="M89" s="84"/>
      <c r="N89" s="84"/>
      <c r="O89" s="84"/>
      <c r="P89" s="84"/>
      <c r="Q89" s="84"/>
    </row>
    <row r="90" spans="1:17" s="53" customFormat="1" ht="15">
      <c r="A90" s="90" t="s">
        <v>290</v>
      </c>
      <c r="B90" s="91">
        <v>45145</v>
      </c>
      <c r="C90" s="91">
        <v>45147</v>
      </c>
      <c r="D90" s="90" t="s">
        <v>276</v>
      </c>
      <c r="E90" s="90">
        <v>3.7199999999999997E-2</v>
      </c>
      <c r="F90" s="84">
        <v>3.6600000000000001E-2</v>
      </c>
      <c r="G90" s="89">
        <f t="shared" si="16"/>
        <v>98.387096774193566</v>
      </c>
      <c r="H90" s="87"/>
      <c r="I90" s="84"/>
      <c r="J90" s="84"/>
      <c r="K90" s="84"/>
      <c r="L90" s="84"/>
      <c r="M90" s="84"/>
      <c r="N90" s="84"/>
      <c r="O90" s="84"/>
      <c r="P90" s="84"/>
      <c r="Q90" s="84"/>
    </row>
    <row r="91" spans="1:17" s="53" customFormat="1" ht="15">
      <c r="A91" s="90" t="s">
        <v>290</v>
      </c>
      <c r="B91" s="91">
        <v>45145</v>
      </c>
      <c r="C91" s="91">
        <v>45147</v>
      </c>
      <c r="D91" s="90" t="s">
        <v>276</v>
      </c>
      <c r="E91" s="90">
        <v>3.7199999999999997E-2</v>
      </c>
      <c r="F91" s="84">
        <v>3.6900000000000002E-2</v>
      </c>
      <c r="G91" s="89">
        <f t="shared" si="16"/>
        <v>99.193548387096783</v>
      </c>
      <c r="H91" s="87"/>
      <c r="I91" s="84"/>
      <c r="J91" s="84"/>
      <c r="K91" s="84"/>
      <c r="L91" s="84"/>
      <c r="M91" s="84"/>
      <c r="N91" s="84"/>
      <c r="O91" s="84"/>
      <c r="P91" s="84"/>
      <c r="Q91" s="84"/>
    </row>
    <row r="92" spans="1:17" s="53" customFormat="1" ht="15">
      <c r="A92" s="90" t="s">
        <v>290</v>
      </c>
      <c r="B92" s="91">
        <v>45145</v>
      </c>
      <c r="C92" s="91">
        <v>45147</v>
      </c>
      <c r="D92" s="90" t="s">
        <v>276</v>
      </c>
      <c r="E92" s="90">
        <v>3.7199999999999997E-2</v>
      </c>
      <c r="F92" s="87">
        <v>3.9399999999999998E-2</v>
      </c>
      <c r="G92" s="89">
        <f t="shared" si="16"/>
        <v>105.91397849462365</v>
      </c>
      <c r="H92" s="87"/>
      <c r="I92" s="84"/>
      <c r="J92" s="84"/>
      <c r="K92" s="84"/>
      <c r="L92" s="84"/>
      <c r="M92" s="84"/>
      <c r="N92" s="84"/>
      <c r="O92" s="84"/>
      <c r="P92" s="84"/>
      <c r="Q92" s="84"/>
    </row>
    <row r="93" spans="1:17" s="53" customFormat="1" ht="15">
      <c r="A93" s="90" t="s">
        <v>290</v>
      </c>
      <c r="B93" s="91">
        <v>45145</v>
      </c>
      <c r="C93" s="91">
        <v>45147</v>
      </c>
      <c r="D93" s="90" t="s">
        <v>276</v>
      </c>
      <c r="E93" s="90">
        <v>3.7199999999999997E-2</v>
      </c>
      <c r="F93" s="84">
        <v>3.78E-2</v>
      </c>
      <c r="G93" s="89">
        <f t="shared" si="16"/>
        <v>101.61290322580645</v>
      </c>
      <c r="H93" s="87"/>
      <c r="I93" s="84"/>
      <c r="J93" s="84"/>
      <c r="K93" s="84"/>
      <c r="L93" s="84"/>
      <c r="M93" s="84"/>
      <c r="N93" s="84"/>
      <c r="O93" s="84"/>
      <c r="P93" s="84"/>
      <c r="Q93" s="84"/>
    </row>
    <row r="94" spans="1:17" s="53" customFormat="1" ht="15">
      <c r="A94" s="90" t="s">
        <v>290</v>
      </c>
      <c r="B94" s="91">
        <v>45145</v>
      </c>
      <c r="C94" s="91">
        <v>45147</v>
      </c>
      <c r="D94" s="90" t="s">
        <v>276</v>
      </c>
      <c r="E94" s="90">
        <v>3.7199999999999997E-2</v>
      </c>
      <c r="F94" s="84">
        <v>3.8899999999999997E-2</v>
      </c>
      <c r="G94" s="89">
        <f t="shared" si="16"/>
        <v>104.56989247311827</v>
      </c>
      <c r="H94" s="87"/>
      <c r="I94" s="84"/>
      <c r="J94" s="84"/>
      <c r="K94" s="84"/>
      <c r="L94" s="84"/>
      <c r="M94" s="84"/>
      <c r="N94" s="84"/>
      <c r="O94" s="84"/>
      <c r="P94" s="84"/>
      <c r="Q94" s="84"/>
    </row>
    <row r="95" spans="1:17" s="53" customFormat="1" ht="15">
      <c r="A95" s="90" t="s">
        <v>290</v>
      </c>
      <c r="B95" s="91">
        <v>45145</v>
      </c>
      <c r="C95" s="91">
        <v>45147</v>
      </c>
      <c r="D95" s="90" t="s">
        <v>276</v>
      </c>
      <c r="E95" s="90">
        <v>3.7199999999999997E-2</v>
      </c>
      <c r="F95" s="84">
        <v>3.85E-2</v>
      </c>
      <c r="G95" s="89">
        <f t="shared" si="16"/>
        <v>103.49462365591397</v>
      </c>
      <c r="H95" s="87"/>
      <c r="I95" s="84"/>
      <c r="J95" s="84"/>
      <c r="K95" s="84"/>
      <c r="L95" s="84"/>
      <c r="M95" s="84"/>
      <c r="N95" s="84"/>
      <c r="O95" s="84"/>
      <c r="P95" s="84"/>
      <c r="Q95" s="84"/>
    </row>
    <row r="96" spans="1:17" s="53" customFormat="1" ht="15">
      <c r="A96" s="90" t="s">
        <v>290</v>
      </c>
      <c r="B96" s="91">
        <v>45145</v>
      </c>
      <c r="C96" s="91">
        <v>45147</v>
      </c>
      <c r="D96" s="90" t="s">
        <v>276</v>
      </c>
      <c r="E96" s="90">
        <v>3.7199999999999997E-2</v>
      </c>
      <c r="F96" s="84">
        <v>3.8600000000000002E-2</v>
      </c>
      <c r="G96" s="89">
        <f t="shared" si="16"/>
        <v>103.76344086021507</v>
      </c>
      <c r="H96" s="87"/>
      <c r="I96" s="84"/>
      <c r="J96" s="84"/>
      <c r="K96" s="84"/>
      <c r="L96" s="84"/>
      <c r="M96" s="84"/>
      <c r="N96" s="84"/>
      <c r="O96" s="84"/>
      <c r="P96" s="84"/>
      <c r="Q96" s="84"/>
    </row>
    <row r="97" spans="1:17" s="53" customFormat="1" ht="15">
      <c r="A97" s="90" t="s">
        <v>290</v>
      </c>
      <c r="B97" s="91">
        <v>45145</v>
      </c>
      <c r="C97" s="91">
        <v>45147</v>
      </c>
      <c r="D97" s="90" t="s">
        <v>276</v>
      </c>
      <c r="E97" s="90">
        <v>3.7199999999999997E-2</v>
      </c>
      <c r="F97" s="84">
        <v>3.7900000000000003E-2</v>
      </c>
      <c r="G97" s="89">
        <f t="shared" si="16"/>
        <v>101.88172043010755</v>
      </c>
      <c r="H97" s="87"/>
      <c r="I97" s="84"/>
      <c r="J97" s="84"/>
      <c r="K97" s="84"/>
      <c r="L97" s="84"/>
      <c r="M97" s="84"/>
      <c r="N97" s="84"/>
      <c r="O97" s="84"/>
      <c r="P97" s="84"/>
      <c r="Q97" s="84"/>
    </row>
    <row r="98" spans="1:17" s="53" customFormat="1" ht="15">
      <c r="A98" s="90" t="s">
        <v>290</v>
      </c>
      <c r="B98" s="91">
        <v>45145</v>
      </c>
      <c r="C98" s="91">
        <v>45147</v>
      </c>
      <c r="D98" s="90" t="s">
        <v>276</v>
      </c>
      <c r="E98" s="90">
        <v>3.7199999999999997E-2</v>
      </c>
      <c r="F98" s="84">
        <v>3.9199999999999999E-2</v>
      </c>
      <c r="G98" s="89">
        <f t="shared" si="16"/>
        <v>105.3763440860215</v>
      </c>
      <c r="H98" s="87"/>
      <c r="I98" s="84"/>
      <c r="J98" s="84"/>
      <c r="K98" s="84"/>
      <c r="L98" s="84"/>
      <c r="M98" s="84"/>
      <c r="N98" s="84"/>
      <c r="O98" s="84"/>
      <c r="P98" s="84"/>
      <c r="Q98" s="84"/>
    </row>
    <row r="99" spans="1:17" s="53" customFormat="1" ht="15">
      <c r="A99" s="90" t="s">
        <v>290</v>
      </c>
      <c r="B99" s="91">
        <v>45145</v>
      </c>
      <c r="C99" s="91">
        <v>45147</v>
      </c>
      <c r="D99" s="90" t="s">
        <v>276</v>
      </c>
      <c r="E99" s="90">
        <v>3.7199999999999997E-2</v>
      </c>
      <c r="F99" s="84">
        <v>3.95E-2</v>
      </c>
      <c r="G99" s="89">
        <f t="shared" si="16"/>
        <v>106.18279569892475</v>
      </c>
      <c r="H99" s="87"/>
      <c r="I99" s="84"/>
      <c r="J99" s="84"/>
      <c r="K99" s="84"/>
      <c r="L99" s="84"/>
      <c r="M99" s="84"/>
      <c r="N99" s="84"/>
      <c r="O99" s="84"/>
      <c r="P99" s="84"/>
      <c r="Q99" s="84"/>
    </row>
    <row r="100" spans="1:17" s="53" customFormat="1" ht="15">
      <c r="A100" s="90" t="s">
        <v>290</v>
      </c>
      <c r="B100" s="91">
        <v>45145</v>
      </c>
      <c r="C100" s="91">
        <v>45147</v>
      </c>
      <c r="D100" s="90" t="s">
        <v>276</v>
      </c>
      <c r="E100" s="90">
        <v>3.7199999999999997E-2</v>
      </c>
      <c r="F100" s="84">
        <v>3.8100000000000002E-2</v>
      </c>
      <c r="G100" s="89">
        <f t="shared" si="16"/>
        <v>102.41935483870969</v>
      </c>
      <c r="H100" s="87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7" s="53" customFormat="1" ht="15">
      <c r="A101" s="90" t="s">
        <v>290</v>
      </c>
      <c r="B101" s="91">
        <v>45145</v>
      </c>
      <c r="C101" s="91">
        <v>45147</v>
      </c>
      <c r="D101" s="90" t="s">
        <v>276</v>
      </c>
      <c r="E101" s="90">
        <v>3.7199999999999997E-2</v>
      </c>
      <c r="F101" s="87">
        <v>3.9199999999999999E-2</v>
      </c>
      <c r="G101" s="89">
        <f t="shared" si="16"/>
        <v>105.3763440860215</v>
      </c>
      <c r="H101" s="87"/>
      <c r="I101" s="84"/>
      <c r="J101" s="84"/>
      <c r="K101" s="84"/>
      <c r="L101" s="84"/>
      <c r="M101" s="84"/>
      <c r="N101" s="84"/>
      <c r="O101" s="84"/>
      <c r="P101" s="84"/>
      <c r="Q101" s="84"/>
    </row>
    <row r="102" spans="1:17" s="53" customFormat="1" ht="15">
      <c r="A102" s="84"/>
      <c r="B102" s="84"/>
      <c r="C102" s="91"/>
      <c r="D102" s="84"/>
      <c r="E102" s="84"/>
      <c r="F102" s="87"/>
      <c r="G102" s="89"/>
      <c r="H102" s="87"/>
      <c r="I102" s="84"/>
      <c r="J102" s="84"/>
      <c r="K102" s="84"/>
      <c r="L102" s="84"/>
      <c r="M102" s="84"/>
      <c r="N102" s="84"/>
      <c r="O102" s="84"/>
      <c r="P102" s="84"/>
      <c r="Q102" s="84"/>
    </row>
    <row r="103" spans="1:17" s="53" customFormat="1" ht="15">
      <c r="A103" s="90" t="s">
        <v>147</v>
      </c>
      <c r="B103" s="91">
        <v>45033</v>
      </c>
      <c r="C103" s="91">
        <v>45147</v>
      </c>
      <c r="D103" s="90" t="s">
        <v>276</v>
      </c>
      <c r="E103" s="93">
        <v>2.69E-2</v>
      </c>
      <c r="F103" s="87">
        <v>2.4400000000000002E-2</v>
      </c>
      <c r="G103" s="89">
        <f t="shared" ref="G103:G114" si="17">(F103/E103)*100</f>
        <v>90.706319702602229</v>
      </c>
      <c r="H103" s="87"/>
      <c r="I103" s="84"/>
      <c r="J103" s="84"/>
      <c r="K103" s="84"/>
      <c r="L103" s="84"/>
      <c r="M103" s="84"/>
      <c r="N103" s="84"/>
      <c r="O103" s="84"/>
      <c r="P103" s="84"/>
      <c r="Q103" s="84"/>
    </row>
    <row r="104" spans="1:17" s="53" customFormat="1" ht="15">
      <c r="A104" s="90" t="s">
        <v>147</v>
      </c>
      <c r="B104" s="91">
        <v>45033</v>
      </c>
      <c r="C104" s="91">
        <v>45147</v>
      </c>
      <c r="D104" s="90" t="s">
        <v>276</v>
      </c>
      <c r="E104" s="93">
        <v>2.69E-2</v>
      </c>
      <c r="F104" s="87">
        <v>2.4799999999999999E-2</v>
      </c>
      <c r="G104" s="89">
        <f t="shared" si="17"/>
        <v>92.193308550185876</v>
      </c>
      <c r="H104" s="87"/>
      <c r="I104" s="84"/>
      <c r="J104" s="84"/>
      <c r="K104" s="84"/>
      <c r="L104" s="84"/>
      <c r="M104" s="84"/>
      <c r="N104" s="84"/>
      <c r="O104" s="84"/>
      <c r="P104" s="84"/>
      <c r="Q104" s="84"/>
    </row>
    <row r="105" spans="1:17" s="53" customFormat="1" ht="15">
      <c r="A105" s="90" t="s">
        <v>147</v>
      </c>
      <c r="B105" s="91">
        <v>45033</v>
      </c>
      <c r="C105" s="91">
        <v>45147</v>
      </c>
      <c r="D105" s="90" t="s">
        <v>276</v>
      </c>
      <c r="E105" s="93">
        <v>2.69E-2</v>
      </c>
      <c r="F105" s="87">
        <v>2.63E-2</v>
      </c>
      <c r="G105" s="89">
        <f t="shared" si="17"/>
        <v>97.769516728624538</v>
      </c>
      <c r="H105" s="87"/>
      <c r="I105" s="84"/>
      <c r="J105" s="84"/>
      <c r="K105" s="84"/>
      <c r="L105" s="84"/>
      <c r="M105" s="84"/>
      <c r="N105" s="84"/>
      <c r="O105" s="84"/>
      <c r="P105" s="84"/>
      <c r="Q105" s="84"/>
    </row>
    <row r="106" spans="1:17" s="53" customFormat="1" ht="15">
      <c r="A106" s="90" t="s">
        <v>147</v>
      </c>
      <c r="B106" s="91">
        <v>45033</v>
      </c>
      <c r="C106" s="91">
        <v>45147</v>
      </c>
      <c r="D106" s="90" t="s">
        <v>276</v>
      </c>
      <c r="E106" s="93">
        <v>2.69E-2</v>
      </c>
      <c r="F106" s="87">
        <v>2.46E-2</v>
      </c>
      <c r="G106" s="89">
        <f t="shared" si="17"/>
        <v>91.44981412639406</v>
      </c>
      <c r="H106" s="87"/>
      <c r="I106" s="84"/>
      <c r="J106" s="84"/>
      <c r="K106" s="84"/>
      <c r="L106" s="84"/>
      <c r="M106" s="84"/>
      <c r="N106" s="84"/>
      <c r="O106" s="84"/>
      <c r="P106" s="84"/>
      <c r="Q106" s="84"/>
    </row>
    <row r="107" spans="1:17" s="53" customFormat="1" ht="15">
      <c r="A107" s="90" t="s">
        <v>147</v>
      </c>
      <c r="B107" s="91">
        <v>45033</v>
      </c>
      <c r="C107" s="91">
        <v>45147</v>
      </c>
      <c r="D107" s="90" t="s">
        <v>276</v>
      </c>
      <c r="E107" s="93">
        <v>2.69E-2</v>
      </c>
      <c r="F107" s="87">
        <v>2.7300000000000001E-2</v>
      </c>
      <c r="G107" s="89">
        <f t="shared" si="17"/>
        <v>101.48698884758365</v>
      </c>
      <c r="H107" s="87"/>
      <c r="I107" s="84"/>
      <c r="J107" s="84"/>
      <c r="K107" s="84"/>
      <c r="L107" s="84"/>
      <c r="M107" s="84"/>
      <c r="N107" s="84"/>
      <c r="O107" s="84"/>
      <c r="P107" s="84"/>
      <c r="Q107" s="84"/>
    </row>
    <row r="108" spans="1:17" s="53" customFormat="1" ht="15">
      <c r="A108" s="90" t="s">
        <v>147</v>
      </c>
      <c r="B108" s="91">
        <v>45033</v>
      </c>
      <c r="C108" s="91">
        <v>45147</v>
      </c>
      <c r="D108" s="90" t="s">
        <v>276</v>
      </c>
      <c r="E108" s="93">
        <v>2.69E-2</v>
      </c>
      <c r="F108" s="87">
        <v>2.7300000000000001E-2</v>
      </c>
      <c r="G108" s="89">
        <f t="shared" si="17"/>
        <v>101.48698884758365</v>
      </c>
      <c r="H108" s="87"/>
      <c r="I108" s="84"/>
      <c r="J108" s="84"/>
      <c r="K108" s="84"/>
      <c r="L108" s="84"/>
      <c r="M108" s="84"/>
      <c r="N108" s="84"/>
      <c r="O108" s="84"/>
      <c r="P108" s="84"/>
      <c r="Q108" s="84"/>
    </row>
    <row r="109" spans="1:17" s="53" customFormat="1" ht="15">
      <c r="A109" s="90" t="s">
        <v>147</v>
      </c>
      <c r="B109" s="91">
        <v>45033</v>
      </c>
      <c r="C109" s="91">
        <v>45147</v>
      </c>
      <c r="D109" s="90" t="s">
        <v>276</v>
      </c>
      <c r="E109" s="93">
        <v>2.69E-2</v>
      </c>
      <c r="F109" s="87">
        <v>2.7099999999999999E-2</v>
      </c>
      <c r="G109" s="89">
        <f t="shared" si="17"/>
        <v>100.74349442379183</v>
      </c>
      <c r="H109" s="84"/>
      <c r="I109" s="84"/>
      <c r="J109" s="84"/>
      <c r="K109" s="84"/>
      <c r="L109" s="84"/>
      <c r="M109" s="84"/>
      <c r="N109" s="84"/>
      <c r="O109" s="84"/>
      <c r="P109" s="84"/>
      <c r="Q109" s="84"/>
    </row>
    <row r="110" spans="1:17" s="53" customFormat="1" ht="15">
      <c r="A110" s="90" t="s">
        <v>147</v>
      </c>
      <c r="B110" s="91">
        <v>45033</v>
      </c>
      <c r="C110" s="91">
        <v>45147</v>
      </c>
      <c r="D110" s="90" t="s">
        <v>276</v>
      </c>
      <c r="E110" s="93">
        <v>2.69E-2</v>
      </c>
      <c r="F110" s="87">
        <v>2.7300000000000001E-2</v>
      </c>
      <c r="G110" s="89">
        <f t="shared" si="17"/>
        <v>101.48698884758365</v>
      </c>
      <c r="H110" s="84"/>
      <c r="I110" s="84"/>
      <c r="J110" s="84"/>
      <c r="K110" s="84"/>
      <c r="L110" s="84"/>
      <c r="M110" s="84"/>
      <c r="N110" s="84"/>
      <c r="O110" s="84"/>
      <c r="P110" s="84"/>
      <c r="Q110" s="84"/>
    </row>
    <row r="111" spans="1:17" s="53" customFormat="1" ht="15">
      <c r="A111" s="90" t="s">
        <v>147</v>
      </c>
      <c r="B111" s="91">
        <v>45033</v>
      </c>
      <c r="C111" s="91">
        <v>45147</v>
      </c>
      <c r="D111" s="90" t="s">
        <v>276</v>
      </c>
      <c r="E111" s="93">
        <v>2.69E-2</v>
      </c>
      <c r="F111" s="87">
        <v>2.63E-2</v>
      </c>
      <c r="G111" s="89">
        <f t="shared" si="17"/>
        <v>97.769516728624538</v>
      </c>
      <c r="H111" s="84"/>
      <c r="I111" s="84"/>
      <c r="J111" s="84"/>
      <c r="K111" s="84"/>
      <c r="L111" s="84"/>
      <c r="M111" s="84"/>
      <c r="N111" s="84"/>
      <c r="O111" s="84"/>
      <c r="P111" s="84"/>
      <c r="Q111" s="84"/>
    </row>
    <row r="112" spans="1:17" s="53" customFormat="1" ht="15">
      <c r="A112" s="90" t="s">
        <v>147</v>
      </c>
      <c r="B112" s="91">
        <v>45033</v>
      </c>
      <c r="C112" s="91">
        <v>45147</v>
      </c>
      <c r="D112" s="90" t="s">
        <v>276</v>
      </c>
      <c r="E112" s="93">
        <v>2.69E-2</v>
      </c>
      <c r="F112" s="87">
        <v>2.8299999999999999E-2</v>
      </c>
      <c r="G112" s="89">
        <f t="shared" si="17"/>
        <v>105.20446096654274</v>
      </c>
      <c r="H112" s="84"/>
      <c r="I112" s="84"/>
      <c r="J112" s="84"/>
      <c r="K112" s="84"/>
      <c r="L112" s="84"/>
      <c r="M112" s="84"/>
      <c r="N112" s="84"/>
      <c r="O112" s="84"/>
      <c r="P112" s="84"/>
      <c r="Q112" s="84"/>
    </row>
    <row r="113" spans="1:20" s="53" customFormat="1" ht="15">
      <c r="A113" s="90" t="s">
        <v>147</v>
      </c>
      <c r="B113" s="91">
        <v>45033</v>
      </c>
      <c r="C113" s="91">
        <v>45147</v>
      </c>
      <c r="D113" s="90" t="s">
        <v>276</v>
      </c>
      <c r="E113" s="93">
        <v>2.69E-2</v>
      </c>
      <c r="F113" s="87">
        <v>2.8299999999999999E-2</v>
      </c>
      <c r="G113" s="89">
        <f t="shared" si="17"/>
        <v>105.20446096654274</v>
      </c>
      <c r="H113" s="84"/>
      <c r="I113" s="84"/>
      <c r="J113" s="84"/>
      <c r="K113" s="84"/>
      <c r="L113" s="84"/>
      <c r="M113" s="84"/>
      <c r="N113" s="84"/>
      <c r="O113" s="84"/>
      <c r="P113" s="84"/>
      <c r="Q113" s="84"/>
    </row>
    <row r="114" spans="1:20" s="53" customFormat="1" ht="15">
      <c r="A114" s="90" t="s">
        <v>147</v>
      </c>
      <c r="B114" s="91">
        <v>45033</v>
      </c>
      <c r="C114" s="91">
        <v>45147</v>
      </c>
      <c r="D114" s="90" t="s">
        <v>276</v>
      </c>
      <c r="E114" s="93">
        <v>2.69E-2</v>
      </c>
      <c r="F114" s="87">
        <v>2.6800000000000001E-2</v>
      </c>
      <c r="G114" s="89">
        <f t="shared" si="17"/>
        <v>99.628252788104092</v>
      </c>
      <c r="H114" s="84"/>
      <c r="I114" s="84"/>
      <c r="J114" s="84"/>
      <c r="K114" s="84"/>
      <c r="L114" s="84"/>
      <c r="M114" s="84"/>
      <c r="N114" s="84"/>
      <c r="O114" s="84"/>
      <c r="P114" s="84"/>
      <c r="Q114" s="84"/>
    </row>
    <row r="115" spans="1:20" s="53" customFormat="1" ht="15">
      <c r="A115" s="63"/>
      <c r="B115" s="64"/>
      <c r="C115" s="64"/>
      <c r="D115" s="63"/>
      <c r="E115" s="65"/>
      <c r="F115" s="57"/>
      <c r="G115" s="45"/>
      <c r="H115" s="45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</row>
    <row r="116" spans="1:20" s="53" customFormat="1" ht="15">
      <c r="A116" s="84" t="s">
        <v>293</v>
      </c>
      <c r="B116" s="94">
        <v>45107</v>
      </c>
      <c r="C116" s="94">
        <v>45147</v>
      </c>
      <c r="D116" s="84" t="s">
        <v>277</v>
      </c>
      <c r="E116" s="84">
        <v>0.21199999999999999</v>
      </c>
      <c r="F116" s="88">
        <v>0.21060000000000001</v>
      </c>
      <c r="G116" s="89">
        <v>99.339622641509436</v>
      </c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</row>
    <row r="117" spans="1:20" s="53" customFormat="1" ht="15">
      <c r="A117" s="84" t="s">
        <v>147</v>
      </c>
      <c r="B117" s="94">
        <v>45107</v>
      </c>
      <c r="C117" s="94">
        <v>45147</v>
      </c>
      <c r="D117" s="84" t="s">
        <v>277</v>
      </c>
      <c r="E117" s="84">
        <v>0.21199999999999999</v>
      </c>
      <c r="F117" s="88">
        <v>0.21179999999999999</v>
      </c>
      <c r="G117" s="89">
        <v>99.905660377358487</v>
      </c>
      <c r="H117" s="45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</row>
    <row r="118" spans="1:20" s="53" customFormat="1" ht="15">
      <c r="A118" s="84" t="s">
        <v>147</v>
      </c>
      <c r="B118" s="94">
        <v>45107</v>
      </c>
      <c r="C118" s="94">
        <v>45147</v>
      </c>
      <c r="D118" s="84" t="s">
        <v>277</v>
      </c>
      <c r="E118" s="84">
        <v>0.21199999999999999</v>
      </c>
      <c r="F118" s="88">
        <v>0.21299999999999997</v>
      </c>
      <c r="G118" s="89">
        <v>100.47169811320754</v>
      </c>
      <c r="H118" s="45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</row>
    <row r="119" spans="1:20" s="53" customFormat="1" ht="15">
      <c r="A119" s="84" t="s">
        <v>147</v>
      </c>
      <c r="B119" s="94">
        <v>45107</v>
      </c>
      <c r="C119" s="94">
        <v>45147</v>
      </c>
      <c r="D119" s="84" t="s">
        <v>277</v>
      </c>
      <c r="E119" s="84">
        <v>0.21199999999999999</v>
      </c>
      <c r="F119" s="88">
        <v>0.21360000000000001</v>
      </c>
      <c r="G119" s="89">
        <v>100.75471698113208</v>
      </c>
      <c r="H119" s="45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</row>
    <row r="120" spans="1:20" s="53" customFormat="1" ht="15">
      <c r="A120" s="84" t="s">
        <v>147</v>
      </c>
      <c r="B120" s="94">
        <v>45107</v>
      </c>
      <c r="C120" s="94">
        <v>45147</v>
      </c>
      <c r="D120" s="84" t="s">
        <v>277</v>
      </c>
      <c r="E120" s="84">
        <v>0.21199999999999999</v>
      </c>
      <c r="F120" s="88">
        <v>0.21360000000000001</v>
      </c>
      <c r="G120" s="89">
        <v>100.75471698113208</v>
      </c>
      <c r="H120" s="45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</row>
    <row r="121" spans="1:20" s="53" customFormat="1" ht="15">
      <c r="A121" s="84" t="s">
        <v>147</v>
      </c>
      <c r="B121" s="94">
        <v>45107</v>
      </c>
      <c r="C121" s="94">
        <v>45147</v>
      </c>
      <c r="D121" s="84" t="s">
        <v>277</v>
      </c>
      <c r="E121" s="84">
        <v>0.21199999999999999</v>
      </c>
      <c r="F121" s="88">
        <v>0.2142</v>
      </c>
      <c r="G121" s="89">
        <v>101.0377358490566</v>
      </c>
      <c r="H121" s="45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</row>
    <row r="122" spans="1:20" s="53" customFormat="1" ht="15">
      <c r="A122" s="84" t="s">
        <v>147</v>
      </c>
      <c r="B122" s="94">
        <v>45107</v>
      </c>
      <c r="C122" s="94">
        <v>45147</v>
      </c>
      <c r="D122" s="84" t="s">
        <v>277</v>
      </c>
      <c r="E122" s="84">
        <v>0.21199999999999999</v>
      </c>
      <c r="F122" s="88">
        <v>0.2142</v>
      </c>
      <c r="G122" s="89">
        <v>101.0377358490566</v>
      </c>
      <c r="H122" s="45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</row>
    <row r="123" spans="1:20" s="53" customFormat="1" ht="15">
      <c r="A123" s="84" t="s">
        <v>147</v>
      </c>
      <c r="B123" s="94">
        <v>45107</v>
      </c>
      <c r="C123" s="94">
        <v>45147</v>
      </c>
      <c r="D123" s="84" t="s">
        <v>277</v>
      </c>
      <c r="E123" s="84">
        <v>0.21199999999999999</v>
      </c>
      <c r="F123" s="88">
        <v>0.21479999999999999</v>
      </c>
      <c r="G123" s="89">
        <v>101.32075471698113</v>
      </c>
      <c r="H123" s="45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</row>
    <row r="124" spans="1:20" s="53" customFormat="1" ht="15">
      <c r="A124" s="84" t="s">
        <v>147</v>
      </c>
      <c r="B124" s="94">
        <v>45107</v>
      </c>
      <c r="C124" s="94">
        <v>45147</v>
      </c>
      <c r="D124" s="84" t="s">
        <v>277</v>
      </c>
      <c r="E124" s="84">
        <v>0.21199999999999999</v>
      </c>
      <c r="F124" s="88">
        <v>0.21540000000000001</v>
      </c>
      <c r="G124" s="89">
        <v>101.60377358490567</v>
      </c>
      <c r="H124" s="45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</row>
    <row r="125" spans="1:20" s="53" customFormat="1" ht="15">
      <c r="A125" s="84" t="s">
        <v>147</v>
      </c>
      <c r="B125" s="94">
        <v>45107</v>
      </c>
      <c r="C125" s="94">
        <v>45147</v>
      </c>
      <c r="D125" s="84" t="s">
        <v>277</v>
      </c>
      <c r="E125" s="84">
        <v>0.21199999999999999</v>
      </c>
      <c r="F125" s="88">
        <v>0.21540000000000001</v>
      </c>
      <c r="G125" s="89">
        <v>101.60377358490567</v>
      </c>
      <c r="H125" s="45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</row>
    <row r="126" spans="1:20" s="53" customFormat="1" ht="15">
      <c r="A126" s="84"/>
      <c r="B126" s="84"/>
      <c r="C126" s="84"/>
      <c r="D126" s="84"/>
      <c r="E126" s="84"/>
      <c r="F126" s="84"/>
      <c r="G126" s="89"/>
      <c r="H126" s="45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</row>
    <row r="127" spans="1:20" s="53" customFormat="1" ht="15">
      <c r="A127" s="84" t="s">
        <v>144</v>
      </c>
      <c r="B127" s="94">
        <v>45134</v>
      </c>
      <c r="C127" s="94">
        <v>45147</v>
      </c>
      <c r="D127" s="84" t="s">
        <v>277</v>
      </c>
      <c r="E127" s="84">
        <v>5.6000000000000001E-2</v>
      </c>
      <c r="F127" s="84">
        <v>5.4300000000000001E-2</v>
      </c>
      <c r="G127" s="89">
        <v>96.964285714285708</v>
      </c>
      <c r="H127" s="45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</row>
    <row r="128" spans="1:20" s="53" customFormat="1" ht="15">
      <c r="A128" s="84" t="s">
        <v>144</v>
      </c>
      <c r="B128" s="94">
        <v>45134</v>
      </c>
      <c r="C128" s="94">
        <v>45147</v>
      </c>
      <c r="D128" s="84" t="s">
        <v>277</v>
      </c>
      <c r="E128" s="84">
        <v>5.6000000000000001E-2</v>
      </c>
      <c r="F128" s="84">
        <v>5.5800000000000002E-2</v>
      </c>
      <c r="G128" s="89">
        <v>99.642857142857139</v>
      </c>
      <c r="H128" s="45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</row>
    <row r="129" spans="1:19" s="53" customFormat="1" ht="15">
      <c r="A129" s="84" t="s">
        <v>144</v>
      </c>
      <c r="B129" s="94">
        <v>45134</v>
      </c>
      <c r="C129" s="94">
        <v>45147</v>
      </c>
      <c r="D129" s="84" t="s">
        <v>277</v>
      </c>
      <c r="E129" s="84">
        <v>5.6000000000000001E-2</v>
      </c>
      <c r="F129" s="87">
        <v>5.6000000000000001E-2</v>
      </c>
      <c r="G129" s="89">
        <v>100</v>
      </c>
      <c r="H129" s="45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</row>
    <row r="130" spans="1:19" s="53" customFormat="1" ht="15">
      <c r="A130" s="84" t="s">
        <v>144</v>
      </c>
      <c r="B130" s="94">
        <v>45134</v>
      </c>
      <c r="C130" s="94">
        <v>45147</v>
      </c>
      <c r="D130" s="84" t="s">
        <v>277</v>
      </c>
      <c r="E130" s="84">
        <v>5.6000000000000001E-2</v>
      </c>
      <c r="F130" s="87">
        <v>5.6000000000000001E-2</v>
      </c>
      <c r="G130" s="89">
        <v>100</v>
      </c>
      <c r="H130" s="45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</row>
    <row r="131" spans="1:19" s="53" customFormat="1" ht="15">
      <c r="A131" s="84" t="s">
        <v>144</v>
      </c>
      <c r="B131" s="94">
        <v>45134</v>
      </c>
      <c r="C131" s="94">
        <v>45147</v>
      </c>
      <c r="D131" s="84" t="s">
        <v>277</v>
      </c>
      <c r="E131" s="84">
        <v>5.6000000000000001E-2</v>
      </c>
      <c r="F131" s="87">
        <v>5.6000000000000001E-2</v>
      </c>
      <c r="G131" s="89">
        <v>100</v>
      </c>
      <c r="H131" s="45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</row>
    <row r="132" spans="1:19" s="53" customFormat="1" ht="15">
      <c r="A132" s="84" t="s">
        <v>144</v>
      </c>
      <c r="B132" s="94">
        <v>45134</v>
      </c>
      <c r="C132" s="94">
        <v>45147</v>
      </c>
      <c r="D132" s="84" t="s">
        <v>277</v>
      </c>
      <c r="E132" s="84">
        <v>5.6000000000000001E-2</v>
      </c>
      <c r="F132" s="87">
        <v>5.6000000000000001E-2</v>
      </c>
      <c r="G132" s="89">
        <v>100</v>
      </c>
      <c r="H132" s="45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19" s="53" customFormat="1" ht="15">
      <c r="A133" s="84" t="s">
        <v>144</v>
      </c>
      <c r="B133" s="94">
        <v>45134</v>
      </c>
      <c r="C133" s="94">
        <v>45147</v>
      </c>
      <c r="D133" s="84" t="s">
        <v>277</v>
      </c>
      <c r="E133" s="84">
        <v>5.6000000000000001E-2</v>
      </c>
      <c r="F133" s="87">
        <v>5.6000000000000001E-2</v>
      </c>
      <c r="G133" s="89">
        <v>100</v>
      </c>
      <c r="H133" s="45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19" s="53" customFormat="1" ht="15">
      <c r="A134" s="84" t="s">
        <v>144</v>
      </c>
      <c r="B134" s="94">
        <v>45134</v>
      </c>
      <c r="C134" s="94">
        <v>45147</v>
      </c>
      <c r="D134" s="84" t="s">
        <v>277</v>
      </c>
      <c r="E134" s="84">
        <v>5.6000000000000001E-2</v>
      </c>
      <c r="F134" s="84">
        <v>5.6099999999999997E-2</v>
      </c>
      <c r="G134" s="89">
        <v>100.17857142857143</v>
      </c>
      <c r="H134" s="45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19" s="53" customFormat="1" ht="15">
      <c r="A135" s="84" t="s">
        <v>144</v>
      </c>
      <c r="B135" s="94">
        <v>45134</v>
      </c>
      <c r="C135" s="94">
        <v>45147</v>
      </c>
      <c r="D135" s="84" t="s">
        <v>277</v>
      </c>
      <c r="E135" s="84">
        <v>5.6000000000000001E-2</v>
      </c>
      <c r="F135" s="84">
        <v>5.6099999999999997E-2</v>
      </c>
      <c r="G135" s="89">
        <v>100.17857142857143</v>
      </c>
      <c r="H135" s="45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</row>
    <row r="136" spans="1:19" s="53" customFormat="1" ht="15">
      <c r="A136" s="84" t="s">
        <v>144</v>
      </c>
      <c r="B136" s="94">
        <v>45134</v>
      </c>
      <c r="C136" s="94">
        <v>45147</v>
      </c>
      <c r="D136" s="84" t="s">
        <v>277</v>
      </c>
      <c r="E136" s="84">
        <v>5.6000000000000001E-2</v>
      </c>
      <c r="F136" s="84">
        <v>5.6099999999999997E-2</v>
      </c>
      <c r="G136" s="89">
        <v>100.17857142857143</v>
      </c>
      <c r="H136" s="45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</row>
    <row r="137" spans="1:19" s="53" customFormat="1" ht="15">
      <c r="A137" s="84" t="s">
        <v>144</v>
      </c>
      <c r="B137" s="94">
        <v>45134</v>
      </c>
      <c r="C137" s="94">
        <v>45147</v>
      </c>
      <c r="D137" s="84" t="s">
        <v>277</v>
      </c>
      <c r="E137" s="84">
        <v>5.6000000000000001E-2</v>
      </c>
      <c r="F137" s="84">
        <v>5.6099999999999997E-2</v>
      </c>
      <c r="G137" s="89">
        <v>100.17857142857143</v>
      </c>
      <c r="H137" s="45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</row>
    <row r="138" spans="1:19" s="53" customFormat="1" ht="15">
      <c r="A138" s="84" t="s">
        <v>144</v>
      </c>
      <c r="B138" s="94">
        <v>45134</v>
      </c>
      <c r="C138" s="94">
        <v>45147</v>
      </c>
      <c r="D138" s="84" t="s">
        <v>277</v>
      </c>
      <c r="E138" s="84">
        <v>5.6000000000000001E-2</v>
      </c>
      <c r="F138" s="84">
        <v>5.6099999999999997E-2</v>
      </c>
      <c r="G138" s="89">
        <v>100.17857142857143</v>
      </c>
      <c r="H138" s="45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</row>
    <row r="139" spans="1:19" s="53" customFormat="1" ht="15">
      <c r="A139" s="84" t="s">
        <v>144</v>
      </c>
      <c r="B139" s="94">
        <v>45134</v>
      </c>
      <c r="C139" s="94">
        <v>45147</v>
      </c>
      <c r="D139" s="84" t="s">
        <v>277</v>
      </c>
      <c r="E139" s="84">
        <v>5.6000000000000001E-2</v>
      </c>
      <c r="F139" s="84">
        <v>5.6099999999999997E-2</v>
      </c>
      <c r="G139" s="89">
        <v>100.17857142857143</v>
      </c>
      <c r="H139" s="45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</row>
    <row r="140" spans="1:19" s="53" customFormat="1" ht="15">
      <c r="A140" s="84" t="s">
        <v>144</v>
      </c>
      <c r="B140" s="94">
        <v>45134</v>
      </c>
      <c r="C140" s="94">
        <v>45147</v>
      </c>
      <c r="D140" s="84" t="s">
        <v>277</v>
      </c>
      <c r="E140" s="84">
        <v>5.6000000000000001E-2</v>
      </c>
      <c r="F140" s="84">
        <v>5.6099999999999997E-2</v>
      </c>
      <c r="G140" s="89">
        <v>100.17857142857143</v>
      </c>
      <c r="H140" s="45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</row>
    <row r="141" spans="1:19" s="53" customFormat="1" ht="15">
      <c r="A141" s="84" t="s">
        <v>144</v>
      </c>
      <c r="B141" s="94">
        <v>45134</v>
      </c>
      <c r="C141" s="94">
        <v>45147</v>
      </c>
      <c r="D141" s="84" t="s">
        <v>277</v>
      </c>
      <c r="E141" s="84">
        <v>5.6000000000000001E-2</v>
      </c>
      <c r="F141" s="84">
        <v>5.62E-2</v>
      </c>
      <c r="G141" s="89">
        <v>100.35714285714286</v>
      </c>
      <c r="H141" s="45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</row>
    <row r="142" spans="1:19" s="53" customFormat="1" ht="15">
      <c r="A142" s="84" t="s">
        <v>144</v>
      </c>
      <c r="B142" s="94">
        <v>45134</v>
      </c>
      <c r="C142" s="94">
        <v>45147</v>
      </c>
      <c r="D142" s="84" t="s">
        <v>277</v>
      </c>
      <c r="E142" s="84">
        <v>5.6000000000000001E-2</v>
      </c>
      <c r="F142" s="84">
        <v>5.62E-2</v>
      </c>
      <c r="G142" s="89">
        <v>100.35714285714286</v>
      </c>
      <c r="H142" s="45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</row>
    <row r="143" spans="1:19" s="53" customFormat="1" ht="15">
      <c r="A143" s="84" t="s">
        <v>144</v>
      </c>
      <c r="B143" s="94">
        <v>45134</v>
      </c>
      <c r="C143" s="94">
        <v>45147</v>
      </c>
      <c r="D143" s="84" t="s">
        <v>277</v>
      </c>
      <c r="E143" s="84">
        <v>5.6000000000000001E-2</v>
      </c>
      <c r="F143" s="84">
        <v>5.62E-2</v>
      </c>
      <c r="G143" s="89">
        <v>100.35714285714286</v>
      </c>
      <c r="H143" s="45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</row>
    <row r="144" spans="1:19" s="53" customFormat="1" ht="15">
      <c r="A144" s="84" t="s">
        <v>144</v>
      </c>
      <c r="B144" s="94">
        <v>45134</v>
      </c>
      <c r="C144" s="94">
        <v>45147</v>
      </c>
      <c r="D144" s="84" t="s">
        <v>277</v>
      </c>
      <c r="E144" s="84">
        <v>5.6000000000000001E-2</v>
      </c>
      <c r="F144" s="84">
        <v>5.6300000000000003E-2</v>
      </c>
      <c r="G144" s="89">
        <v>100.53571428571428</v>
      </c>
      <c r="H144" s="45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</row>
    <row r="145" spans="1:19" s="53" customFormat="1" ht="15">
      <c r="A145" s="63"/>
      <c r="B145" s="64"/>
      <c r="C145" s="64"/>
      <c r="D145" s="63"/>
      <c r="E145" s="63"/>
      <c r="F145" s="61"/>
      <c r="G145" s="45"/>
      <c r="H145" s="45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</row>
    <row r="146" spans="1:19" s="53" customFormat="1" ht="15">
      <c r="A146" s="84" t="s">
        <v>293</v>
      </c>
      <c r="B146" s="94">
        <v>45107</v>
      </c>
      <c r="C146" s="94">
        <v>45148</v>
      </c>
      <c r="D146" s="84" t="s">
        <v>277</v>
      </c>
      <c r="E146" s="84">
        <v>0.21199999999999999</v>
      </c>
      <c r="F146" s="88">
        <v>0.20760000000000001</v>
      </c>
      <c r="G146" s="89">
        <v>97.924528301886795</v>
      </c>
      <c r="H146" s="45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</row>
    <row r="147" spans="1:19" s="53" customFormat="1" ht="15">
      <c r="A147" s="84" t="s">
        <v>147</v>
      </c>
      <c r="B147" s="94">
        <v>45107</v>
      </c>
      <c r="C147" s="94">
        <v>45148</v>
      </c>
      <c r="D147" s="84" t="s">
        <v>277</v>
      </c>
      <c r="E147" s="84">
        <v>0.21199999999999999</v>
      </c>
      <c r="F147" s="88">
        <v>0.21179999999999999</v>
      </c>
      <c r="G147" s="89">
        <v>99.905660377358487</v>
      </c>
      <c r="H147" s="45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</row>
    <row r="148" spans="1:19" s="53" customFormat="1" ht="15">
      <c r="A148" s="84" t="s">
        <v>147</v>
      </c>
      <c r="B148" s="94">
        <v>45107</v>
      </c>
      <c r="C148" s="94">
        <v>45148</v>
      </c>
      <c r="D148" s="84" t="s">
        <v>277</v>
      </c>
      <c r="E148" s="84">
        <v>0.21199999999999999</v>
      </c>
      <c r="F148" s="88">
        <v>0.21179999999999999</v>
      </c>
      <c r="G148" s="89">
        <v>99.905660377358487</v>
      </c>
      <c r="H148" s="45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</row>
    <row r="149" spans="1:19" s="53" customFormat="1" ht="15">
      <c r="A149" s="84" t="s">
        <v>147</v>
      </c>
      <c r="B149" s="94">
        <v>45107</v>
      </c>
      <c r="C149" s="94">
        <v>45148</v>
      </c>
      <c r="D149" s="84" t="s">
        <v>277</v>
      </c>
      <c r="E149" s="84">
        <v>0.21199999999999999</v>
      </c>
      <c r="F149" s="88">
        <v>0.21240000000000001</v>
      </c>
      <c r="G149" s="89">
        <v>100.18867924528303</v>
      </c>
      <c r="H149" s="45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</row>
    <row r="150" spans="1:19" s="53" customFormat="1" ht="15">
      <c r="A150" s="84" t="s">
        <v>147</v>
      </c>
      <c r="B150" s="94">
        <v>45107</v>
      </c>
      <c r="C150" s="94">
        <v>45148</v>
      </c>
      <c r="D150" s="84" t="s">
        <v>277</v>
      </c>
      <c r="E150" s="84">
        <v>0.21199999999999999</v>
      </c>
      <c r="F150" s="88">
        <v>0.21240000000000001</v>
      </c>
      <c r="G150" s="89">
        <v>100.18867924528303</v>
      </c>
      <c r="H150" s="45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</row>
    <row r="151" spans="1:19" s="53" customFormat="1" ht="15">
      <c r="A151" s="84" t="s">
        <v>147</v>
      </c>
      <c r="B151" s="94">
        <v>45107</v>
      </c>
      <c r="C151" s="94">
        <v>45148</v>
      </c>
      <c r="D151" s="84" t="s">
        <v>277</v>
      </c>
      <c r="E151" s="84">
        <v>0.21199999999999999</v>
      </c>
      <c r="F151" s="88">
        <v>0.21240000000000001</v>
      </c>
      <c r="G151" s="89">
        <v>100.18867924528303</v>
      </c>
      <c r="H151" s="45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</row>
    <row r="152" spans="1:19" s="53" customFormat="1" ht="15">
      <c r="A152" s="84" t="s">
        <v>147</v>
      </c>
      <c r="B152" s="94">
        <v>45107</v>
      </c>
      <c r="C152" s="94">
        <v>45148</v>
      </c>
      <c r="D152" s="84" t="s">
        <v>277</v>
      </c>
      <c r="E152" s="84">
        <v>0.21199999999999999</v>
      </c>
      <c r="F152" s="88">
        <v>0.21299999999999997</v>
      </c>
      <c r="G152" s="89">
        <v>100.47169811320754</v>
      </c>
      <c r="H152" s="45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</row>
    <row r="153" spans="1:19" s="53" customFormat="1" ht="15">
      <c r="A153" s="84" t="s">
        <v>147</v>
      </c>
      <c r="B153" s="94">
        <v>45107</v>
      </c>
      <c r="C153" s="94">
        <v>45148</v>
      </c>
      <c r="D153" s="84" t="s">
        <v>277</v>
      </c>
      <c r="E153" s="84">
        <v>0.21199999999999999</v>
      </c>
      <c r="F153" s="88">
        <v>0.21299999999999997</v>
      </c>
      <c r="G153" s="89">
        <v>100.47169811320754</v>
      </c>
      <c r="H153" s="45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</row>
    <row r="154" spans="1:19" s="53" customFormat="1" ht="15">
      <c r="A154" s="84" t="s">
        <v>147</v>
      </c>
      <c r="B154" s="94">
        <v>45107</v>
      </c>
      <c r="C154" s="94">
        <v>45148</v>
      </c>
      <c r="D154" s="84" t="s">
        <v>277</v>
      </c>
      <c r="E154" s="84">
        <v>0.21199999999999999</v>
      </c>
      <c r="F154" s="88">
        <v>0.2142</v>
      </c>
      <c r="G154" s="89">
        <v>101.0377358490566</v>
      </c>
      <c r="H154" s="45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</row>
    <row r="155" spans="1:19" s="53" customFormat="1" ht="15">
      <c r="A155" s="84" t="s">
        <v>147</v>
      </c>
      <c r="B155" s="94">
        <v>45107</v>
      </c>
      <c r="C155" s="94">
        <v>45148</v>
      </c>
      <c r="D155" s="84" t="s">
        <v>277</v>
      </c>
      <c r="E155" s="84">
        <v>0.21199999999999999</v>
      </c>
      <c r="F155" s="88">
        <v>0.21540000000000001</v>
      </c>
      <c r="G155" s="89">
        <v>101.60377358490567</v>
      </c>
      <c r="H155" s="45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</row>
    <row r="156" spans="1:19" s="53" customFormat="1" ht="15">
      <c r="A156" s="84" t="s">
        <v>147</v>
      </c>
      <c r="B156" s="94">
        <v>45107</v>
      </c>
      <c r="C156" s="94">
        <v>45148</v>
      </c>
      <c r="D156" s="84" t="s">
        <v>277</v>
      </c>
      <c r="E156" s="84">
        <v>0.21199999999999999</v>
      </c>
      <c r="F156" s="88">
        <v>0.21540000000000001</v>
      </c>
      <c r="G156" s="89">
        <v>101.60377358490567</v>
      </c>
      <c r="H156" s="45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</row>
    <row r="157" spans="1:19" s="53" customFormat="1" ht="15">
      <c r="A157" s="84"/>
      <c r="B157" s="84"/>
      <c r="C157" s="84"/>
      <c r="D157" s="84"/>
      <c r="E157" s="84"/>
      <c r="F157" s="84"/>
      <c r="G157" s="89"/>
      <c r="H157" s="45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19" s="53" customFormat="1" ht="15">
      <c r="A158" s="84" t="s">
        <v>144</v>
      </c>
      <c r="B158" s="94">
        <v>45147</v>
      </c>
      <c r="C158" s="94">
        <v>45148</v>
      </c>
      <c r="D158" s="84" t="s">
        <v>277</v>
      </c>
      <c r="E158" s="84">
        <v>5.6000000000000001E-2</v>
      </c>
      <c r="F158" s="84">
        <v>5.21E-2</v>
      </c>
      <c r="G158" s="89">
        <v>93.035714285714292</v>
      </c>
      <c r="H158" s="45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19" s="53" customFormat="1" ht="15">
      <c r="A159" s="84" t="s">
        <v>144</v>
      </c>
      <c r="B159" s="94">
        <v>45147</v>
      </c>
      <c r="C159" s="94">
        <v>45148</v>
      </c>
      <c r="D159" s="84" t="s">
        <v>277</v>
      </c>
      <c r="E159" s="84">
        <v>5.6000000000000001E-2</v>
      </c>
      <c r="F159" s="84">
        <v>5.5100000000000003E-2</v>
      </c>
      <c r="G159" s="89">
        <v>98.392857142857153</v>
      </c>
      <c r="H159" s="45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19" s="53" customFormat="1" ht="15">
      <c r="A160" s="84" t="s">
        <v>144</v>
      </c>
      <c r="B160" s="94">
        <v>45147</v>
      </c>
      <c r="C160" s="94">
        <v>45148</v>
      </c>
      <c r="D160" s="84" t="s">
        <v>277</v>
      </c>
      <c r="E160" s="84">
        <v>5.6000000000000001E-2</v>
      </c>
      <c r="F160" s="84">
        <v>5.5599999999999997E-2</v>
      </c>
      <c r="G160" s="89">
        <v>99.285714285714278</v>
      </c>
      <c r="H160" s="45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</row>
    <row r="161" spans="1:19" s="53" customFormat="1" ht="15">
      <c r="A161" s="84" t="s">
        <v>144</v>
      </c>
      <c r="B161" s="94">
        <v>45147</v>
      </c>
      <c r="C161" s="94">
        <v>45148</v>
      </c>
      <c r="D161" s="84" t="s">
        <v>277</v>
      </c>
      <c r="E161" s="84">
        <v>5.6000000000000001E-2</v>
      </c>
      <c r="F161" s="84">
        <v>5.5800000000000002E-2</v>
      </c>
      <c r="G161" s="89">
        <v>99.642857142857139</v>
      </c>
      <c r="H161" s="45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</row>
    <row r="162" spans="1:19" s="53" customFormat="1" ht="15">
      <c r="A162" s="84" t="s">
        <v>144</v>
      </c>
      <c r="B162" s="94">
        <v>45147</v>
      </c>
      <c r="C162" s="94">
        <v>45148</v>
      </c>
      <c r="D162" s="84" t="s">
        <v>277</v>
      </c>
      <c r="E162" s="84">
        <v>5.6000000000000001E-2</v>
      </c>
      <c r="F162" s="84">
        <v>5.5800000000000002E-2</v>
      </c>
      <c r="G162" s="89">
        <v>99.642857142857139</v>
      </c>
      <c r="H162" s="45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</row>
    <row r="163" spans="1:19" s="53" customFormat="1" ht="15">
      <c r="A163" s="84" t="s">
        <v>144</v>
      </c>
      <c r="B163" s="94">
        <v>45147</v>
      </c>
      <c r="C163" s="94">
        <v>45148</v>
      </c>
      <c r="D163" s="84" t="s">
        <v>277</v>
      </c>
      <c r="E163" s="84">
        <v>5.6000000000000001E-2</v>
      </c>
      <c r="F163" s="87">
        <v>5.6000000000000001E-2</v>
      </c>
      <c r="G163" s="89">
        <v>100</v>
      </c>
      <c r="H163" s="45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1:19" s="53" customFormat="1" ht="15">
      <c r="A164" s="84" t="s">
        <v>144</v>
      </c>
      <c r="B164" s="94">
        <v>45147</v>
      </c>
      <c r="C164" s="94">
        <v>45148</v>
      </c>
      <c r="D164" s="84" t="s">
        <v>277</v>
      </c>
      <c r="E164" s="84">
        <v>5.6000000000000001E-2</v>
      </c>
      <c r="F164" s="87">
        <v>5.6000000000000001E-2</v>
      </c>
      <c r="G164" s="89">
        <v>100</v>
      </c>
      <c r="H164" s="45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</row>
    <row r="165" spans="1:19" s="53" customFormat="1" ht="15">
      <c r="A165" s="84" t="s">
        <v>144</v>
      </c>
      <c r="B165" s="94">
        <v>45147</v>
      </c>
      <c r="C165" s="94">
        <v>45148</v>
      </c>
      <c r="D165" s="84" t="s">
        <v>277</v>
      </c>
      <c r="E165" s="84">
        <v>5.6000000000000001E-2</v>
      </c>
      <c r="F165" s="87">
        <v>5.6000000000000001E-2</v>
      </c>
      <c r="G165" s="89">
        <v>100</v>
      </c>
      <c r="H165" s="45"/>
      <c r="I165" s="75"/>
      <c r="J165" s="44"/>
      <c r="K165" s="44"/>
      <c r="L165" s="44"/>
      <c r="M165" s="44"/>
      <c r="N165" s="44"/>
      <c r="O165" s="44"/>
      <c r="P165" s="44"/>
      <c r="Q165" s="44"/>
      <c r="R165" s="44"/>
      <c r="S165" s="44"/>
    </row>
    <row r="166" spans="1:19" s="53" customFormat="1" ht="15">
      <c r="A166" s="84" t="s">
        <v>144</v>
      </c>
      <c r="B166" s="94">
        <v>45147</v>
      </c>
      <c r="C166" s="94">
        <v>45148</v>
      </c>
      <c r="D166" s="84" t="s">
        <v>277</v>
      </c>
      <c r="E166" s="84">
        <v>5.6000000000000001E-2</v>
      </c>
      <c r="F166" s="87">
        <v>5.6000000000000001E-2</v>
      </c>
      <c r="G166" s="89">
        <v>100</v>
      </c>
      <c r="H166" s="45"/>
      <c r="I166" s="75"/>
      <c r="J166" s="44"/>
      <c r="K166" s="44"/>
      <c r="L166" s="44"/>
      <c r="M166" s="44"/>
      <c r="N166" s="44"/>
      <c r="O166" s="44"/>
      <c r="P166" s="44"/>
      <c r="Q166" s="44"/>
      <c r="R166" s="44"/>
      <c r="S166" s="44"/>
    </row>
    <row r="167" spans="1:19" s="53" customFormat="1" ht="15">
      <c r="A167" s="84" t="s">
        <v>144</v>
      </c>
      <c r="B167" s="94">
        <v>45147</v>
      </c>
      <c r="C167" s="94">
        <v>45148</v>
      </c>
      <c r="D167" s="84" t="s">
        <v>277</v>
      </c>
      <c r="E167" s="84">
        <v>5.6000000000000001E-2</v>
      </c>
      <c r="F167" s="84">
        <v>5.6099999999999997E-2</v>
      </c>
      <c r="G167" s="89">
        <v>100.17857142857143</v>
      </c>
      <c r="H167" s="45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</row>
    <row r="168" spans="1:19" s="53" customFormat="1" ht="15">
      <c r="A168" s="84" t="s">
        <v>144</v>
      </c>
      <c r="B168" s="94">
        <v>45147</v>
      </c>
      <c r="C168" s="94">
        <v>45148</v>
      </c>
      <c r="D168" s="84" t="s">
        <v>277</v>
      </c>
      <c r="E168" s="84">
        <v>5.6000000000000001E-2</v>
      </c>
      <c r="F168" s="84">
        <v>5.6099999999999997E-2</v>
      </c>
      <c r="G168" s="89">
        <v>100.17857142857143</v>
      </c>
      <c r="H168" s="45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</row>
    <row r="169" spans="1:19" s="53" customFormat="1" ht="15">
      <c r="A169" s="84" t="s">
        <v>144</v>
      </c>
      <c r="B169" s="94">
        <v>45147</v>
      </c>
      <c r="C169" s="94">
        <v>45148</v>
      </c>
      <c r="D169" s="84" t="s">
        <v>277</v>
      </c>
      <c r="E169" s="84">
        <v>5.6000000000000001E-2</v>
      </c>
      <c r="F169" s="84">
        <v>5.62E-2</v>
      </c>
      <c r="G169" s="89">
        <v>100.35714285714286</v>
      </c>
      <c r="H169" s="45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</row>
    <row r="170" spans="1:19" s="53" customFormat="1" ht="15">
      <c r="A170" s="84" t="s">
        <v>144</v>
      </c>
      <c r="B170" s="94">
        <v>45147</v>
      </c>
      <c r="C170" s="94">
        <v>45148</v>
      </c>
      <c r="D170" s="84" t="s">
        <v>277</v>
      </c>
      <c r="E170" s="84">
        <v>5.6000000000000001E-2</v>
      </c>
      <c r="F170" s="84">
        <v>5.62E-2</v>
      </c>
      <c r="G170" s="89">
        <v>100.35714285714286</v>
      </c>
      <c r="H170" s="45"/>
      <c r="I170" s="75"/>
      <c r="J170" s="44"/>
      <c r="K170" s="44"/>
      <c r="L170" s="44"/>
      <c r="M170" s="44"/>
      <c r="N170" s="44"/>
      <c r="O170" s="44"/>
      <c r="P170" s="44"/>
      <c r="Q170" s="44"/>
      <c r="R170" s="44"/>
      <c r="S170" s="44"/>
    </row>
    <row r="171" spans="1:19" s="53" customFormat="1" ht="15">
      <c r="A171" s="84" t="s">
        <v>144</v>
      </c>
      <c r="B171" s="94">
        <v>45147</v>
      </c>
      <c r="C171" s="94">
        <v>45148</v>
      </c>
      <c r="D171" s="84" t="s">
        <v>277</v>
      </c>
      <c r="E171" s="84">
        <v>5.6000000000000001E-2</v>
      </c>
      <c r="F171" s="84">
        <v>5.62E-2</v>
      </c>
      <c r="G171" s="89">
        <v>100.35714285714286</v>
      </c>
      <c r="H171" s="45"/>
      <c r="I171" s="75"/>
      <c r="J171" s="44"/>
      <c r="K171" s="44"/>
      <c r="L171" s="44"/>
      <c r="M171" s="44"/>
      <c r="N171" s="44"/>
      <c r="O171" s="44"/>
      <c r="P171" s="44"/>
      <c r="Q171" s="44"/>
      <c r="R171" s="44"/>
      <c r="S171" s="44"/>
    </row>
    <row r="172" spans="1:19" s="53" customFormat="1" ht="15">
      <c r="A172" s="84" t="s">
        <v>144</v>
      </c>
      <c r="B172" s="94">
        <v>45147</v>
      </c>
      <c r="C172" s="94">
        <v>45148</v>
      </c>
      <c r="D172" s="84" t="s">
        <v>277</v>
      </c>
      <c r="E172" s="84">
        <v>5.6000000000000001E-2</v>
      </c>
      <c r="F172" s="84">
        <v>5.62E-2</v>
      </c>
      <c r="G172" s="89">
        <v>100.35714285714286</v>
      </c>
      <c r="H172" s="45"/>
      <c r="I172" s="75"/>
      <c r="J172" s="44"/>
      <c r="K172" s="44"/>
      <c r="L172" s="44"/>
      <c r="M172" s="44"/>
      <c r="N172" s="44"/>
      <c r="O172" s="44"/>
      <c r="P172" s="44"/>
      <c r="Q172" s="44"/>
      <c r="R172" s="44"/>
      <c r="S172" s="44"/>
    </row>
    <row r="173" spans="1:19" s="53" customFormat="1" ht="15">
      <c r="A173" s="84" t="s">
        <v>144</v>
      </c>
      <c r="B173" s="94">
        <v>45147</v>
      </c>
      <c r="C173" s="94">
        <v>45148</v>
      </c>
      <c r="D173" s="84" t="s">
        <v>277</v>
      </c>
      <c r="E173" s="84">
        <v>5.6000000000000001E-2</v>
      </c>
      <c r="F173" s="84">
        <v>5.6300000000000003E-2</v>
      </c>
      <c r="G173" s="89">
        <v>100.53571428571428</v>
      </c>
      <c r="H173" s="45"/>
      <c r="I173" s="75"/>
      <c r="J173" s="44"/>
      <c r="K173" s="44"/>
      <c r="L173" s="44"/>
      <c r="M173" s="44"/>
      <c r="N173" s="44"/>
      <c r="O173" s="44"/>
      <c r="P173" s="44"/>
      <c r="Q173" s="44"/>
      <c r="R173" s="44"/>
      <c r="S173" s="44"/>
    </row>
    <row r="174" spans="1:19" s="53" customFormat="1" ht="15">
      <c r="A174" s="84" t="s">
        <v>144</v>
      </c>
      <c r="B174" s="94">
        <v>45147</v>
      </c>
      <c r="C174" s="94">
        <v>45148</v>
      </c>
      <c r="D174" s="84" t="s">
        <v>277</v>
      </c>
      <c r="E174" s="84">
        <v>5.6000000000000001E-2</v>
      </c>
      <c r="F174" s="84">
        <v>5.6399999999999999E-2</v>
      </c>
      <c r="G174" s="89">
        <v>100.71428571428571</v>
      </c>
      <c r="H174" s="45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</row>
    <row r="175" spans="1:19" s="53" customFormat="1" ht="15">
      <c r="A175" s="84" t="s">
        <v>144</v>
      </c>
      <c r="B175" s="94">
        <v>45147</v>
      </c>
      <c r="C175" s="94">
        <v>45148</v>
      </c>
      <c r="D175" s="84" t="s">
        <v>277</v>
      </c>
      <c r="E175" s="84">
        <v>5.6000000000000001E-2</v>
      </c>
      <c r="F175" s="84">
        <v>5.6399999999999999E-2</v>
      </c>
      <c r="G175" s="89">
        <v>100.71428571428571</v>
      </c>
      <c r="H175" s="45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</row>
    <row r="176" spans="1:19" s="53" customFormat="1" ht="15">
      <c r="A176" s="84" t="s">
        <v>144</v>
      </c>
      <c r="B176" s="94">
        <v>45147</v>
      </c>
      <c r="C176" s="94">
        <v>45148</v>
      </c>
      <c r="D176" s="84" t="s">
        <v>277</v>
      </c>
      <c r="E176" s="84">
        <v>5.6000000000000001E-2</v>
      </c>
      <c r="F176" s="84">
        <v>5.67E-2</v>
      </c>
      <c r="G176" s="89">
        <v>101.25</v>
      </c>
      <c r="H176" s="45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</row>
    <row r="177" spans="1:19" s="53" customFormat="1" ht="15">
      <c r="A177" s="84" t="s">
        <v>144</v>
      </c>
      <c r="B177" s="94">
        <v>45147</v>
      </c>
      <c r="C177" s="94">
        <v>45148</v>
      </c>
      <c r="D177" s="84" t="s">
        <v>277</v>
      </c>
      <c r="E177" s="84">
        <v>5.6000000000000001E-2</v>
      </c>
      <c r="F177" s="84">
        <v>5.6800000000000003E-2</v>
      </c>
      <c r="G177" s="89">
        <v>101.42857142857142</v>
      </c>
      <c r="H177" s="45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</row>
    <row r="178" spans="1:19" s="53" customFormat="1" ht="15">
      <c r="A178" s="63"/>
      <c r="B178" s="64"/>
      <c r="C178" s="64"/>
      <c r="D178" s="63"/>
      <c r="E178" s="63"/>
      <c r="F178" s="57"/>
      <c r="G178" s="45"/>
      <c r="H178" s="45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</row>
    <row r="179" spans="1:19" s="53" customFormat="1" ht="15">
      <c r="A179" s="63"/>
      <c r="B179" s="64"/>
      <c r="C179" s="64"/>
      <c r="D179" s="63"/>
      <c r="E179" s="63"/>
      <c r="F179" s="57"/>
      <c r="G179" s="45"/>
      <c r="H179" s="45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</row>
    <row r="180" spans="1:19" s="53" customFormat="1" ht="15">
      <c r="A180" s="63"/>
      <c r="B180" s="64"/>
      <c r="C180" s="64"/>
      <c r="D180" s="63"/>
      <c r="E180" s="63"/>
      <c r="F180" s="57"/>
      <c r="G180" s="45"/>
      <c r="H180" s="45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</row>
    <row r="181" spans="1:19" s="53" customFormat="1" ht="15">
      <c r="A181" s="63"/>
      <c r="B181" s="64"/>
      <c r="C181" s="64"/>
      <c r="D181" s="63"/>
      <c r="E181" s="63"/>
      <c r="F181" s="57"/>
      <c r="G181" s="45"/>
      <c r="H181" s="45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</row>
    <row r="182" spans="1:19" s="53" customFormat="1" ht="15">
      <c r="A182" s="63"/>
      <c r="B182" s="64"/>
      <c r="C182" s="64"/>
      <c r="D182" s="63"/>
      <c r="E182" s="63"/>
      <c r="F182" s="57"/>
      <c r="G182" s="45"/>
      <c r="H182" s="45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19" s="53" customFormat="1" ht="15">
      <c r="A183" s="44"/>
      <c r="B183" s="44"/>
      <c r="C183" s="44"/>
      <c r="D183" s="44"/>
      <c r="E183" s="44"/>
      <c r="F183" s="57"/>
      <c r="G183" s="45"/>
      <c r="H183" s="45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19" s="53" customFormat="1" ht="15">
      <c r="A184" s="63"/>
      <c r="B184" s="64"/>
      <c r="C184" s="64"/>
      <c r="D184" s="63"/>
      <c r="E184" s="65"/>
      <c r="F184" s="57"/>
      <c r="G184" s="45"/>
      <c r="H184" s="45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19" s="53" customFormat="1" ht="15">
      <c r="A185" s="63"/>
      <c r="B185" s="64"/>
      <c r="C185" s="64"/>
      <c r="D185" s="63"/>
      <c r="E185" s="65"/>
      <c r="F185" s="57"/>
      <c r="G185" s="45"/>
      <c r="H185" s="45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</row>
    <row r="186" spans="1:19" s="53" customFormat="1" ht="15">
      <c r="A186" s="63"/>
      <c r="B186" s="64"/>
      <c r="C186" s="64"/>
      <c r="D186" s="63"/>
      <c r="E186" s="65"/>
      <c r="F186" s="57"/>
      <c r="G186" s="45"/>
      <c r="H186" s="45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</row>
    <row r="187" spans="1:19" s="53" customFormat="1" ht="15">
      <c r="A187" s="63"/>
      <c r="B187" s="64"/>
      <c r="C187" s="64"/>
      <c r="D187" s="63"/>
      <c r="E187" s="65"/>
      <c r="F187" s="57"/>
      <c r="G187" s="45"/>
      <c r="H187" s="45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</row>
    <row r="188" spans="1:19" s="53" customFormat="1" ht="15">
      <c r="A188" s="63"/>
      <c r="B188" s="64"/>
      <c r="C188" s="64"/>
      <c r="D188" s="63"/>
      <c r="E188" s="65"/>
      <c r="F188" s="57"/>
      <c r="G188" s="45"/>
      <c r="H188" s="45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</row>
    <row r="189" spans="1:19" s="53" customFormat="1" ht="15">
      <c r="A189" s="63"/>
      <c r="B189" s="64"/>
      <c r="C189" s="64"/>
      <c r="D189" s="63"/>
      <c r="E189" s="65"/>
      <c r="F189" s="57"/>
      <c r="G189" s="45"/>
      <c r="H189" s="45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</row>
    <row r="190" spans="1:19" s="53" customFormat="1" ht="15">
      <c r="A190" s="63"/>
      <c r="B190" s="64"/>
      <c r="C190" s="64"/>
      <c r="D190" s="63"/>
      <c r="E190" s="65"/>
      <c r="F190" s="57"/>
      <c r="G190" s="45"/>
      <c r="H190" s="45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</row>
    <row r="191" spans="1:19" s="53" customFormat="1" ht="15">
      <c r="A191" s="63"/>
      <c r="B191" s="64"/>
      <c r="C191" s="64"/>
      <c r="D191" s="63"/>
      <c r="E191" s="65"/>
      <c r="F191" s="57"/>
      <c r="G191" s="45"/>
      <c r="H191" s="45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</row>
    <row r="192" spans="1:19" s="53" customFormat="1" ht="15">
      <c r="A192" s="63"/>
      <c r="B192" s="64"/>
      <c r="C192" s="64"/>
      <c r="D192" s="63"/>
      <c r="E192" s="65"/>
      <c r="F192" s="57"/>
      <c r="G192" s="45"/>
      <c r="H192" s="45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</row>
    <row r="193" spans="1:21" s="53" customFormat="1" ht="15">
      <c r="A193" s="63"/>
      <c r="B193" s="64"/>
      <c r="C193" s="64"/>
      <c r="D193" s="63"/>
      <c r="E193" s="65"/>
      <c r="F193" s="57"/>
      <c r="G193" s="45"/>
      <c r="H193" s="45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</row>
    <row r="194" spans="1:21" s="53" customFormat="1" ht="15">
      <c r="A194" s="63"/>
      <c r="B194" s="64"/>
      <c r="C194" s="64"/>
      <c r="D194" s="63"/>
      <c r="E194" s="65"/>
      <c r="F194" s="57"/>
      <c r="G194" s="45"/>
      <c r="H194" s="45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</row>
    <row r="195" spans="1:21" s="53" customFormat="1" ht="15">
      <c r="A195" s="63"/>
      <c r="B195" s="64"/>
      <c r="C195" s="64"/>
      <c r="D195" s="63"/>
      <c r="E195" s="65"/>
      <c r="F195" s="57"/>
      <c r="G195" s="45"/>
      <c r="H195" s="45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</row>
    <row r="196" spans="1:21" s="53" customFormat="1" ht="15">
      <c r="A196" s="63"/>
      <c r="B196" s="64"/>
      <c r="C196" s="64"/>
      <c r="D196" s="63"/>
      <c r="E196" s="65"/>
      <c r="F196" s="57"/>
      <c r="G196" s="45"/>
      <c r="H196" s="45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</row>
    <row r="197" spans="1:21" s="53" customFormat="1" ht="1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</row>
    <row r="198" spans="1:21" s="53" customFormat="1" ht="15">
      <c r="A198" s="44"/>
      <c r="B198" s="35"/>
      <c r="C198" s="35"/>
      <c r="D198" s="44"/>
      <c r="E198" s="44"/>
      <c r="F198" s="44"/>
      <c r="G198" s="45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</row>
    <row r="199" spans="1:21" s="53" customFormat="1" ht="15">
      <c r="A199" s="44"/>
      <c r="B199" s="35"/>
      <c r="C199" s="35"/>
      <c r="D199" s="44"/>
      <c r="E199" s="44"/>
      <c r="F199" s="44"/>
      <c r="G199" s="45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</row>
    <row r="200" spans="1:21" s="53" customFormat="1" ht="15">
      <c r="A200" s="44"/>
      <c r="B200" s="35"/>
      <c r="C200" s="35"/>
      <c r="D200" s="44"/>
      <c r="E200" s="44"/>
      <c r="F200" s="44"/>
      <c r="G200" s="45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</row>
    <row r="201" spans="1:21" s="53" customFormat="1" ht="15">
      <c r="A201" s="44"/>
      <c r="B201" s="35"/>
      <c r="C201" s="35"/>
      <c r="D201" s="44"/>
      <c r="E201" s="44"/>
      <c r="F201" s="44"/>
      <c r="G201" s="45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</row>
    <row r="202" spans="1:21" s="53" customFormat="1" ht="15">
      <c r="A202" s="44"/>
      <c r="B202" s="35"/>
      <c r="C202" s="35"/>
      <c r="D202" s="44"/>
      <c r="E202" s="44"/>
      <c r="F202" s="57"/>
      <c r="G202" s="45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</row>
    <row r="203" spans="1:21" s="53" customFormat="1" ht="15">
      <c r="A203" s="44"/>
      <c r="B203" s="35"/>
      <c r="C203" s="35"/>
      <c r="D203" s="44"/>
      <c r="E203" s="44"/>
      <c r="F203" s="57"/>
      <c r="G203" s="45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</row>
    <row r="204" spans="1:21" s="53" customFormat="1" ht="15">
      <c r="A204" s="44"/>
      <c r="B204" s="44"/>
      <c r="C204" s="44"/>
      <c r="D204" s="44"/>
      <c r="E204" s="44"/>
      <c r="F204" s="57"/>
      <c r="G204" s="45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</row>
    <row r="205" spans="1:21" s="53" customFormat="1" ht="15">
      <c r="A205" s="44"/>
      <c r="B205" s="35"/>
      <c r="C205" s="35"/>
      <c r="D205" s="44"/>
      <c r="E205" s="44"/>
      <c r="F205" s="57"/>
      <c r="G205" s="45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</row>
    <row r="206" spans="1:21" s="53" customFormat="1" ht="15">
      <c r="A206" s="44"/>
      <c r="B206" s="35"/>
      <c r="C206" s="35"/>
      <c r="D206" s="44"/>
      <c r="E206" s="44"/>
      <c r="F206" s="57"/>
      <c r="G206" s="45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</row>
    <row r="207" spans="1:21" s="53" customFormat="1" ht="15">
      <c r="A207" s="44"/>
      <c r="B207" s="35"/>
      <c r="C207" s="35"/>
      <c r="D207" s="44"/>
      <c r="E207" s="44"/>
      <c r="F207" s="57"/>
      <c r="G207" s="45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</row>
    <row r="208" spans="1:21" s="53" customFormat="1" ht="15">
      <c r="A208" s="44"/>
      <c r="B208" s="35"/>
      <c r="C208" s="35"/>
      <c r="D208" s="44"/>
      <c r="E208" s="44"/>
      <c r="F208" s="57"/>
      <c r="G208" s="45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</row>
    <row r="209" spans="1:21" s="53" customFormat="1" ht="15">
      <c r="A209" s="44"/>
      <c r="B209" s="35"/>
      <c r="C209" s="35"/>
      <c r="D209" s="44"/>
      <c r="E209" s="44"/>
      <c r="F209" s="57"/>
      <c r="G209" s="45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</row>
    <row r="210" spans="1:21" s="53" customFormat="1" ht="15">
      <c r="A210" s="44"/>
      <c r="B210" s="35"/>
      <c r="C210" s="35"/>
      <c r="D210" s="44"/>
      <c r="E210" s="44"/>
      <c r="F210" s="57"/>
      <c r="G210" s="45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</row>
    <row r="211" spans="1:21" s="53" customFormat="1" ht="15">
      <c r="A211" s="44"/>
      <c r="B211" s="35"/>
      <c r="C211" s="35"/>
      <c r="D211" s="44"/>
      <c r="E211" s="44"/>
      <c r="F211" s="57"/>
      <c r="G211" s="45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</row>
    <row r="212" spans="1:21" s="53" customFormat="1" ht="15">
      <c r="A212" s="44"/>
      <c r="B212" s="35"/>
      <c r="C212" s="35"/>
      <c r="D212" s="44"/>
      <c r="E212" s="44"/>
      <c r="F212" s="57"/>
      <c r="G212" s="45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</row>
    <row r="213" spans="1:21" s="53" customFormat="1" ht="15">
      <c r="A213" s="44"/>
      <c r="B213" s="35"/>
      <c r="C213" s="35"/>
      <c r="D213" s="44"/>
      <c r="E213" s="44"/>
      <c r="F213" s="57"/>
      <c r="G213" s="45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</row>
    <row r="214" spans="1:21" s="53" customFormat="1" ht="15">
      <c r="A214" s="44"/>
      <c r="B214" s="35"/>
      <c r="C214" s="35"/>
      <c r="D214" s="44"/>
      <c r="E214" s="44"/>
      <c r="F214" s="57"/>
      <c r="G214" s="45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</row>
    <row r="215" spans="1:21" s="53" customFormat="1" ht="15">
      <c r="A215" s="44"/>
      <c r="B215" s="35"/>
      <c r="C215" s="35"/>
      <c r="D215" s="44"/>
      <c r="E215" s="44"/>
      <c r="F215" s="57"/>
      <c r="G215" s="45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</row>
    <row r="216" spans="1:21" s="53" customFormat="1" ht="1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</row>
    <row r="217" spans="1:21" s="53" customFormat="1" ht="15">
      <c r="A217" s="44"/>
      <c r="B217" s="35"/>
      <c r="C217" s="35"/>
      <c r="D217" s="44"/>
      <c r="E217" s="44"/>
      <c r="F217" s="44"/>
      <c r="G217" s="45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</row>
    <row r="218" spans="1:21" s="53" customFormat="1" ht="15">
      <c r="A218" s="44"/>
      <c r="B218" s="35"/>
      <c r="C218" s="35"/>
      <c r="D218" s="44"/>
      <c r="E218" s="44"/>
      <c r="F218" s="44"/>
      <c r="G218" s="45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</row>
    <row r="219" spans="1:21" s="53" customFormat="1" ht="15">
      <c r="A219" s="44"/>
      <c r="B219" s="35"/>
      <c r="C219" s="35"/>
      <c r="D219" s="44"/>
      <c r="E219" s="44"/>
      <c r="F219" s="44"/>
      <c r="G219" s="45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</row>
    <row r="220" spans="1:21" s="53" customFormat="1" ht="15">
      <c r="A220" s="44"/>
      <c r="B220" s="35"/>
      <c r="C220" s="35"/>
      <c r="D220" s="44"/>
      <c r="E220" s="44"/>
      <c r="F220" s="57"/>
      <c r="G220" s="45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</row>
    <row r="221" spans="1:21" s="53" customFormat="1" ht="15">
      <c r="A221" s="44"/>
      <c r="B221" s="35"/>
      <c r="C221" s="35"/>
      <c r="D221" s="44"/>
      <c r="E221" s="44"/>
      <c r="F221" s="57"/>
      <c r="G221" s="45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</row>
    <row r="222" spans="1:21" s="53" customFormat="1" ht="15">
      <c r="A222" s="44"/>
      <c r="B222" s="35"/>
      <c r="C222" s="35"/>
      <c r="D222" s="44"/>
      <c r="E222" s="44"/>
      <c r="F222" s="57"/>
      <c r="G222" s="45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</row>
    <row r="223" spans="1:21" s="53" customFormat="1" ht="15">
      <c r="A223" s="44"/>
      <c r="B223" s="35"/>
      <c r="C223" s="35"/>
      <c r="D223" s="44"/>
      <c r="E223" s="44"/>
      <c r="F223" s="57"/>
      <c r="G223" s="45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</row>
    <row r="224" spans="1:21" s="53" customFormat="1" ht="15">
      <c r="A224" s="44"/>
      <c r="B224" s="44"/>
      <c r="C224" s="44"/>
      <c r="D224" s="44"/>
      <c r="E224" s="44"/>
      <c r="F224" s="57"/>
      <c r="G224" s="45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</row>
    <row r="225" spans="1:21" s="53" customFormat="1" ht="15">
      <c r="A225" s="44"/>
      <c r="B225" s="35"/>
      <c r="C225" s="35"/>
      <c r="D225" s="44"/>
      <c r="E225" s="44"/>
      <c r="F225" s="57"/>
      <c r="G225" s="45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</row>
    <row r="226" spans="1:21" s="53" customFormat="1" ht="15">
      <c r="A226" s="44"/>
      <c r="B226" s="35"/>
      <c r="C226" s="35"/>
      <c r="D226" s="44"/>
      <c r="E226" s="44"/>
      <c r="F226" s="57"/>
      <c r="G226" s="45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</row>
    <row r="227" spans="1:21" s="53" customFormat="1" ht="15">
      <c r="A227" s="44"/>
      <c r="B227" s="35"/>
      <c r="C227" s="35"/>
      <c r="D227" s="44"/>
      <c r="E227" s="44"/>
      <c r="F227" s="57"/>
      <c r="G227" s="45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</row>
    <row r="228" spans="1:21" s="53" customFormat="1" ht="15">
      <c r="A228" s="44"/>
      <c r="B228" s="35"/>
      <c r="C228" s="35"/>
      <c r="D228" s="44"/>
      <c r="E228" s="44"/>
      <c r="F228" s="57"/>
      <c r="G228" s="45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</row>
    <row r="229" spans="1:21" s="53" customFormat="1" ht="15">
      <c r="A229" s="44"/>
      <c r="B229" s="35"/>
      <c r="C229" s="35"/>
      <c r="D229" s="44"/>
      <c r="E229" s="44"/>
      <c r="F229" s="57"/>
      <c r="G229" s="45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</row>
    <row r="230" spans="1:21" s="53" customFormat="1" ht="15">
      <c r="A230" s="44"/>
      <c r="B230" s="35"/>
      <c r="C230" s="35"/>
      <c r="D230" s="44"/>
      <c r="E230" s="44"/>
      <c r="F230" s="57"/>
      <c r="G230" s="45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</row>
    <row r="231" spans="1:21" s="53" customFormat="1" ht="15">
      <c r="A231" s="44"/>
      <c r="B231" s="35"/>
      <c r="C231" s="35"/>
      <c r="D231" s="44"/>
      <c r="E231" s="44"/>
      <c r="F231" s="57"/>
      <c r="G231" s="45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</row>
    <row r="232" spans="1:21" s="53" customFormat="1" ht="15">
      <c r="A232" s="44"/>
      <c r="B232" s="35"/>
      <c r="C232" s="35"/>
      <c r="D232" s="44"/>
      <c r="E232" s="44"/>
      <c r="F232" s="57"/>
      <c r="G232" s="45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</row>
    <row r="233" spans="1:21" s="53" customFormat="1" ht="15">
      <c r="A233" s="44"/>
      <c r="B233" s="35"/>
      <c r="C233" s="35"/>
      <c r="D233" s="44"/>
      <c r="E233" s="44"/>
      <c r="F233" s="57"/>
      <c r="G233" s="45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</row>
    <row r="234" spans="1:21" s="53" customFormat="1" ht="15">
      <c r="A234" s="44"/>
      <c r="B234" s="35"/>
      <c r="C234" s="35"/>
      <c r="D234" s="44"/>
      <c r="E234" s="44"/>
      <c r="F234" s="57"/>
      <c r="G234" s="45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</row>
    <row r="235" spans="1:21" s="53" customFormat="1" ht="15">
      <c r="A235" s="44"/>
      <c r="B235" s="35"/>
      <c r="C235" s="35"/>
      <c r="D235" s="44"/>
      <c r="E235" s="44"/>
      <c r="F235" s="57"/>
      <c r="G235" s="45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</row>
    <row r="236" spans="1:21" s="53" customFormat="1" ht="15">
      <c r="A236" s="44"/>
      <c r="B236" s="35"/>
      <c r="C236" s="35"/>
      <c r="D236" s="44"/>
      <c r="E236" s="44"/>
      <c r="F236" s="57"/>
      <c r="G236" s="45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</row>
    <row r="237" spans="1:21" s="53" customFormat="1" ht="15">
      <c r="A237" s="44"/>
      <c r="B237" s="35"/>
      <c r="C237" s="35"/>
      <c r="D237" s="44"/>
      <c r="E237" s="44"/>
      <c r="F237" s="44"/>
      <c r="G237" s="45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</row>
    <row r="238" spans="1:21" s="53" customFormat="1" ht="15">
      <c r="A238" s="44"/>
      <c r="B238" s="35"/>
      <c r="C238" s="35"/>
      <c r="D238" s="44"/>
      <c r="E238" s="44"/>
      <c r="F238" s="44"/>
      <c r="G238" s="45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</row>
    <row r="239" spans="1:21" s="53" customFormat="1" ht="15">
      <c r="A239" s="44"/>
      <c r="B239" s="55"/>
      <c r="C239" s="55"/>
      <c r="D239" s="44"/>
      <c r="E239" s="44"/>
      <c r="F239" s="57"/>
      <c r="G239" s="45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54"/>
      <c r="U239" s="54"/>
    </row>
    <row r="240" spans="1:21" s="53" customFormat="1" ht="15">
      <c r="A240" s="44"/>
      <c r="B240" s="55"/>
      <c r="C240" s="55"/>
      <c r="D240" s="44"/>
      <c r="E240" s="44"/>
      <c r="F240" s="57"/>
      <c r="G240" s="45"/>
      <c r="H240" s="44"/>
      <c r="I240" s="44"/>
      <c r="J240" s="44"/>
      <c r="K240" s="44"/>
      <c r="L240" s="54"/>
      <c r="M240" s="54"/>
      <c r="N240" s="54"/>
      <c r="O240" s="44"/>
      <c r="P240" s="44"/>
      <c r="Q240" s="44"/>
      <c r="R240" s="44"/>
      <c r="S240" s="44"/>
      <c r="T240" s="44"/>
      <c r="U240" s="44"/>
    </row>
    <row r="241" spans="1:21" s="53" customFormat="1" ht="15">
      <c r="A241" s="44"/>
      <c r="B241" s="55"/>
      <c r="C241" s="55"/>
      <c r="D241" s="44"/>
      <c r="E241" s="44"/>
      <c r="F241" s="57"/>
      <c r="G241" s="45"/>
      <c r="H241" s="44"/>
      <c r="I241" s="44"/>
      <c r="J241" s="44"/>
      <c r="K241" s="44"/>
      <c r="L241" s="54"/>
      <c r="M241" s="54"/>
      <c r="N241" s="54"/>
      <c r="O241" s="44"/>
      <c r="P241" s="44"/>
      <c r="Q241" s="44"/>
      <c r="R241" s="44"/>
      <c r="S241" s="44"/>
      <c r="T241" s="44"/>
      <c r="U241" s="44"/>
    </row>
    <row r="242" spans="1:21" s="53" customFormat="1" ht="15">
      <c r="A242" s="44"/>
      <c r="B242" s="55"/>
      <c r="C242" s="55"/>
      <c r="D242" s="44"/>
      <c r="E242" s="44"/>
      <c r="F242" s="57"/>
      <c r="G242" s="45"/>
      <c r="H242" s="44"/>
      <c r="I242" s="44"/>
      <c r="J242" s="44"/>
      <c r="K242" s="54"/>
      <c r="L242" s="44"/>
      <c r="M242" s="44"/>
      <c r="N242" s="44"/>
      <c r="O242" s="54"/>
      <c r="P242" s="44"/>
      <c r="Q242" s="44"/>
      <c r="R242" s="44"/>
      <c r="S242" s="44"/>
      <c r="T242" s="44"/>
      <c r="U242" s="44"/>
    </row>
    <row r="243" spans="1:21" s="53" customFormat="1" ht="15">
      <c r="A243" s="44"/>
      <c r="B243" s="55"/>
      <c r="C243" s="55"/>
      <c r="D243" s="44"/>
      <c r="E243" s="44"/>
      <c r="F243" s="57"/>
      <c r="G243" s="45"/>
      <c r="H243" s="44"/>
      <c r="I243" s="44"/>
      <c r="J243" s="44"/>
      <c r="K243" s="54"/>
      <c r="L243" s="54"/>
      <c r="M243" s="54"/>
      <c r="N243" s="54"/>
      <c r="O243" s="54"/>
      <c r="P243" s="44"/>
      <c r="Q243" s="44"/>
      <c r="R243" s="44"/>
      <c r="S243" s="44"/>
      <c r="T243" s="44"/>
      <c r="U243" s="44"/>
    </row>
    <row r="244" spans="1:21" s="53" customFormat="1" ht="15">
      <c r="A244" s="44"/>
      <c r="B244" s="55"/>
      <c r="C244" s="55"/>
      <c r="D244" s="44"/>
      <c r="E244" s="44"/>
      <c r="F244" s="57"/>
      <c r="G244" s="45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</row>
    <row r="245" spans="1:21" s="53" customFormat="1" ht="15">
      <c r="A245" s="44"/>
      <c r="B245" s="55"/>
      <c r="C245" s="55"/>
      <c r="D245" s="44"/>
      <c r="E245" s="44"/>
      <c r="F245" s="57"/>
      <c r="G245" s="45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</row>
    <row r="246" spans="1:21" s="53" customFormat="1" ht="15">
      <c r="A246" s="44"/>
      <c r="B246" s="55"/>
      <c r="C246" s="55"/>
      <c r="D246" s="44"/>
      <c r="E246" s="44"/>
      <c r="F246" s="57"/>
      <c r="G246" s="45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</row>
    <row r="247" spans="1:21" s="53" customFormat="1" ht="15">
      <c r="A247" s="44"/>
      <c r="B247" s="55"/>
      <c r="C247" s="55"/>
      <c r="D247" s="44"/>
      <c r="E247" s="44"/>
      <c r="F247" s="57"/>
      <c r="G247" s="45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</row>
    <row r="248" spans="1:21" s="53" customFormat="1" ht="15">
      <c r="A248" s="44"/>
      <c r="B248" s="68"/>
      <c r="C248" s="55"/>
      <c r="D248" s="44"/>
      <c r="E248" s="54"/>
      <c r="F248" s="57"/>
      <c r="G248" s="45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</row>
    <row r="249" spans="1:21" s="53" customFormat="1" ht="15">
      <c r="A249" s="44"/>
      <c r="B249" s="68"/>
      <c r="C249" s="55"/>
      <c r="D249" s="44"/>
      <c r="E249" s="54"/>
      <c r="F249" s="57"/>
      <c r="G249" s="45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</row>
    <row r="250" spans="1:21" s="53" customFormat="1" ht="15">
      <c r="A250" s="44"/>
      <c r="B250" s="55"/>
      <c r="C250" s="55"/>
      <c r="D250" s="44"/>
      <c r="E250" s="44"/>
      <c r="F250" s="57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</row>
    <row r="251" spans="1:21" s="53" customFormat="1" ht="15">
      <c r="A251" s="44"/>
      <c r="B251" s="55"/>
      <c r="C251" s="55"/>
      <c r="D251" s="44"/>
      <c r="E251" s="44"/>
      <c r="F251" s="57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</row>
    <row r="252" spans="1:21" s="53" customFormat="1" ht="1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</row>
    <row r="253" spans="1:21" s="53" customFormat="1" ht="15">
      <c r="A253" s="44"/>
      <c r="B253" s="55"/>
      <c r="C253" s="5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</row>
    <row r="254" spans="1:21" s="53" customFormat="1" ht="15">
      <c r="A254" s="44"/>
      <c r="B254" s="55"/>
      <c r="C254" s="5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</row>
    <row r="255" spans="1:21" s="53" customFormat="1" ht="15">
      <c r="A255" s="44"/>
      <c r="B255" s="55"/>
      <c r="C255" s="5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</row>
    <row r="256" spans="1:21" s="53" customFormat="1" ht="15">
      <c r="A256" s="44"/>
      <c r="B256" s="55"/>
      <c r="C256" s="5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</row>
    <row r="257" spans="1:21" s="53" customFormat="1" ht="15">
      <c r="A257" s="44"/>
      <c r="B257" s="55"/>
      <c r="C257" s="5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</row>
    <row r="258" spans="1:21" s="53" customFormat="1" ht="15">
      <c r="A258" s="44"/>
      <c r="B258" s="55"/>
      <c r="C258" s="5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</row>
    <row r="259" spans="1:21" s="53" customFormat="1" ht="15">
      <c r="A259" s="44"/>
      <c r="B259" s="55"/>
      <c r="C259" s="5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</row>
    <row r="260" spans="1:21" s="53" customFormat="1" ht="15">
      <c r="A260" s="44"/>
      <c r="B260" s="55"/>
      <c r="C260" s="5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</row>
    <row r="261" spans="1:21" s="53" customFormat="1" ht="15">
      <c r="A261" s="44"/>
      <c r="B261" s="55"/>
      <c r="C261" s="5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</row>
    <row r="262" spans="1:21" s="53" customFormat="1" ht="15">
      <c r="A262" s="44"/>
      <c r="B262" s="68"/>
      <c r="C262" s="55"/>
      <c r="D262" s="44"/>
      <c r="E262" s="5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</row>
    <row r="263" spans="1:21" s="53" customFormat="1" ht="15">
      <c r="A263" s="44"/>
      <c r="B263" s="68"/>
      <c r="C263" s="55"/>
      <c r="D263" s="44"/>
      <c r="E263" s="5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</row>
    <row r="264" spans="1:21" s="53" customFormat="1" ht="15">
      <c r="A264" s="44"/>
      <c r="B264" s="55"/>
      <c r="C264" s="55"/>
      <c r="D264" s="44"/>
      <c r="E264" s="44"/>
      <c r="F264" s="45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</row>
    <row r="265" spans="1:21" s="53" customFormat="1" ht="15">
      <c r="A265" s="44"/>
      <c r="B265" s="55"/>
      <c r="C265" s="55"/>
      <c r="D265" s="44"/>
      <c r="E265" s="44"/>
      <c r="F265" s="45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</row>
    <row r="266" spans="1:21" s="53" customFormat="1" ht="1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</row>
    <row r="267" spans="1:21" s="53" customFormat="1" ht="15">
      <c r="A267" s="44"/>
      <c r="B267" s="55"/>
      <c r="C267" s="55"/>
      <c r="D267" s="44"/>
      <c r="E267" s="44"/>
      <c r="F267" s="57"/>
      <c r="G267" s="45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</row>
    <row r="268" spans="1:21" s="53" customFormat="1" ht="15">
      <c r="A268" s="44"/>
      <c r="B268" s="55"/>
      <c r="C268" s="55"/>
      <c r="D268" s="44"/>
      <c r="E268" s="44"/>
      <c r="F268" s="57"/>
      <c r="G268" s="45"/>
      <c r="H268" s="44"/>
      <c r="I268" s="44"/>
      <c r="J268" s="44"/>
      <c r="K268" s="44"/>
      <c r="L268" s="44"/>
      <c r="M268" s="44"/>
      <c r="N268" s="44"/>
      <c r="O268" s="44"/>
      <c r="P268" s="44"/>
      <c r="Q268" s="54"/>
      <c r="R268" s="54"/>
      <c r="S268" s="44"/>
      <c r="T268" s="44"/>
      <c r="U268" s="44"/>
    </row>
    <row r="269" spans="1:21" s="53" customFormat="1" ht="15">
      <c r="A269" s="44"/>
      <c r="B269" s="55"/>
      <c r="C269" s="55"/>
      <c r="D269" s="44"/>
      <c r="E269" s="44"/>
      <c r="F269" s="57"/>
      <c r="G269" s="45"/>
      <c r="H269" s="44"/>
      <c r="I269" s="44"/>
      <c r="J269" s="44"/>
      <c r="K269" s="44"/>
      <c r="L269" s="54"/>
      <c r="M269" s="54"/>
      <c r="N269" s="54"/>
      <c r="O269" s="54"/>
      <c r="P269" s="54"/>
      <c r="Q269" s="54"/>
      <c r="R269" s="54"/>
      <c r="S269" s="44"/>
      <c r="T269" s="44"/>
      <c r="U269" s="44"/>
    </row>
    <row r="270" spans="1:21" s="53" customFormat="1" ht="15">
      <c r="A270" s="44"/>
      <c r="B270" s="55"/>
      <c r="C270" s="55"/>
      <c r="D270" s="44"/>
      <c r="E270" s="44"/>
      <c r="F270" s="57"/>
      <c r="G270" s="45"/>
      <c r="H270" s="44"/>
      <c r="I270" s="44"/>
      <c r="J270" s="44"/>
      <c r="K270" s="44"/>
      <c r="L270" s="54"/>
      <c r="M270" s="54"/>
      <c r="N270" s="54"/>
      <c r="O270" s="54"/>
      <c r="P270" s="54"/>
      <c r="Q270" s="54"/>
      <c r="R270" s="54"/>
      <c r="S270" s="44"/>
      <c r="T270" s="44"/>
      <c r="U270" s="44"/>
    </row>
    <row r="271" spans="1:21" s="53" customFormat="1" ht="15">
      <c r="A271" s="44"/>
      <c r="B271" s="55"/>
      <c r="C271" s="55"/>
      <c r="D271" s="44"/>
      <c r="E271" s="44"/>
      <c r="F271" s="57"/>
      <c r="G271" s="45"/>
      <c r="H271" s="44"/>
      <c r="I271" s="44"/>
      <c r="J271" s="44"/>
      <c r="K271" s="44"/>
      <c r="L271" s="54"/>
      <c r="M271" s="54"/>
      <c r="N271" s="54"/>
      <c r="O271" s="54"/>
      <c r="P271" s="54"/>
      <c r="Q271" s="54"/>
      <c r="R271" s="54"/>
      <c r="S271" s="44"/>
      <c r="T271" s="44"/>
      <c r="U271" s="44"/>
    </row>
    <row r="272" spans="1:21" s="53" customFormat="1" ht="15">
      <c r="A272" s="44"/>
      <c r="B272" s="55"/>
      <c r="C272" s="55"/>
      <c r="D272" s="44"/>
      <c r="E272" s="44"/>
      <c r="F272" s="57"/>
      <c r="G272" s="45"/>
      <c r="H272" s="44"/>
      <c r="I272" s="44"/>
      <c r="J272" s="44"/>
      <c r="K272" s="44"/>
      <c r="L272" s="54"/>
      <c r="M272" s="54"/>
      <c r="N272" s="54"/>
      <c r="O272" s="54"/>
      <c r="P272" s="54"/>
      <c r="Q272" s="54"/>
      <c r="R272" s="54"/>
      <c r="S272" s="44"/>
      <c r="T272" s="44"/>
      <c r="U272" s="44"/>
    </row>
    <row r="273" spans="1:21" s="53" customFormat="1" ht="15">
      <c r="A273" s="44"/>
      <c r="B273" s="55"/>
      <c r="C273" s="55"/>
      <c r="D273" s="44"/>
      <c r="E273" s="44"/>
      <c r="F273" s="57"/>
      <c r="G273" s="45"/>
      <c r="H273" s="44"/>
      <c r="I273" s="44"/>
      <c r="J273" s="44"/>
      <c r="K273" s="44"/>
      <c r="L273" s="54"/>
      <c r="M273" s="54"/>
      <c r="N273" s="54"/>
      <c r="O273" s="54"/>
      <c r="P273" s="54"/>
      <c r="Q273" s="67"/>
      <c r="R273" s="54"/>
      <c r="S273" s="56"/>
      <c r="T273" s="44"/>
      <c r="U273" s="44"/>
    </row>
    <row r="274" spans="1:21" s="53" customFormat="1" ht="15">
      <c r="A274" s="44"/>
      <c r="B274" s="55"/>
      <c r="C274" s="55"/>
      <c r="D274" s="44"/>
      <c r="E274" s="44"/>
      <c r="F274" s="57"/>
      <c r="G274" s="45"/>
      <c r="H274" s="44"/>
      <c r="I274" s="44"/>
      <c r="J274" s="44"/>
      <c r="K274" s="44"/>
      <c r="L274" s="54"/>
      <c r="M274" s="54"/>
      <c r="N274" s="54"/>
      <c r="O274" s="54"/>
      <c r="P274" s="54"/>
      <c r="Q274" s="54"/>
      <c r="R274" s="54"/>
      <c r="S274" s="44"/>
      <c r="T274" s="44"/>
      <c r="U274" s="44"/>
    </row>
    <row r="275" spans="1:21" s="53" customFormat="1" ht="15">
      <c r="A275" s="44"/>
      <c r="B275" s="68"/>
      <c r="C275" s="55"/>
      <c r="D275" s="44"/>
      <c r="E275" s="54"/>
      <c r="F275" s="57"/>
      <c r="G275" s="45"/>
      <c r="H275" s="44"/>
      <c r="I275" s="44"/>
      <c r="J275" s="44"/>
      <c r="K275" s="44"/>
      <c r="L275" s="54"/>
      <c r="M275" s="54"/>
      <c r="N275" s="54"/>
      <c r="O275" s="54"/>
      <c r="P275" s="54"/>
      <c r="Q275" s="54"/>
      <c r="R275" s="54"/>
      <c r="S275" s="44"/>
      <c r="T275" s="44"/>
      <c r="U275" s="44"/>
    </row>
    <row r="276" spans="1:21" s="53" customFormat="1" ht="15">
      <c r="A276" s="44"/>
      <c r="B276" s="68"/>
      <c r="C276" s="55"/>
      <c r="D276" s="44"/>
      <c r="E276" s="54"/>
      <c r="F276" s="57"/>
      <c r="G276" s="45"/>
      <c r="H276" s="44"/>
      <c r="I276" s="44"/>
      <c r="J276" s="44"/>
      <c r="K276" s="44"/>
      <c r="L276" s="54"/>
      <c r="M276" s="54"/>
      <c r="N276" s="54"/>
      <c r="O276" s="54"/>
      <c r="P276" s="54"/>
      <c r="Q276" s="44"/>
      <c r="R276" s="54"/>
      <c r="S276" s="44"/>
      <c r="T276" s="44"/>
      <c r="U276" s="44"/>
    </row>
    <row r="277" spans="1:21" s="53" customFormat="1" ht="15">
      <c r="A277" s="44"/>
      <c r="B277" s="55"/>
      <c r="C277" s="55"/>
      <c r="D277" s="44"/>
      <c r="E277" s="44"/>
      <c r="F277" s="57"/>
      <c r="G277" s="45"/>
      <c r="H277" s="44"/>
      <c r="I277" s="44"/>
      <c r="J277" s="44"/>
      <c r="K277" s="44"/>
      <c r="L277" s="54"/>
      <c r="M277" s="54"/>
      <c r="N277" s="54"/>
      <c r="O277" s="54"/>
      <c r="P277" s="44"/>
      <c r="Q277" s="54"/>
      <c r="R277" s="54"/>
      <c r="S277" s="54"/>
      <c r="T277" s="44"/>
      <c r="U277" s="44"/>
    </row>
    <row r="278" spans="1:21" s="53" customFormat="1" ht="15">
      <c r="A278" s="44"/>
      <c r="B278" s="55"/>
      <c r="C278" s="55"/>
      <c r="D278" s="44"/>
      <c r="E278" s="44"/>
      <c r="F278" s="57"/>
      <c r="G278" s="45"/>
      <c r="H278" s="44"/>
      <c r="I278" s="44"/>
      <c r="J278" s="44"/>
      <c r="K278" s="44"/>
      <c r="L278" s="54"/>
      <c r="M278" s="54"/>
      <c r="N278" s="54"/>
      <c r="O278" s="54"/>
      <c r="P278" s="44"/>
      <c r="Q278" s="54"/>
      <c r="R278" s="54"/>
      <c r="S278" s="54"/>
      <c r="T278" s="44"/>
      <c r="U278" s="44"/>
    </row>
    <row r="279" spans="1:21" s="53" customFormat="1" ht="15">
      <c r="A279" s="44"/>
      <c r="B279" s="44"/>
      <c r="C279" s="44"/>
      <c r="D279" s="44"/>
      <c r="E279" s="44"/>
      <c r="F279" s="44"/>
      <c r="G279" s="45"/>
      <c r="H279" s="44"/>
      <c r="I279" s="44"/>
      <c r="J279" s="44"/>
      <c r="K279" s="44"/>
      <c r="L279" s="44"/>
      <c r="M279" s="44"/>
      <c r="N279" s="67"/>
      <c r="O279" s="44"/>
      <c r="P279" s="54"/>
      <c r="Q279" s="44"/>
      <c r="R279" s="44"/>
      <c r="S279" s="44"/>
      <c r="T279" s="54"/>
      <c r="U279" s="44"/>
    </row>
    <row r="280" spans="1:21" s="53" customFormat="1" ht="15">
      <c r="A280" s="44"/>
      <c r="B280" s="55"/>
      <c r="C280" s="55"/>
      <c r="D280" s="44"/>
      <c r="E280" s="44"/>
      <c r="F280" s="44"/>
      <c r="G280" s="45"/>
      <c r="H280" s="44"/>
      <c r="I280" s="44"/>
      <c r="J280" s="44"/>
      <c r="K280" s="44"/>
      <c r="L280" s="44"/>
      <c r="M280" s="54"/>
      <c r="N280" s="54"/>
      <c r="O280" s="54"/>
      <c r="P280" s="54"/>
      <c r="Q280" s="54"/>
      <c r="R280" s="54"/>
      <c r="S280" s="54"/>
      <c r="T280" s="54"/>
      <c r="U280" s="44"/>
    </row>
    <row r="281" spans="1:21" s="53" customFormat="1" ht="15">
      <c r="A281" s="44"/>
      <c r="B281" s="55"/>
      <c r="C281" s="55"/>
      <c r="D281" s="44"/>
      <c r="E281" s="44"/>
      <c r="F281" s="44"/>
      <c r="G281" s="45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</row>
    <row r="282" spans="1:21" s="53" customFormat="1" ht="15">
      <c r="A282" s="44"/>
      <c r="B282" s="55"/>
      <c r="C282" s="55"/>
      <c r="D282" s="44"/>
      <c r="E282" s="44"/>
      <c r="F282" s="44"/>
      <c r="G282" s="45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</row>
    <row r="283" spans="1:21" s="53" customFormat="1" ht="15">
      <c r="A283" s="44"/>
      <c r="B283" s="55"/>
      <c r="C283" s="55"/>
      <c r="D283" s="44"/>
      <c r="E283" s="44"/>
      <c r="F283" s="44"/>
      <c r="G283" s="45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</row>
    <row r="284" spans="1:21" s="53" customFormat="1" ht="15">
      <c r="A284" s="44"/>
      <c r="B284" s="55"/>
      <c r="C284" s="55"/>
      <c r="D284" s="44"/>
      <c r="E284" s="44"/>
      <c r="F284" s="44"/>
      <c r="G284" s="45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</row>
    <row r="285" spans="1:21" s="53" customFormat="1" ht="15">
      <c r="A285" s="44"/>
      <c r="B285" s="55"/>
      <c r="C285" s="55"/>
      <c r="D285" s="44"/>
      <c r="E285" s="44"/>
      <c r="F285" s="44"/>
      <c r="G285" s="45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</row>
    <row r="286" spans="1:21" s="53" customFormat="1" ht="15">
      <c r="A286" s="44"/>
      <c r="B286" s="55"/>
      <c r="C286" s="55"/>
      <c r="D286" s="44"/>
      <c r="E286" s="44"/>
      <c r="F286" s="44"/>
      <c r="G286" s="45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</row>
    <row r="287" spans="1:21" s="53" customFormat="1" ht="15">
      <c r="A287" s="44"/>
      <c r="B287" s="55"/>
      <c r="C287" s="55"/>
      <c r="D287" s="44"/>
      <c r="E287" s="44"/>
      <c r="F287" s="44"/>
      <c r="G287" s="45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</row>
    <row r="288" spans="1:21" s="53" customFormat="1" ht="15">
      <c r="A288" s="44"/>
      <c r="B288" s="68"/>
      <c r="C288" s="55"/>
      <c r="D288" s="44"/>
      <c r="E288" s="54"/>
      <c r="F288" s="44"/>
      <c r="G288" s="45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</row>
    <row r="289" spans="1:21" s="53" customFormat="1" ht="15">
      <c r="A289" s="44"/>
      <c r="B289" s="68"/>
      <c r="C289" s="55"/>
      <c r="D289" s="44"/>
      <c r="E289" s="54"/>
      <c r="F289" s="45"/>
      <c r="G289" s="45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</row>
    <row r="290" spans="1:21" s="53" customFormat="1" ht="15">
      <c r="A290" s="44"/>
      <c r="B290" s="55"/>
      <c r="C290" s="55"/>
      <c r="D290" s="44"/>
      <c r="E290" s="44"/>
      <c r="F290" s="44"/>
      <c r="G290" s="45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</row>
    <row r="291" spans="1:21" s="53" customFormat="1" ht="15">
      <c r="A291" s="44"/>
      <c r="B291" s="55"/>
      <c r="C291" s="5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</row>
    <row r="292" spans="1:21" s="53" customFormat="1" ht="15">
      <c r="A292" s="44"/>
      <c r="B292" s="55"/>
      <c r="C292" s="5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</row>
    <row r="293" spans="1:21" s="44" customFormat="1">
      <c r="A293" s="71"/>
      <c r="B293" s="72"/>
      <c r="C293" s="72"/>
      <c r="D293" s="71"/>
      <c r="E293" s="70"/>
      <c r="F293" s="45"/>
      <c r="G293" s="73"/>
    </row>
    <row r="294" spans="1:21" s="44" customFormat="1">
      <c r="A294" s="71"/>
      <c r="B294" s="72"/>
      <c r="C294" s="72"/>
      <c r="D294" s="71"/>
      <c r="E294" s="70"/>
      <c r="F294" s="45"/>
      <c r="G294" s="73"/>
    </row>
    <row r="295" spans="1:21" s="44" customFormat="1">
      <c r="A295" s="71"/>
      <c r="B295" s="72"/>
      <c r="C295" s="72"/>
      <c r="D295" s="71"/>
      <c r="E295" s="70"/>
      <c r="F295" s="45"/>
      <c r="G295" s="73"/>
    </row>
    <row r="296" spans="1:21" s="44" customFormat="1">
      <c r="A296" s="71"/>
      <c r="B296" s="72"/>
      <c r="C296" s="72"/>
      <c r="D296" s="71"/>
      <c r="E296" s="70"/>
      <c r="F296" s="45"/>
      <c r="G296" s="73"/>
    </row>
    <row r="297" spans="1:21" s="44" customFormat="1">
      <c r="A297" s="71"/>
      <c r="B297" s="72"/>
      <c r="C297" s="72"/>
      <c r="D297" s="71"/>
      <c r="E297" s="70"/>
      <c r="F297" s="45"/>
      <c r="G297" s="73"/>
    </row>
    <row r="298" spans="1:21" s="44" customFormat="1">
      <c r="A298" s="71"/>
      <c r="B298" s="72"/>
      <c r="C298" s="72"/>
      <c r="D298" s="71"/>
      <c r="E298" s="70"/>
      <c r="F298" s="45"/>
      <c r="G298" s="73"/>
    </row>
    <row r="299" spans="1:21" s="44" customFormat="1">
      <c r="A299" s="71"/>
      <c r="B299" s="72"/>
      <c r="C299" s="72"/>
      <c r="D299" s="71"/>
      <c r="E299" s="70"/>
      <c r="F299" s="45"/>
      <c r="G299" s="73"/>
    </row>
    <row r="300" spans="1:21" s="44" customFormat="1">
      <c r="A300" s="71"/>
      <c r="B300" s="72"/>
      <c r="C300" s="72"/>
      <c r="D300" s="71"/>
      <c r="E300" s="70"/>
      <c r="F300" s="45"/>
      <c r="G300" s="73"/>
    </row>
    <row r="301" spans="1:21" s="44" customFormat="1">
      <c r="A301" s="71"/>
      <c r="B301" s="72"/>
      <c r="C301" s="72"/>
      <c r="D301" s="71"/>
      <c r="E301" s="70"/>
      <c r="F301" s="45"/>
      <c r="G301" s="73"/>
    </row>
    <row r="302" spans="1:21" s="44" customFormat="1">
      <c r="A302" s="71"/>
      <c r="B302" s="72"/>
      <c r="C302" s="72"/>
      <c r="D302" s="71"/>
      <c r="E302" s="70"/>
      <c r="F302" s="45"/>
      <c r="G302" s="73"/>
    </row>
    <row r="303" spans="1:21" s="44" customFormat="1">
      <c r="A303" s="71"/>
      <c r="B303" s="72"/>
      <c r="C303" s="72"/>
      <c r="D303" s="71"/>
      <c r="E303" s="70"/>
      <c r="F303" s="45"/>
      <c r="G303" s="73"/>
    </row>
    <row r="304" spans="1:21" s="44" customFormat="1">
      <c r="A304" s="71"/>
      <c r="B304" s="72"/>
      <c r="C304" s="72"/>
      <c r="D304" s="71"/>
      <c r="E304" s="70"/>
      <c r="F304" s="45"/>
      <c r="G304" s="73"/>
    </row>
    <row r="305" spans="1:7" s="44" customFormat="1">
      <c r="A305" s="71"/>
      <c r="B305" s="72"/>
      <c r="C305" s="72"/>
      <c r="D305" s="71"/>
      <c r="E305" s="70"/>
      <c r="F305" s="45"/>
      <c r="G305" s="73"/>
    </row>
    <row r="306" spans="1:7" s="44" customFormat="1">
      <c r="A306" s="71"/>
      <c r="B306" s="72"/>
      <c r="C306" s="72"/>
      <c r="D306" s="71"/>
      <c r="E306" s="70"/>
      <c r="F306" s="45"/>
      <c r="G306" s="73"/>
    </row>
    <row r="307" spans="1:7" s="44" customFormat="1">
      <c r="A307" s="71"/>
      <c r="B307" s="72"/>
      <c r="C307" s="72"/>
      <c r="D307" s="71"/>
      <c r="E307" s="70"/>
      <c r="F307" s="45"/>
      <c r="G307" s="73"/>
    </row>
    <row r="308" spans="1:7" s="44" customFormat="1">
      <c r="A308" s="71"/>
      <c r="B308" s="72"/>
      <c r="C308" s="72"/>
      <c r="D308" s="71"/>
      <c r="E308" s="70"/>
      <c r="F308" s="45"/>
      <c r="G308" s="73"/>
    </row>
    <row r="309" spans="1:7" s="44" customFormat="1">
      <c r="A309" s="71"/>
      <c r="B309" s="72"/>
      <c r="C309" s="72"/>
      <c r="D309" s="71"/>
      <c r="E309" s="70"/>
      <c r="F309" s="45"/>
      <c r="G309" s="73"/>
    </row>
    <row r="310" spans="1:7" s="44" customFormat="1">
      <c r="A310" s="71"/>
      <c r="B310" s="72"/>
      <c r="C310" s="72"/>
      <c r="D310" s="71"/>
      <c r="E310" s="70"/>
      <c r="F310" s="45"/>
      <c r="G310" s="73"/>
    </row>
    <row r="311" spans="1:7" s="44" customFormat="1">
      <c r="A311" s="71"/>
      <c r="B311" s="72"/>
      <c r="C311" s="72"/>
      <c r="D311" s="71"/>
      <c r="E311" s="70"/>
      <c r="F311" s="45"/>
      <c r="G311" s="73"/>
    </row>
    <row r="312" spans="1:7" s="44" customFormat="1">
      <c r="A312" s="71"/>
      <c r="B312" s="72"/>
      <c r="C312" s="72"/>
      <c r="D312" s="71"/>
      <c r="E312" s="70"/>
      <c r="F312" s="45"/>
      <c r="G312" s="73"/>
    </row>
    <row r="313" spans="1:7" s="44" customFormat="1">
      <c r="A313" s="71"/>
      <c r="B313" s="72"/>
      <c r="C313" s="72"/>
      <c r="D313" s="71"/>
      <c r="E313" s="70"/>
      <c r="F313" s="45"/>
      <c r="G313" s="73"/>
    </row>
    <row r="314" spans="1:7" s="44" customFormat="1">
      <c r="A314" s="71"/>
      <c r="B314" s="72"/>
      <c r="C314" s="72"/>
      <c r="D314" s="71"/>
      <c r="E314" s="70"/>
      <c r="F314" s="45"/>
      <c r="G314" s="73"/>
    </row>
    <row r="315" spans="1:7" s="44" customFormat="1">
      <c r="A315" s="71"/>
      <c r="B315" s="72"/>
      <c r="C315" s="72"/>
      <c r="D315" s="71"/>
      <c r="E315" s="70"/>
      <c r="F315" s="45"/>
      <c r="G315" s="73"/>
    </row>
    <row r="316" spans="1:7" s="44" customFormat="1">
      <c r="A316" s="71"/>
      <c r="B316" s="72"/>
      <c r="C316" s="72"/>
      <c r="D316" s="71"/>
      <c r="E316" s="70"/>
      <c r="F316" s="45"/>
      <c r="G316" s="73"/>
    </row>
    <row r="317" spans="1:7" s="44" customFormat="1">
      <c r="A317" s="71"/>
      <c r="B317" s="72"/>
      <c r="C317" s="72"/>
      <c r="D317" s="71"/>
      <c r="E317" s="70"/>
      <c r="F317" s="45"/>
      <c r="G317" s="73"/>
    </row>
    <row r="318" spans="1:7" s="44" customFormat="1">
      <c r="A318" s="71"/>
      <c r="B318" s="72"/>
      <c r="C318" s="72"/>
      <c r="D318" s="71"/>
      <c r="E318" s="70"/>
      <c r="F318" s="45"/>
      <c r="G318" s="73"/>
    </row>
    <row r="319" spans="1:7" s="44" customFormat="1">
      <c r="A319" s="71"/>
      <c r="B319" s="72"/>
      <c r="C319" s="72"/>
      <c r="D319" s="71"/>
      <c r="E319" s="70"/>
      <c r="F319" s="45"/>
      <c r="G319" s="73"/>
    </row>
    <row r="320" spans="1:7" s="44" customFormat="1">
      <c r="A320" s="71"/>
      <c r="B320" s="72"/>
      <c r="C320" s="72"/>
      <c r="D320" s="71"/>
      <c r="E320" s="70"/>
      <c r="F320" s="45"/>
      <c r="G320" s="73"/>
    </row>
    <row r="321" spans="1:7" s="44" customFormat="1">
      <c r="A321" s="71"/>
      <c r="B321" s="72"/>
      <c r="C321" s="72"/>
      <c r="D321" s="71"/>
      <c r="E321" s="70"/>
      <c r="F321" s="45"/>
      <c r="G321" s="73"/>
    </row>
    <row r="322" spans="1:7" s="44" customFormat="1">
      <c r="A322" s="71"/>
      <c r="B322" s="72"/>
      <c r="C322" s="72"/>
      <c r="D322" s="71"/>
      <c r="E322" s="70"/>
      <c r="F322" s="45"/>
      <c r="G322" s="73"/>
    </row>
    <row r="323" spans="1:7" s="44" customFormat="1">
      <c r="A323" s="71"/>
      <c r="B323" s="72"/>
      <c r="C323" s="72"/>
      <c r="D323" s="71"/>
      <c r="E323" s="70"/>
      <c r="F323" s="45"/>
      <c r="G323" s="73"/>
    </row>
    <row r="324" spans="1:7" s="44" customFormat="1">
      <c r="A324" s="71"/>
      <c r="B324" s="72"/>
      <c r="C324" s="72"/>
      <c r="D324" s="71"/>
      <c r="E324" s="70"/>
      <c r="F324" s="45"/>
      <c r="G324" s="73"/>
    </row>
    <row r="325" spans="1:7" s="44" customFormat="1">
      <c r="A325" s="71"/>
      <c r="B325" s="72"/>
      <c r="C325" s="72"/>
      <c r="D325" s="71"/>
      <c r="E325" s="70"/>
      <c r="F325" s="45"/>
      <c r="G325" s="73"/>
    </row>
    <row r="326" spans="1:7" s="44" customFormat="1">
      <c r="A326" s="71"/>
      <c r="B326" s="72"/>
      <c r="C326" s="72"/>
      <c r="D326" s="71"/>
      <c r="E326" s="70"/>
      <c r="F326" s="45"/>
      <c r="G326" s="73"/>
    </row>
    <row r="327" spans="1:7" s="44" customFormat="1">
      <c r="A327" s="71"/>
      <c r="B327" s="72"/>
      <c r="C327" s="72"/>
      <c r="D327" s="71"/>
      <c r="E327" s="70"/>
      <c r="F327" s="45"/>
      <c r="G327" s="73"/>
    </row>
    <row r="328" spans="1:7" s="44" customFormat="1">
      <c r="A328" s="71"/>
      <c r="B328" s="72"/>
      <c r="C328" s="72"/>
      <c r="D328" s="71"/>
      <c r="E328" s="70"/>
      <c r="F328" s="45"/>
      <c r="G328" s="73"/>
    </row>
    <row r="329" spans="1:7" s="44" customFormat="1">
      <c r="A329" s="71"/>
      <c r="B329" s="72"/>
      <c r="C329" s="72"/>
      <c r="D329" s="71"/>
      <c r="E329" s="70"/>
      <c r="F329" s="45"/>
      <c r="G329" s="73"/>
    </row>
    <row r="330" spans="1:7" s="44" customFormat="1">
      <c r="A330" s="71"/>
      <c r="B330" s="72"/>
      <c r="C330" s="72"/>
      <c r="D330" s="71"/>
      <c r="E330" s="70"/>
      <c r="F330" s="45"/>
      <c r="G330" s="73"/>
    </row>
    <row r="331" spans="1:7" s="44" customFormat="1">
      <c r="A331" s="71"/>
      <c r="B331" s="72"/>
      <c r="C331" s="72"/>
      <c r="D331" s="71"/>
      <c r="E331" s="70"/>
      <c r="F331" s="45"/>
      <c r="G331" s="73"/>
    </row>
    <row r="332" spans="1:7" s="44" customFormat="1">
      <c r="A332" s="71"/>
      <c r="B332" s="72"/>
      <c r="C332" s="72"/>
      <c r="D332" s="71"/>
      <c r="E332" s="70"/>
      <c r="F332" s="45"/>
      <c r="G332" s="73"/>
    </row>
    <row r="333" spans="1:7" s="44" customFormat="1">
      <c r="A333" s="71"/>
      <c r="B333" s="72"/>
      <c r="C333" s="72"/>
      <c r="D333" s="71"/>
      <c r="E333" s="70"/>
      <c r="F333" s="45"/>
      <c r="G333" s="73"/>
    </row>
    <row r="334" spans="1:7" s="44" customFormat="1">
      <c r="A334" s="71"/>
      <c r="B334" s="72"/>
      <c r="C334" s="72"/>
      <c r="D334" s="71"/>
      <c r="E334" s="70"/>
      <c r="F334" s="45"/>
      <c r="G334" s="73"/>
    </row>
    <row r="335" spans="1:7" s="44" customFormat="1">
      <c r="A335" s="71"/>
      <c r="B335" s="72"/>
      <c r="C335" s="72"/>
      <c r="D335" s="71"/>
      <c r="E335" s="70"/>
      <c r="F335" s="45"/>
      <c r="G335" s="73"/>
    </row>
    <row r="336" spans="1:7" s="44" customFormat="1">
      <c r="A336" s="71"/>
      <c r="B336" s="72"/>
      <c r="C336" s="72"/>
      <c r="D336" s="71"/>
      <c r="E336" s="70"/>
      <c r="F336" s="45"/>
      <c r="G336" s="73"/>
    </row>
    <row r="337" spans="1:7" s="44" customFormat="1">
      <c r="A337" s="71"/>
      <c r="B337" s="72"/>
      <c r="C337" s="72"/>
      <c r="D337" s="71"/>
      <c r="E337" s="70"/>
      <c r="F337" s="45"/>
      <c r="G337" s="73"/>
    </row>
    <row r="338" spans="1:7" s="44" customFormat="1">
      <c r="A338" s="71"/>
      <c r="B338" s="72"/>
      <c r="C338" s="72"/>
      <c r="D338" s="71"/>
      <c r="E338" s="70"/>
      <c r="F338" s="45"/>
      <c r="G338" s="73"/>
    </row>
    <row r="339" spans="1:7" s="44" customFormat="1">
      <c r="A339" s="71"/>
      <c r="B339" s="72"/>
      <c r="C339" s="72"/>
      <c r="D339" s="71"/>
      <c r="E339" s="70"/>
      <c r="F339" s="45"/>
      <c r="G339" s="73"/>
    </row>
    <row r="340" spans="1:7" s="44" customFormat="1">
      <c r="A340" s="71"/>
      <c r="B340" s="72"/>
      <c r="C340" s="72"/>
      <c r="D340" s="71"/>
      <c r="E340" s="70"/>
      <c r="F340" s="45"/>
      <c r="G340" s="73"/>
    </row>
    <row r="341" spans="1:7" s="44" customFormat="1">
      <c r="A341" s="71"/>
      <c r="B341" s="72"/>
      <c r="C341" s="72"/>
      <c r="D341" s="71"/>
      <c r="E341" s="70"/>
      <c r="F341" s="45"/>
      <c r="G341" s="73"/>
    </row>
    <row r="342" spans="1:7" s="44" customFormat="1">
      <c r="A342" s="71"/>
      <c r="B342" s="72"/>
      <c r="C342" s="72"/>
      <c r="D342" s="71"/>
      <c r="E342" s="70"/>
      <c r="F342" s="45"/>
      <c r="G342" s="73"/>
    </row>
    <row r="343" spans="1:7" s="44" customFormat="1">
      <c r="A343" s="71"/>
      <c r="B343" s="72"/>
      <c r="C343" s="72"/>
      <c r="D343" s="71"/>
      <c r="E343" s="70"/>
      <c r="F343" s="45"/>
      <c r="G343" s="73"/>
    </row>
    <row r="344" spans="1:7" s="44" customFormat="1">
      <c r="A344" s="71"/>
      <c r="B344" s="72"/>
      <c r="C344" s="72"/>
      <c r="D344" s="71"/>
      <c r="E344" s="70"/>
      <c r="F344" s="45"/>
      <c r="G344" s="73"/>
    </row>
    <row r="345" spans="1:7" s="44" customFormat="1">
      <c r="A345" s="71"/>
      <c r="B345" s="72"/>
      <c r="C345" s="72"/>
      <c r="D345" s="71"/>
      <c r="E345" s="70"/>
      <c r="F345" s="45"/>
      <c r="G345" s="73"/>
    </row>
    <row r="346" spans="1:7" s="44" customFormat="1">
      <c r="A346" s="71"/>
      <c r="B346" s="72"/>
      <c r="C346" s="72"/>
      <c r="D346" s="71"/>
      <c r="E346" s="70"/>
      <c r="F346" s="45"/>
      <c r="G346" s="73"/>
    </row>
    <row r="347" spans="1:7" s="44" customFormat="1">
      <c r="A347" s="71"/>
      <c r="B347" s="72"/>
      <c r="C347" s="72"/>
      <c r="D347" s="71"/>
      <c r="E347" s="70"/>
      <c r="F347" s="45"/>
      <c r="G347" s="73"/>
    </row>
    <row r="348" spans="1:7" s="44" customFormat="1">
      <c r="A348" s="71"/>
      <c r="B348" s="72"/>
      <c r="C348" s="72"/>
      <c r="D348" s="71"/>
      <c r="E348" s="70"/>
      <c r="F348" s="45"/>
      <c r="G348" s="73"/>
    </row>
    <row r="349" spans="1:7" s="44" customFormat="1">
      <c r="A349" s="71"/>
      <c r="B349" s="72"/>
      <c r="C349" s="72"/>
      <c r="D349" s="71"/>
      <c r="E349" s="70"/>
      <c r="F349" s="45"/>
      <c r="G349" s="73"/>
    </row>
    <row r="350" spans="1:7" s="44" customFormat="1">
      <c r="A350" s="71"/>
      <c r="B350" s="72"/>
      <c r="C350" s="72"/>
      <c r="D350" s="71"/>
      <c r="E350" s="70"/>
      <c r="F350" s="45"/>
      <c r="G350" s="73"/>
    </row>
    <row r="351" spans="1:7" s="44" customFormat="1">
      <c r="A351" s="71"/>
      <c r="B351" s="72"/>
      <c r="C351" s="72"/>
      <c r="D351" s="71"/>
      <c r="E351" s="70"/>
      <c r="F351" s="45"/>
      <c r="G351" s="73"/>
    </row>
    <row r="352" spans="1:7" s="44" customFormat="1">
      <c r="A352" s="71"/>
      <c r="B352" s="72"/>
      <c r="C352" s="72"/>
      <c r="D352" s="71"/>
      <c r="E352" s="70"/>
      <c r="F352" s="45"/>
      <c r="G352" s="73"/>
    </row>
    <row r="353" spans="1:7" s="44" customFormat="1">
      <c r="A353" s="71"/>
      <c r="B353" s="72"/>
      <c r="C353" s="72"/>
      <c r="D353" s="71"/>
      <c r="E353" s="70"/>
      <c r="F353" s="45"/>
      <c r="G353" s="73"/>
    </row>
    <row r="354" spans="1:7" s="44" customFormat="1">
      <c r="A354" s="71"/>
      <c r="B354" s="72"/>
      <c r="C354" s="72"/>
      <c r="D354" s="71"/>
      <c r="E354" s="70"/>
      <c r="F354" s="45"/>
      <c r="G354" s="73"/>
    </row>
    <row r="355" spans="1:7" s="44" customFormat="1">
      <c r="A355" s="71"/>
      <c r="B355" s="72"/>
      <c r="C355" s="72"/>
      <c r="D355" s="71"/>
      <c r="E355" s="70"/>
      <c r="F355" s="45"/>
      <c r="G355" s="73"/>
    </row>
    <row r="356" spans="1:7" s="44" customFormat="1">
      <c r="A356" s="71"/>
      <c r="B356" s="72"/>
      <c r="C356" s="72"/>
      <c r="D356" s="71"/>
      <c r="E356" s="70"/>
      <c r="F356" s="45"/>
      <c r="G356" s="73"/>
    </row>
    <row r="357" spans="1:7" s="44" customFormat="1">
      <c r="A357" s="71"/>
      <c r="B357" s="72"/>
      <c r="C357" s="72"/>
      <c r="D357" s="71"/>
      <c r="E357" s="70"/>
      <c r="F357" s="45"/>
      <c r="G357" s="73"/>
    </row>
    <row r="358" spans="1:7" s="44" customFormat="1">
      <c r="A358" s="71"/>
      <c r="B358" s="72"/>
      <c r="C358" s="72"/>
      <c r="D358" s="71"/>
      <c r="E358" s="70"/>
      <c r="F358" s="45"/>
      <c r="G358" s="73"/>
    </row>
    <row r="359" spans="1:7" s="44" customFormat="1">
      <c r="A359" s="71"/>
      <c r="B359" s="72"/>
      <c r="C359" s="72"/>
      <c r="D359" s="71"/>
      <c r="E359" s="70"/>
      <c r="F359" s="45"/>
      <c r="G359" s="73"/>
    </row>
    <row r="360" spans="1:7" s="44" customFormat="1">
      <c r="A360" s="71"/>
      <c r="B360" s="72"/>
      <c r="C360" s="72"/>
      <c r="D360" s="71"/>
      <c r="E360" s="70"/>
      <c r="F360" s="45"/>
      <c r="G360" s="73"/>
    </row>
    <row r="361" spans="1:7" s="44" customFormat="1">
      <c r="A361" s="71"/>
      <c r="B361" s="72"/>
      <c r="C361" s="72"/>
      <c r="D361" s="71"/>
      <c r="E361" s="70"/>
      <c r="F361" s="45"/>
      <c r="G361" s="73"/>
    </row>
    <row r="362" spans="1:7" s="44" customFormat="1">
      <c r="A362" s="71"/>
      <c r="B362" s="72"/>
      <c r="C362" s="72"/>
      <c r="D362" s="71"/>
      <c r="E362" s="70"/>
      <c r="F362" s="45"/>
      <c r="G362" s="73"/>
    </row>
    <row r="363" spans="1:7" s="44" customFormat="1">
      <c r="A363" s="71"/>
      <c r="B363" s="72"/>
      <c r="C363" s="72"/>
      <c r="D363" s="71"/>
      <c r="E363" s="70"/>
      <c r="F363" s="45"/>
      <c r="G363" s="73"/>
    </row>
    <row r="364" spans="1:7" s="44" customFormat="1">
      <c r="A364" s="71"/>
      <c r="B364" s="72"/>
      <c r="C364" s="72"/>
      <c r="D364" s="71"/>
      <c r="E364" s="70"/>
      <c r="F364" s="45"/>
      <c r="G364" s="73"/>
    </row>
    <row r="365" spans="1:7" s="44" customFormat="1">
      <c r="A365" s="71"/>
      <c r="B365" s="72"/>
      <c r="C365" s="72"/>
      <c r="D365" s="71"/>
      <c r="E365" s="70"/>
      <c r="F365" s="45"/>
      <c r="G365" s="73"/>
    </row>
    <row r="366" spans="1:7" s="44" customFormat="1">
      <c r="A366" s="71"/>
      <c r="B366" s="72"/>
      <c r="C366" s="72"/>
      <c r="D366" s="71"/>
      <c r="E366" s="70"/>
      <c r="F366" s="45"/>
      <c r="G366" s="73"/>
    </row>
    <row r="367" spans="1:7" s="44" customFormat="1">
      <c r="A367" s="71"/>
      <c r="B367" s="72"/>
      <c r="C367" s="72"/>
      <c r="D367" s="71"/>
      <c r="E367" s="70"/>
      <c r="F367" s="45"/>
      <c r="G367" s="73"/>
    </row>
    <row r="368" spans="1:7" s="44" customFormat="1">
      <c r="A368" s="71"/>
      <c r="B368" s="72"/>
      <c r="C368" s="72"/>
      <c r="D368" s="71"/>
      <c r="E368" s="70"/>
      <c r="F368" s="45"/>
      <c r="G368" s="73"/>
    </row>
    <row r="369" spans="1:7" s="44" customFormat="1">
      <c r="A369" s="71"/>
      <c r="B369" s="72"/>
      <c r="C369" s="72"/>
      <c r="D369" s="71"/>
      <c r="E369" s="70"/>
      <c r="F369" s="45"/>
      <c r="G369" s="73"/>
    </row>
    <row r="370" spans="1:7" s="44" customFormat="1">
      <c r="A370" s="71"/>
      <c r="B370" s="72"/>
      <c r="C370" s="72"/>
      <c r="D370" s="71"/>
      <c r="E370" s="70"/>
      <c r="F370" s="45"/>
      <c r="G370" s="73"/>
    </row>
    <row r="371" spans="1:7" s="44" customFormat="1">
      <c r="A371" s="71"/>
      <c r="B371" s="72"/>
      <c r="C371" s="72"/>
      <c r="D371" s="71"/>
      <c r="E371" s="70"/>
      <c r="F371" s="45"/>
      <c r="G371" s="73"/>
    </row>
    <row r="372" spans="1:7" s="44" customFormat="1">
      <c r="A372" s="71"/>
      <c r="B372" s="72"/>
      <c r="C372" s="72"/>
      <c r="D372" s="71"/>
      <c r="E372" s="70"/>
      <c r="F372" s="45"/>
      <c r="G372" s="73"/>
    </row>
    <row r="373" spans="1:7" s="44" customFormat="1">
      <c r="A373" s="71"/>
      <c r="B373" s="72"/>
      <c r="C373" s="72"/>
      <c r="D373" s="71"/>
      <c r="E373" s="70"/>
      <c r="F373" s="45"/>
      <c r="G373" s="73"/>
    </row>
    <row r="374" spans="1:7" s="44" customFormat="1">
      <c r="A374" s="71"/>
      <c r="B374" s="72"/>
      <c r="C374" s="72"/>
      <c r="D374" s="71"/>
      <c r="E374" s="70"/>
      <c r="F374" s="45"/>
      <c r="G374" s="73"/>
    </row>
    <row r="375" spans="1:7" s="44" customFormat="1">
      <c r="A375" s="71"/>
      <c r="B375" s="72"/>
      <c r="C375" s="72"/>
      <c r="D375" s="71"/>
      <c r="E375" s="70"/>
      <c r="F375" s="45"/>
      <c r="G375" s="73"/>
    </row>
    <row r="376" spans="1:7" s="44" customFormat="1">
      <c r="A376" s="71"/>
      <c r="B376" s="72"/>
      <c r="C376" s="72"/>
      <c r="D376" s="71"/>
      <c r="E376" s="70"/>
      <c r="F376" s="45"/>
      <c r="G376" s="73"/>
    </row>
    <row r="377" spans="1:7" s="44" customFormat="1">
      <c r="A377" s="71"/>
      <c r="B377" s="72"/>
      <c r="C377" s="72"/>
      <c r="D377" s="71"/>
      <c r="E377" s="70"/>
      <c r="F377" s="45"/>
      <c r="G377" s="73"/>
    </row>
    <row r="378" spans="1:7" s="44" customFormat="1">
      <c r="A378" s="71"/>
      <c r="B378" s="72"/>
      <c r="C378" s="72"/>
      <c r="D378" s="71"/>
      <c r="E378" s="70"/>
      <c r="F378" s="45"/>
      <c r="G378" s="73"/>
    </row>
    <row r="379" spans="1:7" s="44" customFormat="1">
      <c r="A379" s="71"/>
      <c r="B379" s="72"/>
      <c r="C379" s="72"/>
      <c r="D379" s="71"/>
      <c r="E379" s="70"/>
      <c r="F379" s="45"/>
      <c r="G379" s="73"/>
    </row>
    <row r="380" spans="1:7" s="44" customFormat="1">
      <c r="A380" s="71"/>
      <c r="B380" s="72"/>
      <c r="C380" s="72"/>
      <c r="D380" s="71"/>
      <c r="E380" s="70"/>
      <c r="F380" s="45"/>
      <c r="G380" s="73"/>
    </row>
    <row r="381" spans="1:7" s="44" customFormat="1">
      <c r="A381" s="71"/>
      <c r="B381" s="72"/>
      <c r="C381" s="72"/>
      <c r="D381" s="71"/>
      <c r="E381" s="70"/>
      <c r="F381" s="45"/>
      <c r="G381" s="73"/>
    </row>
    <row r="382" spans="1:7" s="44" customFormat="1">
      <c r="A382" s="71"/>
      <c r="B382" s="72"/>
      <c r="C382" s="72"/>
      <c r="D382" s="71"/>
      <c r="E382" s="70"/>
      <c r="F382" s="45"/>
      <c r="G382" s="73"/>
    </row>
    <row r="383" spans="1:7" s="44" customFormat="1">
      <c r="A383" s="71"/>
      <c r="B383" s="72"/>
      <c r="C383" s="72"/>
      <c r="D383" s="71"/>
      <c r="E383" s="74"/>
      <c r="F383" s="45"/>
    </row>
    <row r="384" spans="1:7" s="44" customFormat="1">
      <c r="A384" s="71"/>
      <c r="B384" s="72"/>
      <c r="C384" s="72"/>
      <c r="D384" s="71"/>
      <c r="E384" s="74"/>
      <c r="F384" s="45"/>
    </row>
    <row r="385" spans="1:7" s="44" customFormat="1">
      <c r="A385" s="71"/>
      <c r="B385" s="72"/>
      <c r="C385" s="72"/>
      <c r="D385" s="71"/>
      <c r="E385" s="74"/>
      <c r="F385" s="45"/>
    </row>
    <row r="386" spans="1:7" s="44" customFormat="1">
      <c r="A386" s="71"/>
      <c r="B386" s="72"/>
      <c r="C386" s="72"/>
      <c r="D386" s="71"/>
      <c r="E386" s="74"/>
      <c r="F386" s="45"/>
    </row>
    <row r="387" spans="1:7" s="44" customFormat="1">
      <c r="A387" s="71"/>
      <c r="B387" s="72"/>
      <c r="C387" s="72"/>
      <c r="D387" s="71"/>
      <c r="E387" s="74"/>
      <c r="F387" s="45"/>
    </row>
    <row r="388" spans="1:7" s="44" customFormat="1">
      <c r="A388" s="71"/>
      <c r="B388" s="72"/>
      <c r="C388" s="72"/>
      <c r="D388" s="71"/>
      <c r="E388" s="74"/>
      <c r="F388" s="45"/>
    </row>
    <row r="389" spans="1:7" s="44" customFormat="1">
      <c r="A389" s="71"/>
      <c r="B389" s="72"/>
      <c r="C389" s="72"/>
      <c r="D389" s="71"/>
      <c r="E389" s="74"/>
      <c r="F389" s="45"/>
    </row>
    <row r="390" spans="1:7" s="44" customFormat="1">
      <c r="A390" s="71"/>
      <c r="B390" s="72"/>
      <c r="C390" s="72"/>
      <c r="D390" s="71"/>
      <c r="E390" s="74"/>
      <c r="F390" s="45"/>
    </row>
    <row r="391" spans="1:7" s="44" customFormat="1">
      <c r="A391" s="71"/>
      <c r="B391" s="72"/>
      <c r="C391" s="72"/>
      <c r="D391" s="71"/>
      <c r="E391" s="74"/>
      <c r="F391" s="45"/>
    </row>
    <row r="392" spans="1:7" s="44" customFormat="1">
      <c r="A392" s="71"/>
      <c r="B392" s="72"/>
      <c r="C392" s="72"/>
      <c r="D392" s="71"/>
      <c r="E392" s="74"/>
      <c r="F392" s="45"/>
    </row>
    <row r="393" spans="1:7" s="44" customFormat="1">
      <c r="A393" s="71"/>
      <c r="B393" s="72"/>
      <c r="C393" s="72"/>
      <c r="D393" s="71"/>
      <c r="E393" s="74"/>
      <c r="F393" s="45"/>
    </row>
    <row r="394" spans="1:7" s="44" customFormat="1"/>
    <row r="395" spans="1:7" s="44" customFormat="1">
      <c r="A395" s="71"/>
      <c r="B395" s="72"/>
      <c r="C395" s="72"/>
      <c r="D395" s="71"/>
      <c r="E395" s="70"/>
      <c r="F395" s="45"/>
      <c r="G395" s="73"/>
    </row>
    <row r="396" spans="1:7" s="44" customFormat="1">
      <c r="A396" s="71"/>
      <c r="B396" s="72"/>
      <c r="C396" s="72"/>
      <c r="D396" s="71"/>
      <c r="E396" s="70"/>
      <c r="F396" s="45"/>
      <c r="G396" s="73"/>
    </row>
    <row r="397" spans="1:7" s="44" customFormat="1">
      <c r="A397" s="71"/>
      <c r="B397" s="72"/>
      <c r="C397" s="72"/>
      <c r="D397" s="71"/>
      <c r="E397" s="70"/>
      <c r="F397" s="45"/>
      <c r="G397" s="73"/>
    </row>
    <row r="398" spans="1:7" s="44" customFormat="1">
      <c r="A398" s="71"/>
      <c r="B398" s="72"/>
      <c r="C398" s="72"/>
      <c r="D398" s="71"/>
      <c r="E398" s="70"/>
      <c r="F398" s="45"/>
      <c r="G398" s="73"/>
    </row>
    <row r="399" spans="1:7" s="44" customFormat="1">
      <c r="A399" s="71"/>
      <c r="B399" s="72"/>
      <c r="C399" s="72"/>
      <c r="D399" s="71"/>
      <c r="E399" s="70"/>
      <c r="F399" s="45"/>
      <c r="G399" s="73"/>
    </row>
    <row r="400" spans="1:7" s="44" customFormat="1">
      <c r="A400" s="71"/>
      <c r="B400" s="72"/>
      <c r="C400" s="72"/>
      <c r="D400" s="71"/>
      <c r="E400" s="70"/>
      <c r="F400" s="45"/>
      <c r="G400" s="73"/>
    </row>
    <row r="401" spans="1:7" s="44" customFormat="1">
      <c r="A401" s="71"/>
      <c r="B401" s="72"/>
      <c r="C401" s="72"/>
      <c r="D401" s="71"/>
      <c r="E401" s="70"/>
      <c r="F401" s="45"/>
      <c r="G401" s="73"/>
    </row>
    <row r="402" spans="1:7" s="44" customFormat="1">
      <c r="A402" s="71"/>
      <c r="B402" s="72"/>
      <c r="C402" s="72"/>
      <c r="D402" s="71"/>
      <c r="E402" s="70"/>
      <c r="F402" s="45"/>
      <c r="G402" s="73"/>
    </row>
    <row r="403" spans="1:7" s="44" customFormat="1">
      <c r="A403" s="71"/>
      <c r="B403" s="72"/>
      <c r="C403" s="72"/>
      <c r="D403" s="71"/>
      <c r="E403" s="70"/>
      <c r="F403" s="45"/>
      <c r="G403" s="73"/>
    </row>
    <row r="404" spans="1:7" s="44" customFormat="1">
      <c r="A404" s="71"/>
      <c r="B404" s="72"/>
      <c r="C404" s="72"/>
      <c r="D404" s="71"/>
      <c r="E404" s="70"/>
      <c r="F404" s="45"/>
      <c r="G404" s="73"/>
    </row>
    <row r="405" spans="1:7" s="44" customFormat="1">
      <c r="A405" s="71"/>
      <c r="B405" s="72"/>
      <c r="C405" s="72"/>
      <c r="D405" s="71"/>
      <c r="E405" s="70"/>
      <c r="F405" s="45"/>
      <c r="G405" s="73"/>
    </row>
    <row r="406" spans="1:7" s="44" customFormat="1">
      <c r="A406" s="71"/>
      <c r="B406" s="72"/>
      <c r="C406" s="72"/>
      <c r="D406" s="71"/>
      <c r="E406" s="70"/>
      <c r="F406" s="45"/>
      <c r="G406" s="73"/>
    </row>
    <row r="407" spans="1:7" s="44" customFormat="1">
      <c r="A407" s="71"/>
      <c r="B407" s="72"/>
      <c r="C407" s="72"/>
      <c r="D407" s="71"/>
      <c r="E407" s="70"/>
      <c r="F407" s="45"/>
      <c r="G407" s="73"/>
    </row>
    <row r="408" spans="1:7" s="44" customFormat="1">
      <c r="A408" s="71"/>
      <c r="B408" s="72"/>
      <c r="C408" s="72"/>
      <c r="D408" s="71"/>
      <c r="E408" s="70"/>
      <c r="F408" s="45"/>
      <c r="G408" s="73"/>
    </row>
    <row r="409" spans="1:7" s="44" customFormat="1">
      <c r="A409" s="71"/>
      <c r="B409" s="72"/>
      <c r="C409" s="72"/>
      <c r="D409" s="71"/>
      <c r="E409" s="70"/>
      <c r="F409" s="45"/>
      <c r="G409" s="73"/>
    </row>
    <row r="410" spans="1:7" s="44" customFormat="1">
      <c r="A410" s="71"/>
      <c r="B410" s="72"/>
      <c r="C410" s="72"/>
      <c r="D410" s="71"/>
      <c r="E410" s="70"/>
      <c r="F410" s="45"/>
      <c r="G410" s="73"/>
    </row>
    <row r="411" spans="1:7" s="44" customFormat="1">
      <c r="A411" s="71"/>
      <c r="B411" s="72"/>
      <c r="C411" s="72"/>
      <c r="D411" s="71"/>
      <c r="E411" s="70"/>
      <c r="F411" s="45"/>
      <c r="G411" s="73"/>
    </row>
    <row r="412" spans="1:7" s="44" customFormat="1">
      <c r="A412" s="71"/>
      <c r="B412" s="72"/>
      <c r="C412" s="72"/>
      <c r="D412" s="71"/>
      <c r="E412" s="70"/>
      <c r="F412" s="45"/>
      <c r="G412" s="73"/>
    </row>
    <row r="413" spans="1:7" s="44" customFormat="1">
      <c r="A413" s="71"/>
      <c r="B413" s="72"/>
      <c r="C413" s="72"/>
      <c r="D413" s="71"/>
      <c r="E413" s="70"/>
      <c r="F413" s="45"/>
      <c r="G413" s="73"/>
    </row>
    <row r="414" spans="1:7" s="44" customFormat="1">
      <c r="A414" s="71"/>
      <c r="B414" s="72"/>
      <c r="C414" s="72"/>
      <c r="D414" s="71"/>
      <c r="E414" s="70"/>
      <c r="F414" s="45"/>
      <c r="G414" s="73"/>
    </row>
    <row r="415" spans="1:7" s="44" customFormat="1">
      <c r="A415" s="71"/>
      <c r="B415" s="72"/>
      <c r="C415" s="72"/>
      <c r="D415" s="71"/>
      <c r="E415" s="70"/>
      <c r="F415" s="45"/>
      <c r="G415" s="73"/>
    </row>
    <row r="416" spans="1:7" s="44" customFormat="1">
      <c r="A416" s="71"/>
      <c r="B416" s="72"/>
      <c r="C416" s="72"/>
      <c r="D416" s="71"/>
      <c r="E416" s="70"/>
      <c r="F416" s="45"/>
      <c r="G416" s="73"/>
    </row>
    <row r="417" spans="1:7" s="44" customFormat="1">
      <c r="A417" s="71"/>
      <c r="B417" s="72"/>
      <c r="C417" s="72"/>
      <c r="D417" s="71"/>
      <c r="E417" s="70"/>
      <c r="F417" s="45"/>
      <c r="G417" s="73"/>
    </row>
    <row r="418" spans="1:7" s="44" customFormat="1">
      <c r="A418" s="71"/>
      <c r="B418" s="72"/>
      <c r="C418" s="72"/>
      <c r="D418" s="71"/>
      <c r="E418" s="70"/>
      <c r="F418" s="45"/>
      <c r="G418" s="73"/>
    </row>
    <row r="419" spans="1:7" s="44" customFormat="1">
      <c r="A419" s="71"/>
      <c r="B419" s="72"/>
      <c r="C419" s="72"/>
      <c r="D419" s="71"/>
      <c r="E419" s="70"/>
      <c r="F419" s="45"/>
      <c r="G419" s="73"/>
    </row>
    <row r="420" spans="1:7" s="44" customFormat="1">
      <c r="A420" s="71"/>
      <c r="B420" s="72"/>
      <c r="C420" s="72"/>
      <c r="D420" s="71"/>
      <c r="E420" s="70"/>
      <c r="F420" s="45"/>
      <c r="G420" s="73"/>
    </row>
    <row r="421" spans="1:7" s="44" customFormat="1">
      <c r="A421" s="71"/>
      <c r="B421" s="72"/>
      <c r="C421" s="72"/>
      <c r="D421" s="71"/>
      <c r="E421" s="70"/>
      <c r="F421" s="45"/>
      <c r="G421" s="73"/>
    </row>
    <row r="422" spans="1:7" s="44" customFormat="1">
      <c r="A422" s="71"/>
      <c r="B422" s="72"/>
      <c r="C422" s="72"/>
      <c r="D422" s="71"/>
      <c r="E422" s="70"/>
      <c r="F422" s="45"/>
      <c r="G422" s="73"/>
    </row>
    <row r="423" spans="1:7" s="44" customFormat="1">
      <c r="A423" s="71"/>
      <c r="B423" s="72"/>
      <c r="C423" s="72"/>
      <c r="D423" s="71"/>
      <c r="E423" s="70"/>
      <c r="F423" s="45"/>
      <c r="G423" s="73"/>
    </row>
    <row r="424" spans="1:7" s="44" customFormat="1">
      <c r="A424" s="71"/>
      <c r="B424" s="72"/>
      <c r="C424" s="72"/>
      <c r="D424" s="71"/>
      <c r="E424" s="70"/>
      <c r="F424" s="45"/>
      <c r="G424" s="73"/>
    </row>
    <row r="425" spans="1:7" s="44" customFormat="1">
      <c r="A425" s="71"/>
      <c r="B425" s="72"/>
      <c r="C425" s="72"/>
      <c r="D425" s="71"/>
      <c r="E425" s="70"/>
      <c r="F425" s="45"/>
      <c r="G425" s="73"/>
    </row>
    <row r="426" spans="1:7" s="44" customFormat="1">
      <c r="A426" s="71"/>
      <c r="B426" s="72"/>
      <c r="C426" s="72"/>
      <c r="D426" s="71"/>
      <c r="E426" s="70"/>
      <c r="F426" s="45"/>
      <c r="G426" s="73"/>
    </row>
    <row r="427" spans="1:7" s="44" customFormat="1">
      <c r="A427" s="71"/>
      <c r="B427" s="72"/>
      <c r="C427" s="72"/>
      <c r="D427" s="71"/>
      <c r="E427" s="70"/>
      <c r="F427" s="45"/>
      <c r="G427" s="73"/>
    </row>
    <row r="428" spans="1:7" s="44" customFormat="1">
      <c r="A428" s="71"/>
      <c r="B428" s="72"/>
      <c r="C428" s="72"/>
      <c r="D428" s="71"/>
      <c r="E428" s="70"/>
      <c r="F428" s="45"/>
      <c r="G428" s="73"/>
    </row>
    <row r="429" spans="1:7" s="44" customFormat="1">
      <c r="A429" s="71"/>
      <c r="B429" s="72"/>
      <c r="C429" s="72"/>
      <c r="D429" s="71"/>
      <c r="E429" s="70"/>
      <c r="F429" s="45"/>
      <c r="G429" s="73"/>
    </row>
    <row r="430" spans="1:7" s="44" customFormat="1">
      <c r="A430" s="71"/>
      <c r="B430" s="72"/>
      <c r="C430" s="72"/>
      <c r="D430" s="71"/>
      <c r="E430" s="70"/>
      <c r="F430" s="45"/>
      <c r="G430" s="73"/>
    </row>
    <row r="431" spans="1:7" s="44" customFormat="1">
      <c r="A431" s="71"/>
      <c r="B431" s="72"/>
      <c r="C431" s="72"/>
      <c r="D431" s="71"/>
      <c r="E431" s="70"/>
      <c r="F431" s="45"/>
      <c r="G431" s="73"/>
    </row>
    <row r="432" spans="1:7" s="44" customFormat="1">
      <c r="A432" s="71"/>
      <c r="B432" s="72"/>
      <c r="C432" s="72"/>
      <c r="D432" s="71"/>
      <c r="E432" s="70"/>
      <c r="F432" s="45"/>
      <c r="G432" s="73"/>
    </row>
    <row r="433" spans="1:7" s="44" customFormat="1">
      <c r="A433" s="71"/>
      <c r="B433" s="72"/>
      <c r="C433" s="72"/>
      <c r="D433" s="71"/>
      <c r="E433" s="70"/>
      <c r="F433" s="45"/>
      <c r="G433" s="73"/>
    </row>
    <row r="434" spans="1:7" s="44" customFormat="1">
      <c r="A434" s="71"/>
      <c r="B434" s="72"/>
      <c r="C434" s="72"/>
      <c r="D434" s="71"/>
      <c r="E434" s="70"/>
      <c r="F434" s="45"/>
      <c r="G434" s="73"/>
    </row>
    <row r="435" spans="1:7" s="44" customFormat="1">
      <c r="A435" s="71"/>
      <c r="B435" s="72"/>
      <c r="C435" s="72"/>
      <c r="D435" s="71"/>
      <c r="E435" s="70"/>
      <c r="F435" s="45"/>
      <c r="G435" s="73"/>
    </row>
    <row r="436" spans="1:7" s="44" customFormat="1">
      <c r="A436" s="71"/>
      <c r="B436" s="72"/>
      <c r="C436" s="72"/>
      <c r="D436" s="71"/>
      <c r="E436" s="70"/>
      <c r="F436" s="45"/>
      <c r="G436" s="73"/>
    </row>
    <row r="437" spans="1:7" s="44" customFormat="1">
      <c r="A437" s="71"/>
      <c r="B437" s="72"/>
      <c r="C437" s="72"/>
      <c r="D437" s="71"/>
      <c r="E437" s="70"/>
      <c r="F437" s="45"/>
      <c r="G437" s="73"/>
    </row>
    <row r="438" spans="1:7" s="44" customFormat="1">
      <c r="A438" s="71"/>
      <c r="B438" s="72"/>
      <c r="C438" s="72"/>
      <c r="D438" s="71"/>
      <c r="E438" s="70"/>
      <c r="F438" s="45"/>
      <c r="G438" s="73"/>
    </row>
    <row r="439" spans="1:7" s="44" customFormat="1">
      <c r="A439" s="71"/>
      <c r="B439" s="72"/>
      <c r="C439" s="72"/>
      <c r="D439" s="71"/>
      <c r="E439" s="70"/>
      <c r="F439" s="45"/>
      <c r="G439" s="73"/>
    </row>
    <row r="440" spans="1:7" s="44" customFormat="1">
      <c r="A440" s="71"/>
      <c r="B440" s="72"/>
      <c r="C440" s="72"/>
      <c r="D440" s="71"/>
      <c r="E440" s="70"/>
      <c r="F440" s="45"/>
      <c r="G440" s="73"/>
    </row>
    <row r="441" spans="1:7" s="44" customFormat="1">
      <c r="A441" s="71"/>
      <c r="B441" s="72"/>
      <c r="C441" s="72"/>
      <c r="D441" s="71"/>
      <c r="E441" s="70"/>
      <c r="F441" s="45"/>
      <c r="G441" s="73"/>
    </row>
    <row r="442" spans="1:7" s="44" customFormat="1">
      <c r="A442" s="71"/>
      <c r="B442" s="72"/>
      <c r="C442" s="72"/>
      <c r="D442" s="71"/>
      <c r="E442" s="70"/>
      <c r="F442" s="45"/>
      <c r="G442" s="73"/>
    </row>
    <row r="443" spans="1:7" s="44" customFormat="1">
      <c r="A443" s="71"/>
      <c r="B443" s="72"/>
      <c r="C443" s="72"/>
      <c r="D443" s="71"/>
      <c r="E443" s="70"/>
      <c r="F443" s="45"/>
      <c r="G443" s="73"/>
    </row>
    <row r="444" spans="1:7" s="44" customFormat="1">
      <c r="A444" s="71"/>
      <c r="B444" s="72"/>
      <c r="C444" s="72"/>
      <c r="D444" s="71"/>
      <c r="E444" s="70"/>
      <c r="F444" s="45"/>
      <c r="G444" s="73"/>
    </row>
    <row r="445" spans="1:7" s="44" customFormat="1">
      <c r="A445" s="71"/>
      <c r="B445" s="72"/>
      <c r="C445" s="72"/>
      <c r="D445" s="71"/>
      <c r="E445" s="70"/>
      <c r="F445" s="45"/>
      <c r="G445" s="73"/>
    </row>
    <row r="446" spans="1:7" s="44" customFormat="1">
      <c r="A446" s="71"/>
      <c r="B446" s="72"/>
      <c r="C446" s="72"/>
      <c r="D446" s="71"/>
      <c r="E446" s="70"/>
      <c r="F446" s="45"/>
      <c r="G446" s="73"/>
    </row>
    <row r="447" spans="1:7" s="44" customFormat="1">
      <c r="A447" s="71"/>
      <c r="B447" s="72"/>
      <c r="C447" s="72"/>
      <c r="D447" s="71"/>
      <c r="E447" s="70"/>
      <c r="F447" s="45"/>
      <c r="G447" s="73"/>
    </row>
    <row r="448" spans="1:7" s="44" customFormat="1">
      <c r="A448" s="71"/>
      <c r="B448" s="72"/>
      <c r="C448" s="72"/>
      <c r="D448" s="71"/>
      <c r="E448" s="70"/>
      <c r="F448" s="45"/>
      <c r="G448" s="73"/>
    </row>
    <row r="449" spans="1:7" s="44" customFormat="1">
      <c r="A449" s="71"/>
      <c r="B449" s="72"/>
      <c r="C449" s="72"/>
      <c r="D449" s="71"/>
      <c r="E449" s="70"/>
      <c r="F449" s="45"/>
      <c r="G449" s="73"/>
    </row>
    <row r="450" spans="1:7" s="44" customFormat="1">
      <c r="A450" s="71"/>
      <c r="B450" s="72"/>
      <c r="C450" s="72"/>
      <c r="D450" s="71"/>
      <c r="E450" s="70"/>
      <c r="F450" s="45"/>
      <c r="G450" s="73"/>
    </row>
    <row r="451" spans="1:7" s="44" customFormat="1">
      <c r="A451" s="71"/>
      <c r="B451" s="72"/>
      <c r="C451" s="72"/>
      <c r="D451" s="71"/>
      <c r="E451" s="70"/>
      <c r="F451" s="45"/>
      <c r="G451" s="73"/>
    </row>
    <row r="452" spans="1:7" s="44" customFormat="1">
      <c r="A452" s="71"/>
      <c r="B452" s="72"/>
      <c r="C452" s="72"/>
      <c r="D452" s="71"/>
      <c r="E452" s="70"/>
      <c r="F452" s="45"/>
      <c r="G452" s="73"/>
    </row>
    <row r="453" spans="1:7" s="44" customFormat="1">
      <c r="A453" s="71"/>
      <c r="B453" s="72"/>
      <c r="C453" s="72"/>
      <c r="D453" s="71"/>
      <c r="E453" s="70"/>
      <c r="F453" s="45"/>
      <c r="G453" s="73"/>
    </row>
    <row r="454" spans="1:7" s="44" customFormat="1">
      <c r="A454" s="71"/>
      <c r="B454" s="72"/>
      <c r="C454" s="72"/>
      <c r="D454" s="71"/>
      <c r="E454" s="70"/>
      <c r="F454" s="45"/>
      <c r="G454" s="73"/>
    </row>
    <row r="455" spans="1:7" s="44" customFormat="1">
      <c r="A455" s="71"/>
      <c r="B455" s="72"/>
      <c r="C455" s="72"/>
      <c r="D455" s="71"/>
      <c r="E455" s="70"/>
      <c r="F455" s="45"/>
      <c r="G455" s="73"/>
    </row>
    <row r="456" spans="1:7" s="44" customFormat="1">
      <c r="A456" s="71"/>
      <c r="B456" s="72"/>
      <c r="C456" s="72"/>
      <c r="D456" s="71"/>
      <c r="E456" s="70"/>
      <c r="F456" s="45"/>
      <c r="G456" s="73"/>
    </row>
    <row r="457" spans="1:7" s="44" customFormat="1">
      <c r="A457" s="71"/>
      <c r="B457" s="72"/>
      <c r="C457" s="72"/>
      <c r="D457" s="71"/>
      <c r="E457" s="70"/>
      <c r="F457" s="45"/>
      <c r="G457" s="73"/>
    </row>
    <row r="458" spans="1:7" s="44" customFormat="1">
      <c r="A458" s="71"/>
      <c r="B458" s="72"/>
      <c r="C458" s="72"/>
      <c r="D458" s="71"/>
      <c r="E458" s="70"/>
      <c r="F458" s="45"/>
      <c r="G458" s="73"/>
    </row>
    <row r="459" spans="1:7" s="44" customFormat="1">
      <c r="A459" s="71"/>
      <c r="B459" s="72"/>
      <c r="C459" s="72"/>
      <c r="D459" s="71"/>
      <c r="E459" s="70"/>
      <c r="F459" s="45"/>
      <c r="G459" s="73"/>
    </row>
    <row r="460" spans="1:7" s="44" customFormat="1">
      <c r="A460" s="71"/>
      <c r="B460" s="72"/>
      <c r="C460" s="72"/>
      <c r="D460" s="71"/>
      <c r="E460" s="70"/>
      <c r="F460" s="45"/>
      <c r="G460" s="73"/>
    </row>
    <row r="461" spans="1:7" s="44" customFormat="1">
      <c r="A461" s="71"/>
      <c r="B461" s="72"/>
      <c r="C461" s="72"/>
      <c r="D461" s="71"/>
      <c r="E461" s="70"/>
      <c r="F461" s="45"/>
      <c r="G461" s="73"/>
    </row>
    <row r="462" spans="1:7" s="44" customFormat="1">
      <c r="A462" s="71"/>
      <c r="B462" s="72"/>
      <c r="C462" s="72"/>
      <c r="D462" s="71"/>
      <c r="E462" s="70"/>
      <c r="F462" s="45"/>
      <c r="G462" s="73"/>
    </row>
    <row r="463" spans="1:7" s="44" customFormat="1">
      <c r="A463" s="71"/>
      <c r="B463" s="72"/>
      <c r="C463" s="72"/>
      <c r="D463" s="71"/>
      <c r="E463" s="70"/>
      <c r="F463" s="45"/>
      <c r="G463" s="73"/>
    </row>
    <row r="464" spans="1:7" s="44" customFormat="1">
      <c r="A464" s="71"/>
      <c r="B464" s="72"/>
      <c r="C464" s="72"/>
      <c r="D464" s="71"/>
      <c r="E464" s="70"/>
      <c r="F464" s="45"/>
      <c r="G464" s="73"/>
    </row>
    <row r="465" spans="1:7" s="44" customFormat="1">
      <c r="A465" s="71"/>
      <c r="B465" s="72"/>
      <c r="C465" s="72"/>
      <c r="D465" s="71"/>
      <c r="E465" s="70"/>
      <c r="F465" s="45"/>
      <c r="G465" s="73"/>
    </row>
    <row r="466" spans="1:7" s="44" customFormat="1">
      <c r="A466" s="71"/>
      <c r="B466" s="72"/>
      <c r="C466" s="72"/>
      <c r="D466" s="71"/>
      <c r="E466" s="70"/>
      <c r="F466" s="45"/>
      <c r="G466" s="73"/>
    </row>
    <row r="467" spans="1:7" s="44" customFormat="1">
      <c r="A467" s="71"/>
      <c r="B467" s="72"/>
      <c r="C467" s="72"/>
      <c r="D467" s="71"/>
      <c r="E467" s="70"/>
      <c r="F467" s="45"/>
      <c r="G467" s="73"/>
    </row>
    <row r="468" spans="1:7" s="44" customFormat="1">
      <c r="A468" s="71"/>
      <c r="B468" s="72"/>
      <c r="C468" s="72"/>
      <c r="D468" s="71"/>
      <c r="E468" s="70"/>
      <c r="F468" s="45"/>
      <c r="G468" s="73"/>
    </row>
    <row r="469" spans="1:7" s="44" customFormat="1">
      <c r="A469" s="71"/>
      <c r="B469" s="72"/>
      <c r="C469" s="72"/>
      <c r="D469" s="71"/>
      <c r="E469" s="70"/>
      <c r="F469" s="45"/>
      <c r="G469" s="73"/>
    </row>
    <row r="470" spans="1:7" s="44" customFormat="1">
      <c r="A470" s="71"/>
      <c r="B470" s="72"/>
      <c r="C470" s="72"/>
      <c r="D470" s="71"/>
      <c r="E470" s="70"/>
      <c r="F470" s="45"/>
      <c r="G470" s="73"/>
    </row>
    <row r="471" spans="1:7" s="44" customFormat="1">
      <c r="A471" s="71"/>
      <c r="B471" s="72"/>
      <c r="C471" s="72"/>
      <c r="D471" s="71"/>
      <c r="E471" s="70"/>
      <c r="F471" s="45"/>
      <c r="G471" s="73"/>
    </row>
    <row r="472" spans="1:7" s="44" customFormat="1">
      <c r="A472" s="71"/>
      <c r="B472" s="72"/>
      <c r="C472" s="72"/>
      <c r="D472" s="71"/>
      <c r="E472" s="70"/>
      <c r="F472" s="45"/>
      <c r="G472" s="73"/>
    </row>
    <row r="473" spans="1:7" s="44" customFormat="1">
      <c r="A473" s="71"/>
      <c r="B473" s="72"/>
      <c r="C473" s="72"/>
      <c r="D473" s="71"/>
      <c r="E473" s="70"/>
      <c r="F473" s="45"/>
      <c r="G473" s="73"/>
    </row>
    <row r="474" spans="1:7" s="44" customFormat="1">
      <c r="A474" s="71"/>
      <c r="B474" s="72"/>
      <c r="C474" s="72"/>
      <c r="D474" s="71"/>
      <c r="E474" s="70"/>
      <c r="F474" s="45"/>
      <c r="G474" s="73"/>
    </row>
    <row r="475" spans="1:7" s="44" customFormat="1">
      <c r="A475" s="71"/>
      <c r="B475" s="72"/>
      <c r="C475" s="72"/>
      <c r="D475" s="71"/>
      <c r="E475" s="70"/>
      <c r="F475" s="45"/>
      <c r="G475" s="73"/>
    </row>
    <row r="476" spans="1:7" s="44" customFormat="1">
      <c r="A476" s="71"/>
      <c r="B476" s="72"/>
      <c r="C476" s="72"/>
      <c r="D476" s="71"/>
      <c r="E476" s="70"/>
      <c r="F476" s="45"/>
      <c r="G476" s="73"/>
    </row>
    <row r="477" spans="1:7" s="44" customFormat="1">
      <c r="A477" s="71"/>
      <c r="B477" s="72"/>
      <c r="C477" s="72"/>
      <c r="D477" s="71"/>
      <c r="E477" s="70"/>
      <c r="F477" s="45"/>
      <c r="G477" s="73"/>
    </row>
    <row r="478" spans="1:7" s="44" customFormat="1">
      <c r="A478" s="71"/>
      <c r="B478" s="72"/>
      <c r="C478" s="72"/>
      <c r="D478" s="71"/>
      <c r="E478" s="70"/>
      <c r="F478" s="45"/>
      <c r="G478" s="73"/>
    </row>
    <row r="479" spans="1:7" s="44" customFormat="1">
      <c r="A479" s="71"/>
      <c r="B479" s="72"/>
      <c r="C479" s="72"/>
      <c r="D479" s="71"/>
      <c r="E479" s="70"/>
      <c r="F479" s="45"/>
      <c r="G479" s="73"/>
    </row>
    <row r="480" spans="1:7" s="44" customFormat="1">
      <c r="A480" s="71"/>
      <c r="B480" s="72"/>
      <c r="C480" s="72"/>
      <c r="D480" s="71"/>
      <c r="E480" s="70"/>
      <c r="F480" s="45"/>
      <c r="G480" s="73"/>
    </row>
    <row r="481" spans="1:7" s="44" customFormat="1">
      <c r="A481" s="71"/>
      <c r="B481" s="72"/>
      <c r="C481" s="72"/>
      <c r="D481" s="71"/>
      <c r="E481" s="70"/>
      <c r="F481" s="45"/>
      <c r="G481" s="73"/>
    </row>
    <row r="482" spans="1:7" s="44" customFormat="1">
      <c r="A482" s="71"/>
      <c r="B482" s="72"/>
      <c r="C482" s="72"/>
      <c r="D482" s="71"/>
      <c r="E482" s="70"/>
      <c r="F482" s="45"/>
      <c r="G482" s="73"/>
    </row>
    <row r="483" spans="1:7" s="44" customFormat="1">
      <c r="A483" s="71"/>
      <c r="B483" s="72"/>
      <c r="C483" s="72"/>
      <c r="D483" s="71"/>
      <c r="E483" s="70"/>
      <c r="F483" s="45"/>
      <c r="G483" s="73"/>
    </row>
    <row r="484" spans="1:7" s="44" customFormat="1">
      <c r="A484" s="71"/>
      <c r="B484" s="72"/>
      <c r="C484" s="72"/>
      <c r="D484" s="71"/>
      <c r="E484" s="70"/>
      <c r="F484" s="45"/>
      <c r="G484" s="73"/>
    </row>
    <row r="485" spans="1:7" s="44" customFormat="1">
      <c r="A485" s="71"/>
      <c r="B485" s="72"/>
      <c r="C485" s="72"/>
      <c r="D485" s="71"/>
      <c r="E485" s="70"/>
      <c r="F485" s="45"/>
      <c r="G485" s="73"/>
    </row>
    <row r="486" spans="1:7" s="44" customFormat="1">
      <c r="A486" s="71"/>
      <c r="B486" s="72"/>
      <c r="C486" s="72"/>
      <c r="D486" s="71"/>
      <c r="E486" s="70"/>
      <c r="F486" s="45"/>
      <c r="G486" s="73"/>
    </row>
    <row r="487" spans="1:7" s="44" customFormat="1">
      <c r="A487" s="71"/>
      <c r="B487" s="72"/>
      <c r="C487" s="72"/>
      <c r="D487" s="71"/>
      <c r="E487" s="70"/>
      <c r="F487" s="45"/>
      <c r="G487" s="73"/>
    </row>
    <row r="488" spans="1:7" s="44" customFormat="1">
      <c r="A488" s="71"/>
      <c r="B488" s="72"/>
      <c r="C488" s="72"/>
      <c r="D488" s="71"/>
      <c r="E488" s="70"/>
      <c r="F488" s="45"/>
      <c r="G488" s="73"/>
    </row>
    <row r="489" spans="1:7" s="44" customFormat="1">
      <c r="A489" s="71"/>
      <c r="B489" s="72"/>
      <c r="C489" s="72"/>
      <c r="D489" s="71"/>
      <c r="E489" s="70"/>
      <c r="F489" s="45"/>
      <c r="G489" s="73"/>
    </row>
    <row r="490" spans="1:7" s="44" customFormat="1">
      <c r="A490" s="71"/>
      <c r="B490" s="72"/>
      <c r="C490" s="72"/>
      <c r="D490" s="71"/>
      <c r="E490" s="70"/>
      <c r="F490" s="45"/>
      <c r="G490" s="73"/>
    </row>
    <row r="491" spans="1:7" s="44" customFormat="1">
      <c r="A491" s="71"/>
      <c r="B491" s="72"/>
      <c r="C491" s="72"/>
      <c r="D491" s="71"/>
      <c r="E491" s="70"/>
      <c r="F491" s="45"/>
      <c r="G491" s="73"/>
    </row>
    <row r="492" spans="1:7" s="44" customFormat="1">
      <c r="A492" s="71"/>
      <c r="B492" s="72"/>
      <c r="C492" s="72"/>
      <c r="D492" s="71"/>
      <c r="E492" s="70"/>
      <c r="F492" s="45"/>
      <c r="G492" s="73"/>
    </row>
    <row r="493" spans="1:7" s="44" customFormat="1">
      <c r="A493" s="71"/>
      <c r="B493" s="72"/>
      <c r="C493" s="72"/>
      <c r="D493" s="71"/>
      <c r="E493" s="70"/>
      <c r="F493" s="45"/>
      <c r="G493" s="73"/>
    </row>
    <row r="494" spans="1:7" s="44" customFormat="1">
      <c r="A494" s="71"/>
      <c r="B494" s="72"/>
      <c r="C494" s="72"/>
      <c r="D494" s="71"/>
      <c r="E494" s="70"/>
      <c r="F494" s="45"/>
      <c r="G494" s="73"/>
    </row>
    <row r="495" spans="1:7" s="44" customFormat="1">
      <c r="A495" s="71"/>
      <c r="B495" s="72"/>
      <c r="C495" s="72"/>
      <c r="D495" s="71"/>
      <c r="E495" s="70"/>
      <c r="F495" s="45"/>
      <c r="G495" s="73"/>
    </row>
    <row r="496" spans="1:7" s="44" customFormat="1">
      <c r="A496" s="71"/>
      <c r="B496" s="72"/>
      <c r="C496" s="72"/>
      <c r="D496" s="71"/>
      <c r="E496" s="74"/>
      <c r="F496" s="45"/>
    </row>
    <row r="497" spans="1:6" s="44" customFormat="1">
      <c r="A497" s="71"/>
      <c r="B497" s="72"/>
      <c r="C497" s="72"/>
      <c r="D497" s="71"/>
      <c r="E497" s="74"/>
      <c r="F497" s="45"/>
    </row>
    <row r="498" spans="1:6" s="44" customFormat="1">
      <c r="A498" s="71"/>
      <c r="B498" s="72"/>
      <c r="C498" s="72"/>
      <c r="D498" s="71"/>
      <c r="E498" s="74"/>
      <c r="F498" s="45"/>
    </row>
    <row r="499" spans="1:6" s="44" customFormat="1">
      <c r="A499" s="71"/>
      <c r="B499" s="72"/>
      <c r="C499" s="72"/>
      <c r="D499" s="71"/>
      <c r="E499" s="74"/>
      <c r="F499" s="45"/>
    </row>
    <row r="500" spans="1:6" s="44" customFormat="1">
      <c r="A500" s="71"/>
      <c r="B500" s="72"/>
      <c r="C500" s="72"/>
      <c r="D500" s="71"/>
      <c r="E500" s="74"/>
      <c r="F500" s="45"/>
    </row>
    <row r="501" spans="1:6" s="44" customFormat="1">
      <c r="A501" s="71"/>
      <c r="B501" s="72"/>
      <c r="C501" s="72"/>
      <c r="D501" s="71"/>
      <c r="E501" s="74"/>
      <c r="F501" s="45"/>
    </row>
    <row r="502" spans="1:6" s="44" customFormat="1">
      <c r="A502" s="71"/>
      <c r="B502" s="72"/>
      <c r="C502" s="72"/>
      <c r="D502" s="71"/>
      <c r="E502" s="74"/>
      <c r="F502" s="45"/>
    </row>
    <row r="503" spans="1:6" s="44" customFormat="1">
      <c r="A503" s="71"/>
      <c r="B503" s="72"/>
      <c r="C503" s="72"/>
      <c r="D503" s="71"/>
      <c r="E503" s="74"/>
      <c r="F503" s="45"/>
    </row>
    <row r="504" spans="1:6" s="44" customFormat="1">
      <c r="A504" s="71"/>
      <c r="B504" s="72"/>
      <c r="C504" s="72"/>
      <c r="D504" s="71"/>
      <c r="E504" s="74"/>
      <c r="F504" s="45"/>
    </row>
    <row r="505" spans="1:6" s="44" customFormat="1">
      <c r="A505" s="71"/>
      <c r="B505" s="72"/>
      <c r="C505" s="72"/>
      <c r="D505" s="71"/>
      <c r="E505" s="74"/>
      <c r="F505" s="45"/>
    </row>
    <row r="506" spans="1:6" s="44" customFormat="1">
      <c r="A506" s="71"/>
      <c r="B506" s="72"/>
      <c r="C506" s="72"/>
      <c r="D506" s="71"/>
      <c r="E506" s="74"/>
      <c r="F506" s="45"/>
    </row>
    <row r="507" spans="1:6" s="44" customFormat="1">
      <c r="A507" s="71"/>
      <c r="B507" s="72"/>
      <c r="C507" s="72"/>
      <c r="D507" s="71"/>
      <c r="E507" s="74"/>
      <c r="F507" s="45"/>
    </row>
    <row r="508" spans="1:6" s="44" customFormat="1">
      <c r="A508" s="71"/>
      <c r="B508" s="72"/>
      <c r="C508" s="72"/>
      <c r="D508" s="71"/>
      <c r="E508" s="74"/>
      <c r="F508" s="45"/>
    </row>
    <row r="509" spans="1:6" s="44" customFormat="1">
      <c r="A509" s="71"/>
      <c r="B509" s="72"/>
      <c r="C509" s="72"/>
      <c r="D509" s="71"/>
      <c r="E509" s="74"/>
      <c r="F509" s="45"/>
    </row>
    <row r="510" spans="1:6" s="44" customFormat="1"/>
  </sheetData>
  <pageMargins left="0.7" right="0.7" top="0.75" bottom="0.75" header="0.3" footer="0.3"/>
  <pageSetup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27" workbookViewId="0">
      <selection sqref="A1:F125"/>
    </sheetView>
  </sheetViews>
  <sheetFormatPr defaultRowHeight="15"/>
  <cols>
    <col min="1" max="1" width="45.7109375" customWidth="1"/>
    <col min="2" max="2" width="36" customWidth="1"/>
    <col min="3" max="3" width="10.5703125" customWidth="1"/>
    <col min="4" max="4" width="21.42578125" customWidth="1"/>
    <col min="5" max="5" width="63.28515625" customWidth="1"/>
    <col min="6" max="6" width="93.42578125" customWidth="1"/>
  </cols>
  <sheetData>
    <row r="1" spans="1:6">
      <c r="A1" s="96"/>
      <c r="B1" s="96"/>
      <c r="C1" s="96"/>
      <c r="D1" s="96"/>
      <c r="E1" s="97"/>
      <c r="F1" s="97"/>
    </row>
    <row r="2" spans="1:6">
      <c r="A2" s="96"/>
      <c r="B2" s="96"/>
      <c r="C2" s="96"/>
      <c r="D2" s="96"/>
      <c r="E2" s="97"/>
      <c r="F2" s="97"/>
    </row>
    <row r="3" spans="1:6">
      <c r="A3" s="96"/>
      <c r="B3" s="96"/>
      <c r="C3" s="96"/>
      <c r="D3" s="96"/>
      <c r="E3" s="97"/>
      <c r="F3" s="97"/>
    </row>
    <row r="4" spans="1:6" ht="27.75">
      <c r="A4" s="96"/>
      <c r="B4" s="96"/>
      <c r="C4" s="96"/>
      <c r="D4" s="96"/>
      <c r="E4" s="97"/>
      <c r="F4" s="12"/>
    </row>
    <row r="5" spans="1:6">
      <c r="A5" s="96"/>
      <c r="B5" s="96"/>
      <c r="C5" s="96"/>
      <c r="D5" s="96"/>
      <c r="E5" s="97"/>
      <c r="F5" s="97"/>
    </row>
    <row r="6" spans="1:6">
      <c r="A6" s="96"/>
      <c r="B6" s="96"/>
      <c r="C6" s="96"/>
      <c r="D6" s="96"/>
      <c r="E6" s="97"/>
      <c r="F6" s="97"/>
    </row>
    <row r="7" spans="1:6">
      <c r="A7" s="96"/>
      <c r="B7" s="96"/>
      <c r="C7" s="96"/>
      <c r="D7" s="96"/>
      <c r="E7" s="97"/>
      <c r="F7" s="97"/>
    </row>
    <row r="8" spans="1:6">
      <c r="A8" s="96"/>
      <c r="B8" s="96"/>
      <c r="C8" s="96"/>
      <c r="D8" s="96"/>
      <c r="E8" s="97"/>
      <c r="F8" s="97"/>
    </row>
    <row r="9" spans="1:6">
      <c r="A9" s="13"/>
      <c r="B9" s="96"/>
      <c r="C9" s="96"/>
      <c r="D9" s="96"/>
      <c r="E9" s="97"/>
      <c r="F9" s="97"/>
    </row>
    <row r="10" spans="1:6">
      <c r="A10" s="76" t="s">
        <v>39</v>
      </c>
      <c r="B10" s="98"/>
      <c r="C10" s="115"/>
      <c r="D10" s="115"/>
      <c r="E10" s="115"/>
      <c r="F10" s="115"/>
    </row>
    <row r="11" spans="1:6">
      <c r="A11" s="78" t="s">
        <v>40</v>
      </c>
      <c r="B11" s="78" t="s">
        <v>41</v>
      </c>
      <c r="C11" s="116" t="s">
        <v>42</v>
      </c>
      <c r="D11" s="116"/>
      <c r="E11" s="116"/>
      <c r="F11" s="116"/>
    </row>
    <row r="12" spans="1:6">
      <c r="A12" s="99" t="s">
        <v>43</v>
      </c>
      <c r="B12" s="99" t="s">
        <v>6</v>
      </c>
      <c r="C12" s="102" t="s">
        <v>44</v>
      </c>
      <c r="D12" s="102"/>
      <c r="E12" s="102"/>
      <c r="F12" s="102"/>
    </row>
    <row r="13" spans="1:6">
      <c r="A13" s="99" t="s">
        <v>45</v>
      </c>
      <c r="B13" s="99" t="s">
        <v>7</v>
      </c>
      <c r="C13" s="102" t="s">
        <v>46</v>
      </c>
      <c r="D13" s="102"/>
      <c r="E13" s="102"/>
      <c r="F13" s="102"/>
    </row>
    <row r="14" spans="1:6">
      <c r="A14" s="99" t="s">
        <v>47</v>
      </c>
      <c r="B14" s="99" t="s">
        <v>8</v>
      </c>
      <c r="C14" s="102" t="s">
        <v>48</v>
      </c>
      <c r="D14" s="102"/>
      <c r="E14" s="102"/>
      <c r="F14" s="102"/>
    </row>
    <row r="15" spans="1:6">
      <c r="A15" s="99" t="s">
        <v>49</v>
      </c>
      <c r="B15" s="99" t="s">
        <v>9</v>
      </c>
      <c r="C15" s="102" t="s">
        <v>50</v>
      </c>
      <c r="D15" s="102"/>
      <c r="E15" s="102"/>
      <c r="F15" s="102"/>
    </row>
    <row r="16" spans="1:6">
      <c r="A16" s="99" t="s">
        <v>51</v>
      </c>
      <c r="B16" s="99" t="s">
        <v>13</v>
      </c>
      <c r="C16" s="102" t="s">
        <v>52</v>
      </c>
      <c r="D16" s="102"/>
      <c r="E16" s="102"/>
      <c r="F16" s="102"/>
    </row>
    <row r="17" spans="1:6">
      <c r="A17" s="99" t="s">
        <v>53</v>
      </c>
      <c r="B17" s="99" t="s">
        <v>10</v>
      </c>
      <c r="C17" s="102" t="s">
        <v>54</v>
      </c>
      <c r="D17" s="102"/>
      <c r="E17" s="102"/>
      <c r="F17" s="102"/>
    </row>
    <row r="18" spans="1:6">
      <c r="A18" s="99" t="s">
        <v>55</v>
      </c>
      <c r="B18" s="99" t="s">
        <v>11</v>
      </c>
      <c r="C18" s="102" t="s">
        <v>56</v>
      </c>
      <c r="D18" s="102"/>
      <c r="E18" s="102"/>
      <c r="F18" s="102"/>
    </row>
    <row r="19" spans="1:6">
      <c r="A19" s="99" t="s">
        <v>57</v>
      </c>
      <c r="B19" s="99" t="s">
        <v>2</v>
      </c>
      <c r="C19" s="102" t="s">
        <v>58</v>
      </c>
      <c r="D19" s="102"/>
      <c r="E19" s="102"/>
      <c r="F19" s="102"/>
    </row>
    <row r="20" spans="1:6">
      <c r="A20" s="99" t="s">
        <v>59</v>
      </c>
      <c r="B20" s="99" t="s">
        <v>60</v>
      </c>
      <c r="C20" s="110" t="s">
        <v>61</v>
      </c>
      <c r="D20" s="110"/>
      <c r="E20" s="110"/>
      <c r="F20" s="110"/>
    </row>
    <row r="21" spans="1:6">
      <c r="A21" s="99" t="s">
        <v>62</v>
      </c>
      <c r="B21" s="99" t="s">
        <v>0</v>
      </c>
      <c r="C21" s="102" t="s">
        <v>63</v>
      </c>
      <c r="D21" s="102"/>
      <c r="E21" s="102"/>
      <c r="F21" s="102"/>
    </row>
    <row r="22" spans="1:6">
      <c r="A22" s="99" t="s">
        <v>64</v>
      </c>
      <c r="B22" s="99" t="s">
        <v>65</v>
      </c>
      <c r="C22" s="102" t="s">
        <v>66</v>
      </c>
      <c r="D22" s="102"/>
      <c r="E22" s="102"/>
      <c r="F22" s="102"/>
    </row>
    <row r="23" spans="1:6">
      <c r="A23" s="99" t="s">
        <v>67</v>
      </c>
      <c r="B23" s="99" t="s">
        <v>68</v>
      </c>
      <c r="C23" s="102" t="s">
        <v>69</v>
      </c>
      <c r="D23" s="102"/>
      <c r="E23" s="102"/>
      <c r="F23" s="102"/>
    </row>
    <row r="24" spans="1:6">
      <c r="A24" s="99" t="s">
        <v>70</v>
      </c>
      <c r="B24" s="99" t="s">
        <v>5</v>
      </c>
      <c r="C24" s="102" t="s">
        <v>71</v>
      </c>
      <c r="D24" s="102"/>
      <c r="E24" s="102"/>
      <c r="F24" s="102"/>
    </row>
    <row r="25" spans="1:6">
      <c r="A25" s="77" t="s">
        <v>72</v>
      </c>
      <c r="B25" s="77" t="s">
        <v>34</v>
      </c>
      <c r="C25" s="114" t="s">
        <v>73</v>
      </c>
      <c r="D25" s="114"/>
      <c r="E25" s="114"/>
      <c r="F25" s="114"/>
    </row>
    <row r="26" spans="1:6">
      <c r="A26" s="77" t="s">
        <v>74</v>
      </c>
      <c r="B26" s="77" t="s">
        <v>35</v>
      </c>
      <c r="C26" s="114" t="s">
        <v>75</v>
      </c>
      <c r="D26" s="114"/>
      <c r="E26" s="114"/>
      <c r="F26" s="114"/>
    </row>
    <row r="27" spans="1:6">
      <c r="A27" s="77" t="s">
        <v>76</v>
      </c>
      <c r="B27" s="77" t="s">
        <v>1</v>
      </c>
      <c r="C27" s="114" t="s">
        <v>77</v>
      </c>
      <c r="D27" s="114"/>
      <c r="E27" s="114"/>
      <c r="F27" s="114"/>
    </row>
    <row r="28" spans="1:6">
      <c r="A28" s="77" t="s">
        <v>78</v>
      </c>
      <c r="B28" s="77" t="s">
        <v>30</v>
      </c>
      <c r="C28" s="114" t="s">
        <v>79</v>
      </c>
      <c r="D28" s="114"/>
      <c r="E28" s="114"/>
      <c r="F28" s="114"/>
    </row>
    <row r="29" spans="1:6">
      <c r="A29" s="77" t="s">
        <v>78</v>
      </c>
      <c r="B29" s="77" t="s">
        <v>30</v>
      </c>
      <c r="C29" s="114" t="s">
        <v>80</v>
      </c>
      <c r="D29" s="114"/>
      <c r="E29" s="114"/>
      <c r="F29" s="114"/>
    </row>
    <row r="30" spans="1:6">
      <c r="A30" s="76" t="s">
        <v>81</v>
      </c>
      <c r="B30" s="103" t="s">
        <v>82</v>
      </c>
      <c r="C30" s="103"/>
      <c r="D30" s="103"/>
      <c r="E30" s="103"/>
      <c r="F30" s="103"/>
    </row>
    <row r="31" spans="1:6">
      <c r="A31" s="100">
        <v>1</v>
      </c>
      <c r="B31" s="110" t="s">
        <v>83</v>
      </c>
      <c r="C31" s="110"/>
      <c r="D31" s="110"/>
      <c r="E31" s="110"/>
      <c r="F31" s="110"/>
    </row>
    <row r="32" spans="1:6">
      <c r="A32" s="100">
        <v>2</v>
      </c>
      <c r="B32" s="110" t="s">
        <v>84</v>
      </c>
      <c r="C32" s="110"/>
      <c r="D32" s="110"/>
      <c r="E32" s="110"/>
      <c r="F32" s="110"/>
    </row>
    <row r="33" spans="1:6">
      <c r="A33" s="100">
        <v>3</v>
      </c>
      <c r="B33" s="110" t="s">
        <v>85</v>
      </c>
      <c r="C33" s="110"/>
      <c r="D33" s="110"/>
      <c r="E33" s="110"/>
      <c r="F33" s="110"/>
    </row>
    <row r="34" spans="1:6">
      <c r="A34" s="100">
        <v>4</v>
      </c>
      <c r="B34" s="110" t="s">
        <v>86</v>
      </c>
      <c r="C34" s="110"/>
      <c r="D34" s="110"/>
      <c r="E34" s="110"/>
      <c r="F34" s="110"/>
    </row>
    <row r="35" spans="1:6">
      <c r="A35" s="100">
        <v>5</v>
      </c>
      <c r="B35" s="110" t="s">
        <v>87</v>
      </c>
      <c r="C35" s="110"/>
      <c r="D35" s="110"/>
      <c r="E35" s="110"/>
      <c r="F35" s="110"/>
    </row>
    <row r="36" spans="1:6">
      <c r="A36" s="100">
        <v>6</v>
      </c>
      <c r="B36" s="102" t="s">
        <v>88</v>
      </c>
      <c r="C36" s="102"/>
      <c r="D36" s="102"/>
      <c r="E36" s="102"/>
      <c r="F36" s="102"/>
    </row>
    <row r="37" spans="1:6">
      <c r="A37" s="100">
        <v>7</v>
      </c>
      <c r="B37" s="110" t="s">
        <v>89</v>
      </c>
      <c r="C37" s="110"/>
      <c r="D37" s="110"/>
      <c r="E37" s="110"/>
      <c r="F37" s="110"/>
    </row>
    <row r="38" spans="1:6">
      <c r="A38" s="100">
        <v>8</v>
      </c>
      <c r="B38" s="110" t="s">
        <v>90</v>
      </c>
      <c r="C38" s="110"/>
      <c r="D38" s="110"/>
      <c r="E38" s="110"/>
      <c r="F38" s="110"/>
    </row>
    <row r="39" spans="1:6">
      <c r="A39" s="100">
        <v>9</v>
      </c>
      <c r="B39" s="110" t="s">
        <v>91</v>
      </c>
      <c r="C39" s="110"/>
      <c r="D39" s="110"/>
      <c r="E39" s="110"/>
      <c r="F39" s="110"/>
    </row>
    <row r="40" spans="1:6">
      <c r="A40" s="100">
        <v>10</v>
      </c>
      <c r="B40" s="110" t="s">
        <v>92</v>
      </c>
      <c r="C40" s="110"/>
      <c r="D40" s="110"/>
      <c r="E40" s="110"/>
      <c r="F40" s="110"/>
    </row>
    <row r="41" spans="1:6">
      <c r="A41" s="100">
        <v>11</v>
      </c>
      <c r="B41" s="110" t="s">
        <v>93</v>
      </c>
      <c r="C41" s="110"/>
      <c r="D41" s="110"/>
      <c r="E41" s="110"/>
      <c r="F41" s="110"/>
    </row>
    <row r="42" spans="1:6">
      <c r="A42" s="100">
        <v>12</v>
      </c>
      <c r="B42" s="110" t="s">
        <v>94</v>
      </c>
      <c r="C42" s="110"/>
      <c r="D42" s="110"/>
      <c r="E42" s="110"/>
      <c r="F42" s="110"/>
    </row>
    <row r="43" spans="1:6">
      <c r="A43" s="100">
        <v>13</v>
      </c>
      <c r="B43" s="110" t="s">
        <v>95</v>
      </c>
      <c r="C43" s="110"/>
      <c r="D43" s="110"/>
      <c r="E43" s="110"/>
      <c r="F43" s="110"/>
    </row>
    <row r="44" spans="1:6">
      <c r="A44" s="100" t="s">
        <v>96</v>
      </c>
      <c r="B44" s="110" t="s">
        <v>97</v>
      </c>
      <c r="C44" s="110"/>
      <c r="D44" s="110"/>
      <c r="E44" s="110"/>
      <c r="F44" s="110"/>
    </row>
    <row r="45" spans="1:6">
      <c r="A45" s="100" t="s">
        <v>98</v>
      </c>
      <c r="B45" s="104" t="s">
        <v>99</v>
      </c>
      <c r="C45" s="105"/>
      <c r="D45" s="105"/>
      <c r="E45" s="105"/>
      <c r="F45" s="106"/>
    </row>
    <row r="46" spans="1:6">
      <c r="A46" s="100">
        <v>15</v>
      </c>
      <c r="B46" s="110" t="s">
        <v>100</v>
      </c>
      <c r="C46" s="110"/>
      <c r="D46" s="110"/>
      <c r="E46" s="110"/>
      <c r="F46" s="110"/>
    </row>
    <row r="47" spans="1:6">
      <c r="A47" s="100">
        <v>16</v>
      </c>
      <c r="B47" s="110" t="s">
        <v>101</v>
      </c>
      <c r="C47" s="110"/>
      <c r="D47" s="110"/>
      <c r="E47" s="110"/>
      <c r="F47" s="110"/>
    </row>
    <row r="48" spans="1:6">
      <c r="A48" s="100">
        <v>17</v>
      </c>
      <c r="B48" s="110" t="s">
        <v>102</v>
      </c>
      <c r="C48" s="110"/>
      <c r="D48" s="110"/>
      <c r="E48" s="110"/>
      <c r="F48" s="110"/>
    </row>
    <row r="49" spans="1:6">
      <c r="A49" s="100">
        <v>18</v>
      </c>
      <c r="B49" s="110" t="s">
        <v>103</v>
      </c>
      <c r="C49" s="110"/>
      <c r="D49" s="110"/>
      <c r="E49" s="110"/>
      <c r="F49" s="110"/>
    </row>
    <row r="50" spans="1:6">
      <c r="A50" s="100">
        <v>19</v>
      </c>
      <c r="B50" s="110" t="s">
        <v>104</v>
      </c>
      <c r="C50" s="110"/>
      <c r="D50" s="110"/>
      <c r="E50" s="110"/>
      <c r="F50" s="110"/>
    </row>
    <row r="51" spans="1:6">
      <c r="A51" s="100">
        <v>20</v>
      </c>
      <c r="B51" s="110" t="s">
        <v>105</v>
      </c>
      <c r="C51" s="110"/>
      <c r="D51" s="110"/>
      <c r="E51" s="110"/>
      <c r="F51" s="110"/>
    </row>
    <row r="52" spans="1:6">
      <c r="A52" s="100">
        <v>21</v>
      </c>
      <c r="B52" s="110" t="s">
        <v>106</v>
      </c>
      <c r="C52" s="110"/>
      <c r="D52" s="110"/>
      <c r="E52" s="110"/>
      <c r="F52" s="110"/>
    </row>
    <row r="53" spans="1:6">
      <c r="A53" s="100">
        <v>22</v>
      </c>
      <c r="B53" s="102" t="s">
        <v>107</v>
      </c>
      <c r="C53" s="102"/>
      <c r="D53" s="102"/>
      <c r="E53" s="102"/>
      <c r="F53" s="102"/>
    </row>
    <row r="54" spans="1:6">
      <c r="A54" s="100">
        <v>23</v>
      </c>
      <c r="B54" s="110" t="s">
        <v>108</v>
      </c>
      <c r="C54" s="110"/>
      <c r="D54" s="110"/>
      <c r="E54" s="110"/>
      <c r="F54" s="110"/>
    </row>
    <row r="55" spans="1:6">
      <c r="A55" s="101">
        <v>24</v>
      </c>
      <c r="B55" s="110" t="s">
        <v>109</v>
      </c>
      <c r="C55" s="110"/>
      <c r="D55" s="110"/>
      <c r="E55" s="110"/>
      <c r="F55" s="110"/>
    </row>
    <row r="56" spans="1:6">
      <c r="A56" s="101">
        <v>27</v>
      </c>
      <c r="B56" s="110" t="s">
        <v>110</v>
      </c>
      <c r="C56" s="110"/>
      <c r="D56" s="110"/>
      <c r="E56" s="110"/>
      <c r="F56" s="110"/>
    </row>
    <row r="57" spans="1:6">
      <c r="A57" s="101">
        <v>28</v>
      </c>
      <c r="B57" s="110" t="s">
        <v>111</v>
      </c>
      <c r="C57" s="110"/>
      <c r="D57" s="110"/>
      <c r="E57" s="110"/>
      <c r="F57" s="110"/>
    </row>
    <row r="58" spans="1:6">
      <c r="A58" s="101">
        <v>29</v>
      </c>
      <c r="B58" s="104" t="s">
        <v>112</v>
      </c>
      <c r="C58" s="105"/>
      <c r="D58" s="105"/>
      <c r="E58" s="105"/>
      <c r="F58" s="106"/>
    </row>
    <row r="59" spans="1:6">
      <c r="A59" s="101">
        <v>30</v>
      </c>
      <c r="B59" s="104" t="s">
        <v>113</v>
      </c>
      <c r="C59" s="105"/>
      <c r="D59" s="105"/>
      <c r="E59" s="105"/>
      <c r="F59" s="106"/>
    </row>
    <row r="60" spans="1:6">
      <c r="A60" s="101">
        <v>31</v>
      </c>
      <c r="B60" s="107" t="s">
        <v>114</v>
      </c>
      <c r="C60" s="108"/>
      <c r="D60" s="108"/>
      <c r="E60" s="108"/>
      <c r="F60" s="109"/>
    </row>
    <row r="61" spans="1:6">
      <c r="A61" s="99">
        <v>32</v>
      </c>
      <c r="B61" s="110" t="s">
        <v>115</v>
      </c>
      <c r="C61" s="110"/>
      <c r="D61" s="110"/>
      <c r="E61" s="110"/>
      <c r="F61" s="110"/>
    </row>
    <row r="62" spans="1:6">
      <c r="A62" s="99">
        <v>33</v>
      </c>
      <c r="B62" s="104" t="s">
        <v>116</v>
      </c>
      <c r="C62" s="105"/>
      <c r="D62" s="105"/>
      <c r="E62" s="105"/>
      <c r="F62" s="106"/>
    </row>
    <row r="63" spans="1:6">
      <c r="A63" s="99">
        <v>34</v>
      </c>
      <c r="B63" s="104" t="s">
        <v>117</v>
      </c>
      <c r="C63" s="105"/>
      <c r="D63" s="105"/>
      <c r="E63" s="105"/>
      <c r="F63" s="106"/>
    </row>
    <row r="64" spans="1:6">
      <c r="A64" s="99">
        <v>35</v>
      </c>
      <c r="B64" s="104" t="s">
        <v>118</v>
      </c>
      <c r="C64" s="105"/>
      <c r="D64" s="105"/>
      <c r="E64" s="105"/>
      <c r="F64" s="106"/>
    </row>
    <row r="65" spans="1:6">
      <c r="A65" s="77">
        <v>36</v>
      </c>
      <c r="B65" s="107" t="s">
        <v>119</v>
      </c>
      <c r="C65" s="108"/>
      <c r="D65" s="108"/>
      <c r="E65" s="108"/>
      <c r="F65" s="109"/>
    </row>
    <row r="66" spans="1:6">
      <c r="A66" s="99" t="s">
        <v>120</v>
      </c>
      <c r="B66" s="110" t="s">
        <v>121</v>
      </c>
      <c r="C66" s="110"/>
      <c r="D66" s="110"/>
      <c r="E66" s="110"/>
      <c r="F66" s="110"/>
    </row>
    <row r="67" spans="1:6">
      <c r="A67" s="99" t="s">
        <v>67</v>
      </c>
      <c r="B67" s="110" t="s">
        <v>122</v>
      </c>
      <c r="C67" s="110"/>
      <c r="D67" s="110"/>
      <c r="E67" s="110"/>
      <c r="F67" s="110"/>
    </row>
    <row r="68" spans="1:6">
      <c r="A68" s="101" t="s">
        <v>123</v>
      </c>
      <c r="B68" s="110" t="s">
        <v>124</v>
      </c>
      <c r="C68" s="110"/>
      <c r="D68" s="110"/>
      <c r="E68" s="110"/>
      <c r="F68" s="110"/>
    </row>
    <row r="69" spans="1:6">
      <c r="A69" s="76" t="s">
        <v>125</v>
      </c>
      <c r="B69" s="111" t="s">
        <v>82</v>
      </c>
      <c r="C69" s="112"/>
      <c r="D69" s="113"/>
      <c r="E69" s="98"/>
      <c r="F69" s="98"/>
    </row>
    <row r="70" spans="1:6">
      <c r="A70" s="99" t="s">
        <v>126</v>
      </c>
      <c r="B70" s="104" t="s">
        <v>127</v>
      </c>
      <c r="C70" s="105"/>
      <c r="D70" s="106"/>
      <c r="E70" s="101"/>
      <c r="F70" s="101"/>
    </row>
    <row r="71" spans="1:6">
      <c r="A71" s="99" t="s">
        <v>128</v>
      </c>
      <c r="B71" s="104" t="s">
        <v>129</v>
      </c>
      <c r="C71" s="105"/>
      <c r="D71" s="106"/>
      <c r="E71" s="101"/>
      <c r="F71" s="101"/>
    </row>
    <row r="72" spans="1:6">
      <c r="A72" s="99" t="s">
        <v>130</v>
      </c>
      <c r="B72" s="104" t="s">
        <v>131</v>
      </c>
      <c r="C72" s="105"/>
      <c r="D72" s="106"/>
      <c r="E72" s="101"/>
      <c r="F72" s="101"/>
    </row>
    <row r="73" spans="1:6">
      <c r="A73" s="99" t="s">
        <v>132</v>
      </c>
      <c r="B73" s="104" t="s">
        <v>133</v>
      </c>
      <c r="C73" s="105"/>
      <c r="D73" s="106"/>
      <c r="E73" s="101"/>
      <c r="F73" s="101"/>
    </row>
    <row r="74" spans="1:6">
      <c r="A74" s="99" t="s">
        <v>134</v>
      </c>
      <c r="B74" s="104" t="s">
        <v>135</v>
      </c>
      <c r="C74" s="105"/>
      <c r="D74" s="106"/>
      <c r="E74" s="101"/>
      <c r="F74" s="101"/>
    </row>
    <row r="75" spans="1:6">
      <c r="A75" s="99" t="s">
        <v>136</v>
      </c>
      <c r="B75" s="104" t="s">
        <v>137</v>
      </c>
      <c r="C75" s="105"/>
      <c r="D75" s="106"/>
      <c r="E75" s="101"/>
      <c r="F75" s="101"/>
    </row>
    <row r="76" spans="1:6">
      <c r="A76" s="76" t="s">
        <v>138</v>
      </c>
      <c r="B76" s="76" t="s">
        <v>139</v>
      </c>
      <c r="C76" s="103" t="s">
        <v>82</v>
      </c>
      <c r="D76" s="103"/>
      <c r="E76" s="103"/>
      <c r="F76" s="103"/>
    </row>
    <row r="77" spans="1:6">
      <c r="A77" s="99" t="s">
        <v>140</v>
      </c>
      <c r="B77" s="99" t="s">
        <v>141</v>
      </c>
      <c r="C77" s="102" t="s">
        <v>142</v>
      </c>
      <c r="D77" s="102"/>
      <c r="E77" s="102"/>
      <c r="F77" s="102"/>
    </row>
    <row r="78" spans="1:6">
      <c r="A78" s="99" t="s">
        <v>143</v>
      </c>
      <c r="B78" s="99" t="s">
        <v>144</v>
      </c>
      <c r="C78" s="102" t="s">
        <v>145</v>
      </c>
      <c r="D78" s="102"/>
      <c r="E78" s="102"/>
      <c r="F78" s="102"/>
    </row>
    <row r="79" spans="1:6">
      <c r="A79" s="99" t="s">
        <v>146</v>
      </c>
      <c r="B79" s="99" t="s">
        <v>147</v>
      </c>
      <c r="C79" s="102" t="s">
        <v>148</v>
      </c>
      <c r="D79" s="102"/>
      <c r="E79" s="102"/>
      <c r="F79" s="102"/>
    </row>
    <row r="80" spans="1:6">
      <c r="A80" s="99" t="s">
        <v>149</v>
      </c>
      <c r="B80" s="99" t="s">
        <v>150</v>
      </c>
      <c r="C80" s="102" t="s">
        <v>151</v>
      </c>
      <c r="D80" s="102"/>
      <c r="E80" s="102"/>
      <c r="F80" s="102"/>
    </row>
    <row r="81" spans="1:6">
      <c r="A81" s="99" t="s">
        <v>152</v>
      </c>
      <c r="B81" s="99" t="s">
        <v>153</v>
      </c>
      <c r="C81" s="102" t="s">
        <v>154</v>
      </c>
      <c r="D81" s="102"/>
      <c r="E81" s="102"/>
      <c r="F81" s="102"/>
    </row>
    <row r="82" spans="1:6">
      <c r="A82" s="99" t="s">
        <v>155</v>
      </c>
      <c r="B82" s="99" t="s">
        <v>156</v>
      </c>
      <c r="C82" s="102" t="s">
        <v>157</v>
      </c>
      <c r="D82" s="102"/>
      <c r="E82" s="102"/>
      <c r="F82" s="102"/>
    </row>
    <row r="83" spans="1:6">
      <c r="A83" s="76" t="s">
        <v>341</v>
      </c>
      <c r="B83" s="98"/>
      <c r="C83" s="98"/>
      <c r="D83" s="98"/>
      <c r="E83" s="98"/>
      <c r="F83" s="98"/>
    </row>
    <row r="84" spans="1:6">
      <c r="A84" s="14" t="s">
        <v>2</v>
      </c>
      <c r="B84" s="14" t="s">
        <v>158</v>
      </c>
      <c r="C84" s="14" t="s">
        <v>65</v>
      </c>
      <c r="D84" s="14" t="s">
        <v>342</v>
      </c>
      <c r="E84" s="14" t="s">
        <v>5</v>
      </c>
      <c r="F84" s="15" t="s">
        <v>29</v>
      </c>
    </row>
    <row r="85" spans="1:6">
      <c r="A85" s="77" t="s">
        <v>159</v>
      </c>
      <c r="B85" s="77" t="s">
        <v>160</v>
      </c>
      <c r="C85" s="77" t="s">
        <v>161</v>
      </c>
      <c r="D85" s="77">
        <v>8.9999999999999998E-4</v>
      </c>
      <c r="E85" s="16" t="s">
        <v>162</v>
      </c>
      <c r="F85" s="17"/>
    </row>
    <row r="86" spans="1:6">
      <c r="A86" s="77" t="s">
        <v>163</v>
      </c>
      <c r="B86" s="77" t="s">
        <v>164</v>
      </c>
      <c r="C86" s="77" t="s">
        <v>161</v>
      </c>
      <c r="D86" s="77">
        <v>8.9999999999999993E-3</v>
      </c>
      <c r="E86" s="16" t="s">
        <v>165</v>
      </c>
      <c r="F86" s="17"/>
    </row>
    <row r="87" spans="1:6">
      <c r="A87" s="77" t="s">
        <v>166</v>
      </c>
      <c r="B87" s="77" t="s">
        <v>167</v>
      </c>
      <c r="C87" s="77" t="s">
        <v>161</v>
      </c>
      <c r="D87" s="18">
        <v>5.7000000000000002E-3</v>
      </c>
      <c r="E87" s="16" t="s">
        <v>168</v>
      </c>
      <c r="F87" s="19"/>
    </row>
    <row r="88" spans="1:6">
      <c r="A88" s="77" t="s">
        <v>169</v>
      </c>
      <c r="B88" s="77" t="s">
        <v>167</v>
      </c>
      <c r="C88" s="77" t="s">
        <v>161</v>
      </c>
      <c r="D88" s="77">
        <v>8.9999999999999998E-4</v>
      </c>
      <c r="E88" s="16" t="s">
        <v>162</v>
      </c>
      <c r="F88" s="17"/>
    </row>
    <row r="89" spans="1:6">
      <c r="A89" s="77" t="s">
        <v>170</v>
      </c>
      <c r="B89" s="77" t="s">
        <v>171</v>
      </c>
      <c r="C89" s="77" t="s">
        <v>161</v>
      </c>
      <c r="D89" s="77" t="s">
        <v>172</v>
      </c>
      <c r="E89" s="16" t="s">
        <v>173</v>
      </c>
      <c r="F89" s="101"/>
    </row>
    <row r="90" spans="1:6">
      <c r="A90" s="77" t="s">
        <v>174</v>
      </c>
      <c r="B90" s="77" t="s">
        <v>175</v>
      </c>
      <c r="C90" s="77" t="s">
        <v>176</v>
      </c>
      <c r="D90" s="77">
        <v>3.3999999999999998E-3</v>
      </c>
      <c r="E90" s="16" t="s">
        <v>177</v>
      </c>
      <c r="F90" s="17"/>
    </row>
    <row r="91" spans="1:6">
      <c r="A91" s="77" t="s">
        <v>178</v>
      </c>
      <c r="B91" s="77" t="s">
        <v>179</v>
      </c>
      <c r="C91" s="77" t="s">
        <v>180</v>
      </c>
      <c r="D91" s="77">
        <v>0.05</v>
      </c>
      <c r="E91" s="16" t="s">
        <v>181</v>
      </c>
      <c r="F91" s="17"/>
    </row>
    <row r="92" spans="1:6">
      <c r="A92" s="77" t="s">
        <v>182</v>
      </c>
      <c r="B92" s="77" t="s">
        <v>183</v>
      </c>
      <c r="C92" s="77" t="s">
        <v>184</v>
      </c>
      <c r="D92" s="77">
        <v>0.21</v>
      </c>
      <c r="E92" s="16" t="s">
        <v>185</v>
      </c>
      <c r="F92" s="17"/>
    </row>
    <row r="93" spans="1:6">
      <c r="A93" s="77" t="s">
        <v>186</v>
      </c>
      <c r="B93" s="77" t="s">
        <v>187</v>
      </c>
      <c r="C93" s="77" t="s">
        <v>184</v>
      </c>
      <c r="D93" s="77">
        <v>0.05</v>
      </c>
      <c r="E93" s="16" t="s">
        <v>188</v>
      </c>
      <c r="F93" s="17"/>
    </row>
    <row r="94" spans="1:6">
      <c r="A94" s="77" t="s">
        <v>189</v>
      </c>
      <c r="B94" s="77" t="s">
        <v>190</v>
      </c>
      <c r="C94" s="77" t="s">
        <v>184</v>
      </c>
      <c r="D94" s="77">
        <v>1.5E-3</v>
      </c>
      <c r="E94" s="16" t="s">
        <v>191</v>
      </c>
      <c r="F94" s="20"/>
    </row>
    <row r="95" spans="1:6">
      <c r="A95" s="77" t="s">
        <v>192</v>
      </c>
      <c r="B95" s="77" t="s">
        <v>193</v>
      </c>
      <c r="C95" s="77" t="s">
        <v>184</v>
      </c>
      <c r="D95" s="77">
        <v>0.05</v>
      </c>
      <c r="E95" s="16" t="s">
        <v>194</v>
      </c>
      <c r="F95" s="21"/>
    </row>
    <row r="96" spans="1:6">
      <c r="A96" s="77" t="s">
        <v>195</v>
      </c>
      <c r="B96" s="77" t="s">
        <v>196</v>
      </c>
      <c r="C96" s="77" t="s">
        <v>184</v>
      </c>
      <c r="D96" s="77">
        <v>1.5E-3</v>
      </c>
      <c r="E96" s="16" t="s">
        <v>191</v>
      </c>
      <c r="F96" s="19"/>
    </row>
    <row r="97" spans="1:6">
      <c r="A97" s="77" t="s">
        <v>197</v>
      </c>
      <c r="B97" s="77" t="s">
        <v>198</v>
      </c>
      <c r="C97" s="77" t="s">
        <v>184</v>
      </c>
      <c r="D97" s="77">
        <v>0.08</v>
      </c>
      <c r="E97" s="16" t="s">
        <v>199</v>
      </c>
      <c r="F97" s="101"/>
    </row>
    <row r="98" spans="1:6">
      <c r="A98" s="77" t="s">
        <v>200</v>
      </c>
      <c r="B98" s="77" t="s">
        <v>201</v>
      </c>
      <c r="C98" s="77" t="s">
        <v>184</v>
      </c>
      <c r="D98" s="77">
        <v>0.09</v>
      </c>
      <c r="E98" s="16" t="s">
        <v>199</v>
      </c>
      <c r="F98" s="101"/>
    </row>
    <row r="99" spans="1:6">
      <c r="A99" s="77" t="s">
        <v>202</v>
      </c>
      <c r="B99" s="77" t="s">
        <v>203</v>
      </c>
      <c r="C99" s="77" t="s">
        <v>184</v>
      </c>
      <c r="D99" s="77">
        <v>0.06</v>
      </c>
      <c r="E99" s="16" t="s">
        <v>199</v>
      </c>
      <c r="F99" s="101"/>
    </row>
    <row r="100" spans="1:6">
      <c r="A100" s="77" t="s">
        <v>204</v>
      </c>
      <c r="B100" s="77" t="s">
        <v>205</v>
      </c>
      <c r="C100" s="77" t="s">
        <v>184</v>
      </c>
      <c r="D100" s="22">
        <v>0.17</v>
      </c>
      <c r="E100" s="16" t="s">
        <v>206</v>
      </c>
      <c r="F100" s="17"/>
    </row>
    <row r="101" spans="1:6">
      <c r="A101" s="77" t="s">
        <v>207</v>
      </c>
      <c r="B101" s="77" t="s">
        <v>208</v>
      </c>
      <c r="C101" s="77" t="s">
        <v>184</v>
      </c>
      <c r="D101" s="22">
        <v>0.75</v>
      </c>
      <c r="E101" s="16" t="s">
        <v>209</v>
      </c>
      <c r="F101" s="17"/>
    </row>
    <row r="102" spans="1:6">
      <c r="A102" s="77" t="s">
        <v>210</v>
      </c>
      <c r="B102" s="77" t="s">
        <v>211</v>
      </c>
      <c r="C102" s="77" t="s">
        <v>184</v>
      </c>
      <c r="D102" s="18">
        <v>1E-3</v>
      </c>
      <c r="E102" s="16" t="s">
        <v>212</v>
      </c>
      <c r="F102" s="17"/>
    </row>
    <row r="103" spans="1:6">
      <c r="A103" s="77" t="s">
        <v>213</v>
      </c>
      <c r="B103" s="77" t="s">
        <v>214</v>
      </c>
      <c r="C103" s="77" t="s">
        <v>184</v>
      </c>
      <c r="D103" s="18">
        <v>1E-3</v>
      </c>
      <c r="E103" s="16" t="s">
        <v>212</v>
      </c>
      <c r="F103" s="17"/>
    </row>
    <row r="104" spans="1:6">
      <c r="A104" s="77" t="s">
        <v>215</v>
      </c>
      <c r="B104" s="77" t="s">
        <v>216</v>
      </c>
      <c r="C104" s="77" t="s">
        <v>184</v>
      </c>
      <c r="D104" s="77">
        <v>2.63E-2</v>
      </c>
      <c r="E104" s="16" t="s">
        <v>217</v>
      </c>
      <c r="F104" s="17"/>
    </row>
    <row r="105" spans="1:6">
      <c r="A105" s="77" t="s">
        <v>218</v>
      </c>
      <c r="B105" s="77" t="s">
        <v>219</v>
      </c>
      <c r="C105" s="77" t="s">
        <v>184</v>
      </c>
      <c r="D105" s="77">
        <v>6.3299999999999995E-2</v>
      </c>
      <c r="E105" s="16" t="s">
        <v>217</v>
      </c>
      <c r="F105" s="17"/>
    </row>
    <row r="106" spans="1:6">
      <c r="A106" s="77" t="s">
        <v>220</v>
      </c>
      <c r="B106" s="77" t="s">
        <v>211</v>
      </c>
      <c r="C106" s="77" t="s">
        <v>221</v>
      </c>
      <c r="D106" s="77">
        <v>8.9999999999999993E-3</v>
      </c>
      <c r="E106" s="16" t="s">
        <v>222</v>
      </c>
      <c r="F106" s="17"/>
    </row>
    <row r="107" spans="1:6">
      <c r="A107" s="77" t="s">
        <v>223</v>
      </c>
      <c r="B107" s="77" t="s">
        <v>216</v>
      </c>
      <c r="C107" s="77" t="s">
        <v>224</v>
      </c>
      <c r="D107" s="77">
        <v>0.01</v>
      </c>
      <c r="E107" s="16" t="s">
        <v>217</v>
      </c>
      <c r="F107" s="17"/>
    </row>
    <row r="108" spans="1:6">
      <c r="A108" s="77" t="s">
        <v>225</v>
      </c>
      <c r="B108" s="77" t="s">
        <v>219</v>
      </c>
      <c r="C108" s="77" t="s">
        <v>226</v>
      </c>
      <c r="D108" s="77">
        <v>0.13</v>
      </c>
      <c r="E108" s="16" t="s">
        <v>217</v>
      </c>
      <c r="F108" s="17"/>
    </row>
    <row r="109" spans="1:6">
      <c r="A109" s="77" t="s">
        <v>227</v>
      </c>
      <c r="B109" s="77" t="s">
        <v>228</v>
      </c>
      <c r="C109" s="77" t="s">
        <v>184</v>
      </c>
      <c r="D109" s="22">
        <v>0.03</v>
      </c>
      <c r="E109" s="16" t="s">
        <v>229</v>
      </c>
      <c r="F109" s="17"/>
    </row>
    <row r="110" spans="1:6">
      <c r="A110" s="77" t="s">
        <v>230</v>
      </c>
      <c r="B110" s="77" t="s">
        <v>231</v>
      </c>
      <c r="C110" s="77" t="s">
        <v>232</v>
      </c>
      <c r="D110" s="77">
        <v>0.68</v>
      </c>
      <c r="E110" s="16" t="s">
        <v>233</v>
      </c>
      <c r="F110" s="19"/>
    </row>
    <row r="111" spans="1:6">
      <c r="A111" s="77" t="s">
        <v>234</v>
      </c>
      <c r="B111" s="77" t="s">
        <v>235</v>
      </c>
      <c r="C111" s="77" t="s">
        <v>232</v>
      </c>
      <c r="D111" s="77">
        <v>0.46</v>
      </c>
      <c r="E111" s="16" t="s">
        <v>233</v>
      </c>
      <c r="F111" s="17"/>
    </row>
    <row r="112" spans="1:6">
      <c r="A112" s="77" t="s">
        <v>236</v>
      </c>
      <c r="B112" s="77" t="s">
        <v>237</v>
      </c>
      <c r="C112" s="77" t="s">
        <v>232</v>
      </c>
      <c r="D112" s="77">
        <v>0.69</v>
      </c>
      <c r="E112" s="16" t="s">
        <v>233</v>
      </c>
      <c r="F112" s="17"/>
    </row>
    <row r="113" spans="1:6">
      <c r="A113" s="77" t="s">
        <v>238</v>
      </c>
      <c r="B113" s="77" t="s">
        <v>239</v>
      </c>
      <c r="C113" s="77" t="s">
        <v>240</v>
      </c>
      <c r="D113" s="77">
        <v>0.13</v>
      </c>
      <c r="E113" s="16" t="s">
        <v>233</v>
      </c>
      <c r="F113" s="17"/>
    </row>
    <row r="114" spans="1:6">
      <c r="A114" s="77" t="s">
        <v>241</v>
      </c>
      <c r="B114" s="77" t="s">
        <v>242</v>
      </c>
      <c r="C114" s="77" t="s">
        <v>240</v>
      </c>
      <c r="D114" s="77">
        <v>1.04</v>
      </c>
      <c r="E114" s="16" t="s">
        <v>233</v>
      </c>
      <c r="F114" s="17"/>
    </row>
    <row r="115" spans="1:6">
      <c r="A115" s="77" t="s">
        <v>243</v>
      </c>
      <c r="B115" s="77" t="s">
        <v>244</v>
      </c>
      <c r="C115" s="77" t="s">
        <v>240</v>
      </c>
      <c r="D115" s="77">
        <v>0.69</v>
      </c>
      <c r="E115" s="16" t="s">
        <v>233</v>
      </c>
      <c r="F115" s="17"/>
    </row>
    <row r="116" spans="1:6">
      <c r="A116" s="77" t="s">
        <v>245</v>
      </c>
      <c r="B116" s="77" t="s">
        <v>246</v>
      </c>
      <c r="C116" s="77" t="s">
        <v>232</v>
      </c>
      <c r="D116" s="77">
        <v>0.84</v>
      </c>
      <c r="E116" s="16" t="s">
        <v>247</v>
      </c>
      <c r="F116" s="19"/>
    </row>
    <row r="117" spans="1:6">
      <c r="A117" s="77" t="s">
        <v>248</v>
      </c>
      <c r="B117" s="77" t="s">
        <v>249</v>
      </c>
      <c r="C117" s="77" t="s">
        <v>232</v>
      </c>
      <c r="D117" s="77">
        <v>0.62</v>
      </c>
      <c r="E117" s="16" t="s">
        <v>250</v>
      </c>
      <c r="F117" s="17"/>
    </row>
    <row r="118" spans="1:6">
      <c r="A118" s="77" t="s">
        <v>251</v>
      </c>
      <c r="B118" s="77" t="s">
        <v>235</v>
      </c>
      <c r="C118" s="77" t="s">
        <v>232</v>
      </c>
      <c r="D118" s="77">
        <v>0.74</v>
      </c>
      <c r="E118" s="16" t="s">
        <v>250</v>
      </c>
      <c r="F118" s="17"/>
    </row>
    <row r="119" spans="1:6">
      <c r="A119" s="77" t="s">
        <v>252</v>
      </c>
      <c r="B119" s="77" t="s">
        <v>253</v>
      </c>
      <c r="C119" s="77" t="s">
        <v>184</v>
      </c>
      <c r="D119" s="77">
        <v>2.4</v>
      </c>
      <c r="E119" s="16" t="s">
        <v>254</v>
      </c>
      <c r="F119" s="17"/>
    </row>
    <row r="120" spans="1:6">
      <c r="A120" s="77" t="s">
        <v>255</v>
      </c>
      <c r="B120" s="77" t="s">
        <v>256</v>
      </c>
      <c r="C120" s="77" t="s">
        <v>184</v>
      </c>
      <c r="D120" s="77">
        <v>0.9</v>
      </c>
      <c r="E120" s="16" t="s">
        <v>257</v>
      </c>
      <c r="F120" s="17"/>
    </row>
    <row r="121" spans="1:6">
      <c r="A121" s="101" t="s">
        <v>258</v>
      </c>
      <c r="B121" s="101" t="s">
        <v>259</v>
      </c>
      <c r="C121" s="77" t="s">
        <v>184</v>
      </c>
      <c r="D121" s="23" t="s">
        <v>260</v>
      </c>
      <c r="E121" s="16" t="s">
        <v>261</v>
      </c>
      <c r="F121" s="99"/>
    </row>
    <row r="122" spans="1:6">
      <c r="A122" s="101" t="s">
        <v>262</v>
      </c>
      <c r="B122" s="101" t="s">
        <v>263</v>
      </c>
      <c r="C122" s="77" t="s">
        <v>184</v>
      </c>
      <c r="D122" s="23" t="s">
        <v>260</v>
      </c>
      <c r="E122" s="16" t="s">
        <v>264</v>
      </c>
      <c r="F122" s="99"/>
    </row>
    <row r="123" spans="1:6">
      <c r="A123" s="101" t="s">
        <v>265</v>
      </c>
      <c r="B123" s="101" t="s">
        <v>266</v>
      </c>
      <c r="C123" s="77" t="s">
        <v>184</v>
      </c>
      <c r="D123" s="77">
        <v>2.4</v>
      </c>
      <c r="E123" s="16" t="s">
        <v>267</v>
      </c>
      <c r="F123" s="99"/>
    </row>
    <row r="124" spans="1:6">
      <c r="A124" s="101" t="s">
        <v>268</v>
      </c>
      <c r="B124" s="101" t="s">
        <v>269</v>
      </c>
      <c r="C124" s="77" t="s">
        <v>184</v>
      </c>
      <c r="D124" s="23" t="s">
        <v>260</v>
      </c>
      <c r="E124" s="16" t="s">
        <v>270</v>
      </c>
      <c r="F124" s="99"/>
    </row>
    <row r="125" spans="1:6">
      <c r="A125" s="101" t="s">
        <v>271</v>
      </c>
      <c r="B125" s="101" t="s">
        <v>272</v>
      </c>
      <c r="C125" s="77" t="s">
        <v>184</v>
      </c>
      <c r="D125" s="23" t="s">
        <v>260</v>
      </c>
      <c r="E125" s="16" t="s">
        <v>273</v>
      </c>
      <c r="F125" s="19"/>
    </row>
  </sheetData>
  <mergeCells count="73">
    <mergeCell ref="C15:F15"/>
    <mergeCell ref="C10:F10"/>
    <mergeCell ref="C11:F11"/>
    <mergeCell ref="C12:F12"/>
    <mergeCell ref="C13:F13"/>
    <mergeCell ref="C14:F14"/>
    <mergeCell ref="C27:F27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B39:F39"/>
    <mergeCell ref="C28:F28"/>
    <mergeCell ref="C29:F29"/>
    <mergeCell ref="B30:F30"/>
    <mergeCell ref="B31:F31"/>
    <mergeCell ref="B32:F32"/>
    <mergeCell ref="B33:F33"/>
    <mergeCell ref="B34:F34"/>
    <mergeCell ref="B35:F35"/>
    <mergeCell ref="B36:F36"/>
    <mergeCell ref="B37:F37"/>
    <mergeCell ref="B38:F38"/>
    <mergeCell ref="B51:F51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63:F63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75:D75"/>
    <mergeCell ref="B64:F64"/>
    <mergeCell ref="B65:F65"/>
    <mergeCell ref="B66:F66"/>
    <mergeCell ref="B67:F67"/>
    <mergeCell ref="B68:F68"/>
    <mergeCell ref="B69:D69"/>
    <mergeCell ref="B70:D70"/>
    <mergeCell ref="B71:D71"/>
    <mergeCell ref="B72:D72"/>
    <mergeCell ref="B73:D73"/>
    <mergeCell ref="B74:D74"/>
    <mergeCell ref="C82:F82"/>
    <mergeCell ref="C76:F76"/>
    <mergeCell ref="C77:F77"/>
    <mergeCell ref="C78:F78"/>
    <mergeCell ref="C79:F79"/>
    <mergeCell ref="C80:F80"/>
    <mergeCell ref="C81:F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QAQC</vt:lpstr>
      <vt:lpstr>Data Dictionary</vt:lpstr>
      <vt:lpstr>Data!Print_Area</vt:lpstr>
    </vt:vector>
  </TitlesOfParts>
  <Company>CBL/UMCES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capers</dc:creator>
  <cp:lastModifiedBy>nasl</cp:lastModifiedBy>
  <cp:lastPrinted>2023-10-03T19:32:37Z</cp:lastPrinted>
  <dcterms:created xsi:type="dcterms:W3CDTF">2015-10-22T12:25:39Z</dcterms:created>
  <dcterms:modified xsi:type="dcterms:W3CDTF">2023-10-03T19:32:47Z</dcterms:modified>
</cp:coreProperties>
</file>