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mang\Desktop\2020\Bank Balance Sheet Models\LoanLossesandReserves\"/>
    </mc:Choice>
  </mc:AlternateContent>
  <bookViews>
    <workbookView xWindow="4620" yWindow="1785" windowWidth="14595" windowHeight="6210" tabRatio="901" firstSheet="11" activeTab="21"/>
  </bookViews>
  <sheets>
    <sheet name="PWCData" sheetId="13" r:id="rId1"/>
    <sheet name="USAAData" sheetId="4" r:id="rId2"/>
    <sheet name="Sheet1" sheetId="1" r:id="rId3"/>
    <sheet name="Sheet2" sheetId="2" r:id="rId4"/>
    <sheet name="Sheet3" sheetId="3" r:id="rId5"/>
    <sheet name="USBankData" sheetId="5" r:id="rId6"/>
    <sheet name="DiscoverData" sheetId="6" r:id="rId7"/>
    <sheet name="CapitalOneData" sheetId="7" r:id="rId8"/>
    <sheet name="CitiData" sheetId="8" r:id="rId9"/>
    <sheet name="AMEXData" sheetId="9" r:id="rId10"/>
    <sheet name="JPMData" sheetId="10" r:id="rId11"/>
    <sheet name="BofAData" sheetId="11" r:id="rId12"/>
    <sheet name="WellsFargoData" sheetId="12" r:id="rId13"/>
    <sheet name="PNCData" sheetId="14" r:id="rId14"/>
    <sheet name="HuntingtonData" sheetId="15" r:id="rId15"/>
    <sheet name="TDData" sheetId="16" r:id="rId16"/>
    <sheet name="Aggregate" sheetId="17" r:id="rId17"/>
    <sheet name="Aggregate CC" sheetId="21" r:id="rId18"/>
    <sheet name="Aggregate CC balance" sheetId="23" r:id="rId19"/>
    <sheet name="Aggregate GCO" sheetId="22" r:id="rId20"/>
    <sheet name="Transposed_Aggregate" sheetId="19" r:id="rId21"/>
    <sheet name="Charts" sheetId="18" r:id="rId22"/>
    <sheet name="Sheet4" sheetId="20" r:id="rId23"/>
  </sheets>
  <definedNames>
    <definedName name="_xlnm._FilterDatabase" localSheetId="22" hidden="1">Sheet4!$F$1:$F$186</definedName>
  </definedNames>
  <calcPr calcId="162913"/>
</workbook>
</file>

<file path=xl/calcChain.xml><?xml version="1.0" encoding="utf-8"?>
<calcChain xmlns="http://schemas.openxmlformats.org/spreadsheetml/2006/main">
  <c r="R2" i="22" l="1"/>
  <c r="N14" i="22"/>
  <c r="N15" i="22"/>
  <c r="N16" i="22"/>
  <c r="N17" i="22"/>
  <c r="N18" i="22"/>
  <c r="N19" i="22"/>
  <c r="M3" i="22"/>
  <c r="M4" i="22"/>
  <c r="M5" i="22"/>
  <c r="M6" i="22"/>
  <c r="M7" i="22"/>
  <c r="M8" i="22"/>
  <c r="M9" i="22"/>
  <c r="M10" i="22"/>
  <c r="M11" i="22"/>
  <c r="M12" i="22"/>
  <c r="M13" i="22"/>
  <c r="M14" i="22"/>
  <c r="M15" i="22"/>
  <c r="M16" i="22"/>
  <c r="M17" i="22"/>
  <c r="M18" i="22"/>
  <c r="M19" i="22"/>
  <c r="K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J3" i="22"/>
  <c r="J4" i="22"/>
  <c r="J5" i="22"/>
  <c r="J6" i="22"/>
  <c r="J7" i="22"/>
  <c r="J8" i="22"/>
  <c r="J9" i="22"/>
  <c r="J10" i="22"/>
  <c r="J11" i="22"/>
  <c r="J12" i="22"/>
  <c r="J13" i="22"/>
  <c r="J14" i="22"/>
  <c r="J15" i="22"/>
  <c r="J16" i="22"/>
  <c r="J17" i="22"/>
  <c r="J18" i="22"/>
  <c r="J19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N2" i="22"/>
  <c r="M2" i="22"/>
  <c r="K2" i="22"/>
  <c r="J2" i="22"/>
  <c r="I2" i="22"/>
  <c r="H2" i="22"/>
  <c r="G3" i="22"/>
  <c r="G4" i="22"/>
  <c r="G5" i="22"/>
  <c r="G6" i="22"/>
  <c r="G7" i="22"/>
  <c r="AM7" i="22" s="1"/>
  <c r="G12" i="22"/>
  <c r="G13" i="22"/>
  <c r="G14" i="22"/>
  <c r="G15" i="22"/>
  <c r="G16" i="22"/>
  <c r="G17" i="22"/>
  <c r="G18" i="22"/>
  <c r="G19" i="22"/>
  <c r="AK19" i="22" s="1"/>
  <c r="G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17" i="22"/>
  <c r="F18" i="22"/>
  <c r="F19" i="22"/>
  <c r="F2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17" i="22"/>
  <c r="D18" i="22"/>
  <c r="D19" i="22"/>
  <c r="D2" i="22"/>
  <c r="H3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O3" i="23"/>
  <c r="O4" i="23"/>
  <c r="O5" i="23"/>
  <c r="O6" i="23"/>
  <c r="O7" i="23"/>
  <c r="O8" i="23"/>
  <c r="O9" i="23"/>
  <c r="O10" i="23"/>
  <c r="O11" i="23"/>
  <c r="O12" i="23"/>
  <c r="O13" i="23"/>
  <c r="O14" i="23"/>
  <c r="O15" i="23"/>
  <c r="O16" i="23"/>
  <c r="O17" i="23"/>
  <c r="O18" i="23"/>
  <c r="O19" i="23"/>
  <c r="O20" i="23"/>
  <c r="O21" i="23"/>
  <c r="O22" i="23"/>
  <c r="O23" i="23"/>
  <c r="O24" i="23"/>
  <c r="O25" i="23"/>
  <c r="O26" i="23"/>
  <c r="O27" i="23"/>
  <c r="O28" i="23"/>
  <c r="O29" i="23"/>
  <c r="O30" i="23"/>
  <c r="O31" i="23"/>
  <c r="O32" i="23"/>
  <c r="O33" i="23"/>
  <c r="O34" i="23"/>
  <c r="O35" i="23"/>
  <c r="O36" i="23"/>
  <c r="O37" i="23"/>
  <c r="O38" i="23"/>
  <c r="O39" i="23"/>
  <c r="O40" i="23"/>
  <c r="O41" i="23"/>
  <c r="O42" i="23"/>
  <c r="O43" i="23"/>
  <c r="O44" i="23"/>
  <c r="O45" i="23"/>
  <c r="O46" i="23"/>
  <c r="O47" i="23"/>
  <c r="O48" i="23"/>
  <c r="O49" i="23"/>
  <c r="O50" i="23"/>
  <c r="O51" i="23"/>
  <c r="O52" i="23"/>
  <c r="O53" i="23"/>
  <c r="O54" i="23"/>
  <c r="O55" i="23"/>
  <c r="O56" i="23"/>
  <c r="O57" i="23"/>
  <c r="O58" i="23"/>
  <c r="O59" i="23"/>
  <c r="O60" i="23"/>
  <c r="O61" i="23"/>
  <c r="O62" i="23"/>
  <c r="O63" i="23"/>
  <c r="O64" i="23"/>
  <c r="O65" i="23"/>
  <c r="O66" i="23"/>
  <c r="O67" i="23"/>
  <c r="O68" i="23"/>
  <c r="O69" i="23"/>
  <c r="O70" i="23"/>
  <c r="O71" i="23"/>
  <c r="O72" i="23"/>
  <c r="O2" i="23"/>
  <c r="N3" i="23"/>
  <c r="N4" i="23"/>
  <c r="N5" i="23"/>
  <c r="N6" i="23"/>
  <c r="N7" i="23"/>
  <c r="N8" i="23"/>
  <c r="N9" i="23"/>
  <c r="N10" i="23"/>
  <c r="N11" i="23"/>
  <c r="N12" i="23"/>
  <c r="N13" i="23"/>
  <c r="N14" i="23"/>
  <c r="N15" i="23"/>
  <c r="N16" i="23"/>
  <c r="N17" i="23"/>
  <c r="N18" i="23"/>
  <c r="N19" i="23"/>
  <c r="N20" i="23"/>
  <c r="N21" i="23"/>
  <c r="N22" i="23"/>
  <c r="N23" i="23"/>
  <c r="N24" i="23"/>
  <c r="N25" i="23"/>
  <c r="N26" i="23"/>
  <c r="N27" i="23"/>
  <c r="N28" i="23"/>
  <c r="N29" i="23"/>
  <c r="N30" i="23"/>
  <c r="N31" i="23"/>
  <c r="N32" i="23"/>
  <c r="N33" i="23"/>
  <c r="N34" i="23"/>
  <c r="N35" i="23"/>
  <c r="N36" i="23"/>
  <c r="N37" i="23"/>
  <c r="N38" i="23"/>
  <c r="N39" i="23"/>
  <c r="N40" i="23"/>
  <c r="N41" i="23"/>
  <c r="N42" i="23"/>
  <c r="N43" i="23"/>
  <c r="N44" i="23"/>
  <c r="N45" i="23"/>
  <c r="N46" i="23"/>
  <c r="N47" i="23"/>
  <c r="N48" i="23"/>
  <c r="N49" i="23"/>
  <c r="N50" i="23"/>
  <c r="N51" i="23"/>
  <c r="N52" i="23"/>
  <c r="N53" i="23"/>
  <c r="N54" i="23"/>
  <c r="N55" i="23"/>
  <c r="N56" i="23"/>
  <c r="N57" i="23"/>
  <c r="N58" i="23"/>
  <c r="N59" i="23"/>
  <c r="N60" i="23"/>
  <c r="N61" i="23"/>
  <c r="N62" i="23"/>
  <c r="N63" i="23"/>
  <c r="N64" i="23"/>
  <c r="N65" i="23"/>
  <c r="N66" i="23"/>
  <c r="N67" i="23"/>
  <c r="N68" i="23"/>
  <c r="N69" i="23"/>
  <c r="N70" i="23"/>
  <c r="N71" i="23"/>
  <c r="N72" i="23"/>
  <c r="N2" i="23"/>
  <c r="M3" i="23"/>
  <c r="M4" i="23"/>
  <c r="M5" i="23"/>
  <c r="M6" i="23"/>
  <c r="M7" i="23"/>
  <c r="M8" i="23"/>
  <c r="M9" i="23"/>
  <c r="M10" i="23"/>
  <c r="M11" i="23"/>
  <c r="M12" i="23"/>
  <c r="M13" i="23"/>
  <c r="M14" i="23"/>
  <c r="M15" i="23"/>
  <c r="M16" i="23"/>
  <c r="M17" i="23"/>
  <c r="U17" i="23" s="1"/>
  <c r="M18" i="23"/>
  <c r="M19" i="23"/>
  <c r="M20" i="23"/>
  <c r="M21" i="23"/>
  <c r="M22" i="23"/>
  <c r="M23" i="23"/>
  <c r="M24" i="23"/>
  <c r="M25" i="23"/>
  <c r="AJ25" i="23" s="1"/>
  <c r="AO25" i="23" s="1"/>
  <c r="M26" i="23"/>
  <c r="M27" i="23"/>
  <c r="M28" i="23"/>
  <c r="M29" i="23"/>
  <c r="M30" i="23"/>
  <c r="M31" i="23"/>
  <c r="M32" i="23"/>
  <c r="M33" i="23"/>
  <c r="M34" i="23"/>
  <c r="M35" i="23"/>
  <c r="M36" i="23"/>
  <c r="M37" i="23"/>
  <c r="M38" i="23"/>
  <c r="M39" i="23"/>
  <c r="M40" i="23"/>
  <c r="M41" i="23"/>
  <c r="M42" i="23"/>
  <c r="M43" i="23"/>
  <c r="M44" i="23"/>
  <c r="M45" i="23"/>
  <c r="M46" i="23"/>
  <c r="M47" i="23"/>
  <c r="M48" i="23"/>
  <c r="M49" i="23"/>
  <c r="M50" i="23"/>
  <c r="M51" i="23"/>
  <c r="M52" i="23"/>
  <c r="M53" i="23"/>
  <c r="M54" i="23"/>
  <c r="M55" i="23"/>
  <c r="M56" i="23"/>
  <c r="M57" i="23"/>
  <c r="M58" i="23"/>
  <c r="M59" i="23"/>
  <c r="M60" i="23"/>
  <c r="M61" i="23"/>
  <c r="M62" i="23"/>
  <c r="M63" i="23"/>
  <c r="M64" i="23"/>
  <c r="M65" i="23"/>
  <c r="AL65" i="23" s="1"/>
  <c r="M66" i="23"/>
  <c r="M67" i="23"/>
  <c r="M68" i="23"/>
  <c r="M69" i="23"/>
  <c r="M70" i="23"/>
  <c r="M71" i="23"/>
  <c r="M72" i="23"/>
  <c r="M2" i="23"/>
  <c r="L3" i="23"/>
  <c r="L4" i="23"/>
  <c r="L5" i="23"/>
  <c r="L86" i="23" s="1"/>
  <c r="L6" i="23"/>
  <c r="L7" i="23"/>
  <c r="L8" i="23"/>
  <c r="L9" i="23"/>
  <c r="L10" i="23"/>
  <c r="L11" i="23"/>
  <c r="L12" i="23"/>
  <c r="L13" i="23"/>
  <c r="L14" i="23"/>
  <c r="L15" i="23"/>
  <c r="L16" i="23"/>
  <c r="L17" i="23"/>
  <c r="L18" i="23"/>
  <c r="L19" i="23"/>
  <c r="L20" i="23"/>
  <c r="L21" i="23"/>
  <c r="L22" i="23"/>
  <c r="L23" i="23"/>
  <c r="L24" i="23"/>
  <c r="L25" i="23"/>
  <c r="L26" i="23"/>
  <c r="L27" i="23"/>
  <c r="L28" i="23"/>
  <c r="L29" i="23"/>
  <c r="L30" i="23"/>
  <c r="L31" i="23"/>
  <c r="L32" i="23"/>
  <c r="L33" i="23"/>
  <c r="L34" i="23"/>
  <c r="L35" i="23"/>
  <c r="L36" i="23"/>
  <c r="L37" i="23"/>
  <c r="L38" i="23"/>
  <c r="L39" i="23"/>
  <c r="L40" i="23"/>
  <c r="L41" i="23"/>
  <c r="L42" i="23"/>
  <c r="L43" i="23"/>
  <c r="L44" i="23"/>
  <c r="L45" i="23"/>
  <c r="L46" i="23"/>
  <c r="L47" i="23"/>
  <c r="L48" i="23"/>
  <c r="L49" i="23"/>
  <c r="L50" i="23"/>
  <c r="L51" i="23"/>
  <c r="L52" i="23"/>
  <c r="L53" i="23"/>
  <c r="L54" i="23"/>
  <c r="L55" i="23"/>
  <c r="L56" i="23"/>
  <c r="L57" i="23"/>
  <c r="L58" i="23"/>
  <c r="L59" i="23"/>
  <c r="L60" i="23"/>
  <c r="L61" i="23"/>
  <c r="L62" i="23"/>
  <c r="L63" i="23"/>
  <c r="L64" i="23"/>
  <c r="L65" i="23"/>
  <c r="L66" i="23"/>
  <c r="L67" i="23"/>
  <c r="L68" i="23"/>
  <c r="L69" i="23"/>
  <c r="L70" i="23"/>
  <c r="L71" i="23"/>
  <c r="L72" i="23"/>
  <c r="L2" i="23"/>
  <c r="K3" i="23"/>
  <c r="K4" i="23"/>
  <c r="K5" i="23"/>
  <c r="K6" i="23"/>
  <c r="K7" i="23"/>
  <c r="K8" i="23"/>
  <c r="K9" i="23"/>
  <c r="K10" i="23"/>
  <c r="K11" i="23"/>
  <c r="K12" i="23"/>
  <c r="K13" i="23"/>
  <c r="K14" i="23"/>
  <c r="K15" i="23"/>
  <c r="K16" i="23"/>
  <c r="K17" i="23"/>
  <c r="K18" i="23"/>
  <c r="K19" i="23"/>
  <c r="K20" i="23"/>
  <c r="K21" i="23"/>
  <c r="K22" i="23"/>
  <c r="K23" i="23"/>
  <c r="K24" i="23"/>
  <c r="K25" i="23"/>
  <c r="K26" i="23"/>
  <c r="K27" i="23"/>
  <c r="K28" i="23"/>
  <c r="K29" i="23"/>
  <c r="K30" i="23"/>
  <c r="K31" i="23"/>
  <c r="K32" i="23"/>
  <c r="K33" i="23"/>
  <c r="K34" i="23"/>
  <c r="K35" i="23"/>
  <c r="K36" i="23"/>
  <c r="K37" i="23"/>
  <c r="K38" i="23"/>
  <c r="K39" i="23"/>
  <c r="K40" i="23"/>
  <c r="K41" i="23"/>
  <c r="K42" i="23"/>
  <c r="K43" i="23"/>
  <c r="K44" i="23"/>
  <c r="K45" i="23"/>
  <c r="K46" i="23"/>
  <c r="K47" i="23"/>
  <c r="K48" i="23"/>
  <c r="K49" i="23"/>
  <c r="K50" i="23"/>
  <c r="K51" i="23"/>
  <c r="K52" i="23"/>
  <c r="K53" i="23"/>
  <c r="K54" i="23"/>
  <c r="K55" i="23"/>
  <c r="K56" i="23"/>
  <c r="K57" i="23"/>
  <c r="K58" i="23"/>
  <c r="K59" i="23"/>
  <c r="K60" i="23"/>
  <c r="K61" i="23"/>
  <c r="K62" i="23"/>
  <c r="K63" i="23"/>
  <c r="K64" i="23"/>
  <c r="K65" i="23"/>
  <c r="K66" i="23"/>
  <c r="K67" i="23"/>
  <c r="K68" i="23"/>
  <c r="K69" i="23"/>
  <c r="K70" i="23"/>
  <c r="K71" i="23"/>
  <c r="K72" i="23"/>
  <c r="K2" i="23"/>
  <c r="J3" i="23"/>
  <c r="J4" i="23"/>
  <c r="V4" i="23" s="1"/>
  <c r="J5" i="23"/>
  <c r="J6" i="23"/>
  <c r="J7" i="23"/>
  <c r="J8" i="23"/>
  <c r="J9" i="23"/>
  <c r="J10" i="23"/>
  <c r="J11" i="23"/>
  <c r="J12" i="23"/>
  <c r="J13" i="23"/>
  <c r="J14" i="23"/>
  <c r="J15" i="23"/>
  <c r="J16" i="23"/>
  <c r="J17" i="23"/>
  <c r="J18" i="23"/>
  <c r="J19" i="23"/>
  <c r="J20" i="23"/>
  <c r="J21" i="23"/>
  <c r="J22" i="23"/>
  <c r="J23" i="23"/>
  <c r="J24" i="23"/>
  <c r="J25" i="23"/>
  <c r="J26" i="23"/>
  <c r="J27" i="23"/>
  <c r="J28" i="23"/>
  <c r="J29" i="23"/>
  <c r="J30" i="23"/>
  <c r="J31" i="23"/>
  <c r="J32" i="23"/>
  <c r="AJ32" i="23" s="1"/>
  <c r="AO32" i="23" s="1"/>
  <c r="J33" i="23"/>
  <c r="J34" i="23"/>
  <c r="J35" i="23"/>
  <c r="J36" i="23"/>
  <c r="AL36" i="23" s="1"/>
  <c r="J37" i="23"/>
  <c r="J38" i="23"/>
  <c r="J39" i="23"/>
  <c r="J40" i="23"/>
  <c r="J41" i="23"/>
  <c r="J42" i="23"/>
  <c r="J43" i="23"/>
  <c r="J44" i="23"/>
  <c r="T44" i="23" s="1"/>
  <c r="J45" i="23"/>
  <c r="J46" i="23"/>
  <c r="J47" i="23"/>
  <c r="J48" i="23"/>
  <c r="AK48" i="23" s="1"/>
  <c r="J4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T64" i="23" s="1"/>
  <c r="J65" i="23"/>
  <c r="J66" i="23"/>
  <c r="J67" i="23"/>
  <c r="J68" i="23"/>
  <c r="AL68" i="23" s="1"/>
  <c r="J69" i="23"/>
  <c r="J70" i="23"/>
  <c r="J71" i="23"/>
  <c r="J72" i="23"/>
  <c r="AM72" i="23" s="1"/>
  <c r="J2" i="23"/>
  <c r="I3" i="23"/>
  <c r="I4" i="23"/>
  <c r="I5" i="23"/>
  <c r="I6" i="23"/>
  <c r="I86" i="23" s="1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2" i="23"/>
  <c r="H3" i="23"/>
  <c r="H4" i="23"/>
  <c r="H5" i="23"/>
  <c r="H6" i="23"/>
  <c r="H86" i="23" s="1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H71" i="23"/>
  <c r="H72" i="23"/>
  <c r="H2" i="23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G71" i="23"/>
  <c r="G72" i="23"/>
  <c r="G2" i="23"/>
  <c r="F3" i="23"/>
  <c r="F4" i="23"/>
  <c r="F5" i="23"/>
  <c r="F6" i="23"/>
  <c r="F7" i="23"/>
  <c r="F8" i="23"/>
  <c r="F9" i="23"/>
  <c r="F10" i="23"/>
  <c r="F11" i="23"/>
  <c r="F12" i="23"/>
  <c r="F13" i="23"/>
  <c r="F14" i="23"/>
  <c r="F15" i="23"/>
  <c r="F16" i="23"/>
  <c r="F17" i="23"/>
  <c r="F18" i="23"/>
  <c r="F19" i="23"/>
  <c r="F20" i="23"/>
  <c r="F21" i="23"/>
  <c r="F22" i="23"/>
  <c r="F23" i="23"/>
  <c r="F24" i="23"/>
  <c r="F25" i="23"/>
  <c r="F26" i="23"/>
  <c r="F27" i="23"/>
  <c r="F28" i="23"/>
  <c r="F29" i="23"/>
  <c r="F30" i="23"/>
  <c r="F31" i="23"/>
  <c r="F32" i="23"/>
  <c r="F33" i="23"/>
  <c r="F34" i="23"/>
  <c r="F35" i="23"/>
  <c r="F36" i="23"/>
  <c r="F37" i="23"/>
  <c r="F38" i="23"/>
  <c r="F39" i="23"/>
  <c r="F40" i="23"/>
  <c r="F41" i="23"/>
  <c r="F42" i="23"/>
  <c r="F43" i="23"/>
  <c r="F44" i="23"/>
  <c r="F45" i="23"/>
  <c r="F46" i="23"/>
  <c r="F47" i="23"/>
  <c r="F48" i="23"/>
  <c r="F49" i="23"/>
  <c r="F50" i="23"/>
  <c r="F51" i="23"/>
  <c r="F52" i="23"/>
  <c r="F53" i="23"/>
  <c r="F54" i="23"/>
  <c r="F55" i="23"/>
  <c r="F56" i="23"/>
  <c r="F57" i="23"/>
  <c r="F58" i="23"/>
  <c r="F59" i="23"/>
  <c r="F60" i="23"/>
  <c r="F61" i="23"/>
  <c r="F62" i="23"/>
  <c r="F63" i="23"/>
  <c r="F64" i="23"/>
  <c r="F65" i="23"/>
  <c r="F66" i="23"/>
  <c r="F67" i="23"/>
  <c r="F68" i="23"/>
  <c r="F69" i="23"/>
  <c r="F70" i="23"/>
  <c r="F71" i="23"/>
  <c r="F72" i="23"/>
  <c r="F2" i="23"/>
  <c r="E3" i="23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2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D71" i="23"/>
  <c r="D72" i="23"/>
  <c r="D2" i="23"/>
  <c r="P86" i="23"/>
  <c r="AJ72" i="23"/>
  <c r="AO72" i="23" s="1"/>
  <c r="AG72" i="23"/>
  <c r="AE72" i="23"/>
  <c r="T72" i="23"/>
  <c r="AL72" i="23"/>
  <c r="AJ71" i="23"/>
  <c r="AO71" i="23" s="1"/>
  <c r="AG71" i="23"/>
  <c r="AE71" i="23"/>
  <c r="T71" i="23"/>
  <c r="AL71" i="23"/>
  <c r="U71" i="23"/>
  <c r="AM71" i="23"/>
  <c r="AG70" i="23"/>
  <c r="AE70" i="23"/>
  <c r="AG69" i="23"/>
  <c r="AE69" i="23"/>
  <c r="AJ68" i="23"/>
  <c r="AO68" i="23" s="1"/>
  <c r="AG68" i="23"/>
  <c r="AE68" i="23"/>
  <c r="T68" i="23"/>
  <c r="U68" i="23"/>
  <c r="AM68" i="23"/>
  <c r="AJ67" i="23"/>
  <c r="AO67" i="23" s="1"/>
  <c r="AG67" i="23"/>
  <c r="AE67" i="23"/>
  <c r="T67" i="23"/>
  <c r="AL67" i="23"/>
  <c r="U67" i="23"/>
  <c r="AM67" i="23"/>
  <c r="AG66" i="23"/>
  <c r="AE66" i="23"/>
  <c r="AG65" i="23"/>
  <c r="AE65" i="23"/>
  <c r="AJ64" i="23"/>
  <c r="AO64" i="23" s="1"/>
  <c r="AG64" i="23"/>
  <c r="AE64" i="23"/>
  <c r="AL64" i="23"/>
  <c r="AM64" i="23"/>
  <c r="AJ63" i="23"/>
  <c r="AO63" i="23" s="1"/>
  <c r="AG63" i="23"/>
  <c r="AE63" i="23"/>
  <c r="T63" i="23"/>
  <c r="AL63" i="23"/>
  <c r="U63" i="23"/>
  <c r="AM63" i="23"/>
  <c r="AG62" i="23"/>
  <c r="AE62" i="23"/>
  <c r="AG61" i="23"/>
  <c r="AE61" i="23"/>
  <c r="AG60" i="23"/>
  <c r="AE60" i="23"/>
  <c r="T60" i="23"/>
  <c r="AL60" i="23"/>
  <c r="AG59" i="23"/>
  <c r="AE59" i="23"/>
  <c r="T59" i="23"/>
  <c r="U59" i="23"/>
  <c r="AG58" i="23"/>
  <c r="AE58" i="23"/>
  <c r="AG57" i="23"/>
  <c r="AE57" i="23"/>
  <c r="AJ56" i="23"/>
  <c r="AO56" i="23" s="1"/>
  <c r="AG56" i="23"/>
  <c r="AE56" i="23"/>
  <c r="AK55" i="23"/>
  <c r="AG55" i="23"/>
  <c r="AE55" i="23"/>
  <c r="T55" i="23"/>
  <c r="AL55" i="23"/>
  <c r="AM55" i="23"/>
  <c r="AG54" i="23"/>
  <c r="AE54" i="23"/>
  <c r="AG53" i="23"/>
  <c r="AE53" i="23"/>
  <c r="AG52" i="23"/>
  <c r="AE52" i="23"/>
  <c r="AK51" i="23"/>
  <c r="AG51" i="23"/>
  <c r="AE51" i="23"/>
  <c r="T51" i="23"/>
  <c r="AL51" i="23"/>
  <c r="AM51" i="23"/>
  <c r="AG50" i="23"/>
  <c r="AE50" i="23"/>
  <c r="AG49" i="23"/>
  <c r="AE49" i="23"/>
  <c r="AG48" i="23"/>
  <c r="AE48" i="23"/>
  <c r="T48" i="23"/>
  <c r="AL48" i="23"/>
  <c r="AK47" i="23"/>
  <c r="AG47" i="23"/>
  <c r="AE47" i="23"/>
  <c r="V47" i="23"/>
  <c r="AG46" i="23"/>
  <c r="AE46" i="23"/>
  <c r="AG45" i="23"/>
  <c r="AE45" i="23"/>
  <c r="AG44" i="23"/>
  <c r="AE44" i="23"/>
  <c r="AK44" i="23"/>
  <c r="AL44" i="23"/>
  <c r="AK43" i="23"/>
  <c r="AG43" i="23"/>
  <c r="AE43" i="23"/>
  <c r="V43" i="23"/>
  <c r="AG42" i="23"/>
  <c r="AE42" i="23"/>
  <c r="AG41" i="23"/>
  <c r="AE41" i="23"/>
  <c r="AK40" i="23"/>
  <c r="AG40" i="23"/>
  <c r="AE40" i="23"/>
  <c r="V40" i="23"/>
  <c r="AL40" i="23"/>
  <c r="AG39" i="23"/>
  <c r="AE39" i="23"/>
  <c r="V39" i="23"/>
  <c r="T39" i="23"/>
  <c r="AL39" i="23"/>
  <c r="AG38" i="23"/>
  <c r="AE38" i="23"/>
  <c r="AG37" i="23"/>
  <c r="AE37" i="23"/>
  <c r="AG36" i="23"/>
  <c r="AE36" i="23"/>
  <c r="S36" i="23"/>
  <c r="Y36" i="23" s="1"/>
  <c r="AI36" i="23"/>
  <c r="AN36" i="23" s="1"/>
  <c r="AJ35" i="23"/>
  <c r="AO35" i="23" s="1"/>
  <c r="AG35" i="23"/>
  <c r="AE35" i="23"/>
  <c r="AG34" i="23"/>
  <c r="AE34" i="23"/>
  <c r="AG33" i="23"/>
  <c r="AE33" i="23"/>
  <c r="AG32" i="23"/>
  <c r="AE32" i="23"/>
  <c r="AJ31" i="23"/>
  <c r="AO31" i="23" s="1"/>
  <c r="AG31" i="23"/>
  <c r="AE31" i="23"/>
  <c r="AM31" i="23"/>
  <c r="AG30" i="23"/>
  <c r="AE30" i="23"/>
  <c r="AG29" i="23"/>
  <c r="AE29" i="23"/>
  <c r="AJ28" i="23"/>
  <c r="AO28" i="23" s="1"/>
  <c r="AG28" i="23"/>
  <c r="AE28" i="23"/>
  <c r="AM28" i="23"/>
  <c r="AJ27" i="23"/>
  <c r="AO27" i="23" s="1"/>
  <c r="AG27" i="23"/>
  <c r="AE27" i="23"/>
  <c r="AM27" i="23"/>
  <c r="AG26" i="23"/>
  <c r="AE26" i="23"/>
  <c r="AG25" i="23"/>
  <c r="AE25" i="23"/>
  <c r="AJ24" i="23"/>
  <c r="AO24" i="23" s="1"/>
  <c r="AG24" i="23"/>
  <c r="AE24" i="23"/>
  <c r="AM24" i="23"/>
  <c r="AJ23" i="23"/>
  <c r="AO23" i="23" s="1"/>
  <c r="AG23" i="23"/>
  <c r="AE23" i="23"/>
  <c r="S23" i="23"/>
  <c r="Y23" i="23" s="1"/>
  <c r="AG22" i="23"/>
  <c r="AE22" i="23"/>
  <c r="AJ21" i="23"/>
  <c r="AO21" i="23" s="1"/>
  <c r="AG21" i="23"/>
  <c r="AE21" i="23"/>
  <c r="AJ20" i="23"/>
  <c r="AO20" i="23" s="1"/>
  <c r="AG20" i="23"/>
  <c r="AE20" i="23"/>
  <c r="AL20" i="23"/>
  <c r="AJ19" i="23"/>
  <c r="AO19" i="23" s="1"/>
  <c r="AG19" i="23"/>
  <c r="AE19" i="23"/>
  <c r="AL19" i="23"/>
  <c r="AG18" i="23"/>
  <c r="AE18" i="23"/>
  <c r="AG17" i="23"/>
  <c r="AE17" i="23"/>
  <c r="AG16" i="23"/>
  <c r="AE16" i="23"/>
  <c r="U16" i="23"/>
  <c r="AG15" i="23"/>
  <c r="AE15" i="23"/>
  <c r="AK15" i="23"/>
  <c r="U15" i="23"/>
  <c r="AG14" i="23"/>
  <c r="AE14" i="23"/>
  <c r="AG13" i="23"/>
  <c r="AE13" i="23"/>
  <c r="AG12" i="23"/>
  <c r="AE12" i="23"/>
  <c r="AL12" i="23"/>
  <c r="V12" i="23"/>
  <c r="AG11" i="23"/>
  <c r="AE11" i="23"/>
  <c r="AL11" i="23"/>
  <c r="V11" i="23"/>
  <c r="AG10" i="23"/>
  <c r="AE10" i="23"/>
  <c r="AG9" i="23"/>
  <c r="AE9" i="23"/>
  <c r="AG8" i="23"/>
  <c r="AE8" i="23"/>
  <c r="AL8" i="23"/>
  <c r="V8" i="23"/>
  <c r="AG7" i="23"/>
  <c r="AE7" i="23"/>
  <c r="AL7" i="23"/>
  <c r="V7" i="23"/>
  <c r="AG6" i="23"/>
  <c r="AE6" i="23"/>
  <c r="AG5" i="23"/>
  <c r="AE5" i="23"/>
  <c r="AL5" i="23"/>
  <c r="AG4" i="23"/>
  <c r="AE4" i="23"/>
  <c r="AL4" i="23"/>
  <c r="AG3" i="23"/>
  <c r="AE3" i="23"/>
  <c r="AL3" i="23"/>
  <c r="V3" i="23"/>
  <c r="AG2" i="23"/>
  <c r="AE2" i="23"/>
  <c r="M86" i="23"/>
  <c r="E86" i="23"/>
  <c r="D86" i="23"/>
  <c r="C4" i="22"/>
  <c r="C5" i="22" s="1"/>
  <c r="C6" i="22" s="1"/>
  <c r="C7" i="22" s="1"/>
  <c r="C8" i="22" s="1"/>
  <c r="C9" i="22" s="1"/>
  <c r="C10" i="22" s="1"/>
  <c r="C11" i="22" s="1"/>
  <c r="C12" i="22" s="1"/>
  <c r="C13" i="22" s="1"/>
  <c r="C14" i="22" s="1"/>
  <c r="C15" i="22" s="1"/>
  <c r="C16" i="22" s="1"/>
  <c r="C17" i="22" s="1"/>
  <c r="C18" i="22" s="1"/>
  <c r="C19" i="22" s="1"/>
  <c r="C3" i="22"/>
  <c r="P86" i="22"/>
  <c r="AG19" i="22"/>
  <c r="AE19" i="22"/>
  <c r="AG18" i="22"/>
  <c r="AE18" i="22"/>
  <c r="AG17" i="22"/>
  <c r="AE17" i="22"/>
  <c r="AG16" i="22"/>
  <c r="AE16" i="22"/>
  <c r="S16" i="22"/>
  <c r="Y16" i="22" s="1"/>
  <c r="AG15" i="22"/>
  <c r="AE15" i="22"/>
  <c r="AG14" i="22"/>
  <c r="AE14" i="22"/>
  <c r="AG13" i="22"/>
  <c r="AE13" i="22"/>
  <c r="AI12" i="22"/>
  <c r="AN12" i="22" s="1"/>
  <c r="AG12" i="22"/>
  <c r="AE12" i="22"/>
  <c r="AG11" i="22"/>
  <c r="AE11" i="22"/>
  <c r="AG10" i="22"/>
  <c r="AE10" i="22"/>
  <c r="AG9" i="22"/>
  <c r="AE9" i="22"/>
  <c r="AI8" i="22"/>
  <c r="AN8" i="22" s="1"/>
  <c r="AG8" i="22"/>
  <c r="AE8" i="22"/>
  <c r="AG7" i="22"/>
  <c r="AE7" i="22"/>
  <c r="AG6" i="22"/>
  <c r="AE6" i="22"/>
  <c r="AG5" i="22"/>
  <c r="AE5" i="22"/>
  <c r="AG4" i="22"/>
  <c r="AE4" i="22"/>
  <c r="S4" i="22"/>
  <c r="Y4" i="22" s="1"/>
  <c r="AG3" i="22"/>
  <c r="AE3" i="22"/>
  <c r="AG2" i="22"/>
  <c r="AE2" i="22"/>
  <c r="O3" i="21"/>
  <c r="O4" i="21"/>
  <c r="O5" i="21"/>
  <c r="O6" i="21"/>
  <c r="O7" i="21"/>
  <c r="O8" i="21"/>
  <c r="O9" i="21"/>
  <c r="O10" i="21"/>
  <c r="O11" i="21"/>
  <c r="O12" i="21"/>
  <c r="O13" i="21"/>
  <c r="O14" i="21"/>
  <c r="O15" i="21"/>
  <c r="O16" i="21"/>
  <c r="O17" i="21"/>
  <c r="O18" i="21"/>
  <c r="O19" i="21"/>
  <c r="O20" i="21"/>
  <c r="O21" i="21"/>
  <c r="O22" i="21"/>
  <c r="O23" i="21"/>
  <c r="O24" i="21"/>
  <c r="O25" i="21"/>
  <c r="O26" i="21"/>
  <c r="O27" i="21"/>
  <c r="O28" i="21"/>
  <c r="O29" i="21"/>
  <c r="O30" i="21"/>
  <c r="O31" i="21"/>
  <c r="O32" i="21"/>
  <c r="O33" i="21"/>
  <c r="O34" i="21"/>
  <c r="O35" i="21"/>
  <c r="O36" i="21"/>
  <c r="O37" i="21"/>
  <c r="O38" i="21"/>
  <c r="O39" i="21"/>
  <c r="O40" i="21"/>
  <c r="O41" i="21"/>
  <c r="O42" i="21"/>
  <c r="O43" i="21"/>
  <c r="O44" i="21"/>
  <c r="O45" i="21"/>
  <c r="O46" i="21"/>
  <c r="O47" i="21"/>
  <c r="O48" i="21"/>
  <c r="O49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O62" i="21"/>
  <c r="O63" i="21"/>
  <c r="O64" i="21"/>
  <c r="O65" i="21"/>
  <c r="O66" i="21"/>
  <c r="O67" i="21"/>
  <c r="O68" i="21"/>
  <c r="O69" i="21"/>
  <c r="O70" i="21"/>
  <c r="O71" i="21"/>
  <c r="O72" i="21"/>
  <c r="O2" i="21"/>
  <c r="N3" i="21"/>
  <c r="N4" i="21"/>
  <c r="N5" i="21"/>
  <c r="N6" i="21"/>
  <c r="N7" i="21"/>
  <c r="N8" i="21"/>
  <c r="N9" i="21"/>
  <c r="N10" i="21"/>
  <c r="N11" i="21"/>
  <c r="N12" i="21"/>
  <c r="N13" i="21"/>
  <c r="N14" i="21"/>
  <c r="N15" i="21"/>
  <c r="N16" i="21"/>
  <c r="N17" i="21"/>
  <c r="N18" i="21"/>
  <c r="N19" i="21"/>
  <c r="N20" i="21"/>
  <c r="N21" i="21"/>
  <c r="N22" i="21"/>
  <c r="N23" i="21"/>
  <c r="N24" i="21"/>
  <c r="N25" i="21"/>
  <c r="N26" i="21"/>
  <c r="N27" i="21"/>
  <c r="N28" i="21"/>
  <c r="N29" i="21"/>
  <c r="N30" i="21"/>
  <c r="N31" i="21"/>
  <c r="N32" i="21"/>
  <c r="N33" i="21"/>
  <c r="N34" i="21"/>
  <c r="N35" i="21"/>
  <c r="N36" i="21"/>
  <c r="N37" i="21"/>
  <c r="N38" i="21"/>
  <c r="N39" i="21"/>
  <c r="N40" i="21"/>
  <c r="N41" i="21"/>
  <c r="N42" i="21"/>
  <c r="N43" i="21"/>
  <c r="N44" i="21"/>
  <c r="N45" i="21"/>
  <c r="N46" i="21"/>
  <c r="N47" i="21"/>
  <c r="N48" i="21"/>
  <c r="N49" i="21"/>
  <c r="N50" i="21"/>
  <c r="N51" i="21"/>
  <c r="N52" i="21"/>
  <c r="N53" i="21"/>
  <c r="N54" i="21"/>
  <c r="N55" i="21"/>
  <c r="N56" i="21"/>
  <c r="N57" i="21"/>
  <c r="N58" i="21"/>
  <c r="N59" i="21"/>
  <c r="N60" i="21"/>
  <c r="N61" i="21"/>
  <c r="N62" i="21"/>
  <c r="N63" i="21"/>
  <c r="N64" i="21"/>
  <c r="N65" i="21"/>
  <c r="N66" i="21"/>
  <c r="N67" i="21"/>
  <c r="N68" i="21"/>
  <c r="N69" i="21"/>
  <c r="N70" i="21"/>
  <c r="N71" i="21"/>
  <c r="N72" i="21"/>
  <c r="N2" i="21"/>
  <c r="M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V64" i="21" s="1"/>
  <c r="M65" i="21"/>
  <c r="M66" i="21"/>
  <c r="M67" i="21"/>
  <c r="M68" i="21"/>
  <c r="M69" i="21"/>
  <c r="M70" i="21"/>
  <c r="M71" i="21"/>
  <c r="M72" i="21"/>
  <c r="M2" i="21"/>
  <c r="L3" i="21"/>
  <c r="L4" i="21"/>
  <c r="L5" i="21"/>
  <c r="L6" i="21"/>
  <c r="L7" i="21"/>
  <c r="L8" i="21"/>
  <c r="L9" i="21"/>
  <c r="L10" i="21"/>
  <c r="L11" i="21"/>
  <c r="L12" i="21"/>
  <c r="L13" i="21"/>
  <c r="L14" i="21"/>
  <c r="L15" i="21"/>
  <c r="L16" i="21"/>
  <c r="L17" i="21"/>
  <c r="L18" i="21"/>
  <c r="L19" i="21"/>
  <c r="L20" i="21"/>
  <c r="L21" i="21"/>
  <c r="L22" i="21"/>
  <c r="L23" i="21"/>
  <c r="L24" i="21"/>
  <c r="L25" i="21"/>
  <c r="L26" i="21"/>
  <c r="L27" i="21"/>
  <c r="L28" i="21"/>
  <c r="L29" i="21"/>
  <c r="L30" i="21"/>
  <c r="L31" i="21"/>
  <c r="L32" i="21"/>
  <c r="L33" i="21"/>
  <c r="L34" i="21"/>
  <c r="L35" i="21"/>
  <c r="L36" i="21"/>
  <c r="L37" i="21"/>
  <c r="L38" i="21"/>
  <c r="L39" i="21"/>
  <c r="L40" i="21"/>
  <c r="L41" i="21"/>
  <c r="L42" i="21"/>
  <c r="L43" i="21"/>
  <c r="L44" i="21"/>
  <c r="L45" i="21"/>
  <c r="L46" i="21"/>
  <c r="L47" i="21"/>
  <c r="L48" i="21"/>
  <c r="L49" i="21"/>
  <c r="L50" i="21"/>
  <c r="L51" i="21"/>
  <c r="L52" i="21"/>
  <c r="L53" i="21"/>
  <c r="L54" i="21"/>
  <c r="L55" i="21"/>
  <c r="L56" i="21"/>
  <c r="L57" i="21"/>
  <c r="L58" i="21"/>
  <c r="L59" i="21"/>
  <c r="L60" i="21"/>
  <c r="L61" i="21"/>
  <c r="L62" i="21"/>
  <c r="L63" i="21"/>
  <c r="L64" i="21"/>
  <c r="L65" i="21"/>
  <c r="L66" i="21"/>
  <c r="L67" i="21"/>
  <c r="L68" i="21"/>
  <c r="L69" i="21"/>
  <c r="L70" i="21"/>
  <c r="L71" i="21"/>
  <c r="L72" i="21"/>
  <c r="L2" i="21"/>
  <c r="K3" i="21"/>
  <c r="K4" i="21"/>
  <c r="K5" i="21"/>
  <c r="K6" i="21"/>
  <c r="K7" i="21"/>
  <c r="K8" i="21"/>
  <c r="K9" i="21"/>
  <c r="K10" i="21"/>
  <c r="K11" i="21"/>
  <c r="K12" i="21"/>
  <c r="K13" i="21"/>
  <c r="K14" i="21"/>
  <c r="K15" i="21"/>
  <c r="K16" i="21"/>
  <c r="K17" i="21"/>
  <c r="K18" i="21"/>
  <c r="K19" i="21"/>
  <c r="K20" i="21"/>
  <c r="K21" i="21"/>
  <c r="K22" i="21"/>
  <c r="K23" i="21"/>
  <c r="K24" i="21"/>
  <c r="K25" i="21"/>
  <c r="K26" i="21"/>
  <c r="K27" i="21"/>
  <c r="K28" i="21"/>
  <c r="K29" i="21"/>
  <c r="K30" i="21"/>
  <c r="K31" i="21"/>
  <c r="K32" i="21"/>
  <c r="K33" i="21"/>
  <c r="K34" i="21"/>
  <c r="K35" i="21"/>
  <c r="K36" i="21"/>
  <c r="K37" i="21"/>
  <c r="K38" i="21"/>
  <c r="K39" i="21"/>
  <c r="K40" i="21"/>
  <c r="K41" i="21"/>
  <c r="K42" i="21"/>
  <c r="K43" i="21"/>
  <c r="K44" i="21"/>
  <c r="K45" i="21"/>
  <c r="K46" i="21"/>
  <c r="K47" i="21"/>
  <c r="K48" i="21"/>
  <c r="K49" i="21"/>
  <c r="K50" i="21"/>
  <c r="K51" i="21"/>
  <c r="K52" i="21"/>
  <c r="K53" i="21"/>
  <c r="K54" i="21"/>
  <c r="K55" i="21"/>
  <c r="K56" i="21"/>
  <c r="K57" i="21"/>
  <c r="K58" i="21"/>
  <c r="K59" i="21"/>
  <c r="K60" i="21"/>
  <c r="K61" i="21"/>
  <c r="K62" i="21"/>
  <c r="K63" i="21"/>
  <c r="K64" i="21"/>
  <c r="K65" i="21"/>
  <c r="K66" i="21"/>
  <c r="K67" i="21"/>
  <c r="K68" i="21"/>
  <c r="K69" i="21"/>
  <c r="K70" i="21"/>
  <c r="K71" i="21"/>
  <c r="K72" i="21"/>
  <c r="K2" i="21"/>
  <c r="J3" i="21"/>
  <c r="J4" i="21"/>
  <c r="J5" i="21"/>
  <c r="J6" i="21"/>
  <c r="J7" i="21"/>
  <c r="J8" i="21"/>
  <c r="J9" i="21"/>
  <c r="J10" i="21"/>
  <c r="J11" i="21"/>
  <c r="J12" i="21"/>
  <c r="J13" i="21"/>
  <c r="J14" i="21"/>
  <c r="J15" i="21"/>
  <c r="J16" i="21"/>
  <c r="J17" i="21"/>
  <c r="J18" i="21"/>
  <c r="J19" i="21"/>
  <c r="J20" i="21"/>
  <c r="J21" i="21"/>
  <c r="J22" i="21"/>
  <c r="J23" i="21"/>
  <c r="J24" i="21"/>
  <c r="J25" i="21"/>
  <c r="J26" i="21"/>
  <c r="J27" i="21"/>
  <c r="J28" i="21"/>
  <c r="J29" i="21"/>
  <c r="J30" i="21"/>
  <c r="J31" i="21"/>
  <c r="J32" i="21"/>
  <c r="J33" i="21"/>
  <c r="J34" i="21"/>
  <c r="J35" i="21"/>
  <c r="J36" i="21"/>
  <c r="J37" i="21"/>
  <c r="J38" i="21"/>
  <c r="J39" i="21"/>
  <c r="J40" i="21"/>
  <c r="J41" i="21"/>
  <c r="J42" i="21"/>
  <c r="J43" i="21"/>
  <c r="J44" i="21"/>
  <c r="J45" i="21"/>
  <c r="J46" i="21"/>
  <c r="J47" i="21"/>
  <c r="J48" i="21"/>
  <c r="J49" i="21"/>
  <c r="J50" i="21"/>
  <c r="J51" i="21"/>
  <c r="J52" i="21"/>
  <c r="J53" i="21"/>
  <c r="J54" i="21"/>
  <c r="J55" i="21"/>
  <c r="J56" i="21"/>
  <c r="J57" i="21"/>
  <c r="J58" i="21"/>
  <c r="J59" i="21"/>
  <c r="J60" i="21"/>
  <c r="J61" i="21"/>
  <c r="J62" i="21"/>
  <c r="J63" i="21"/>
  <c r="J64" i="21"/>
  <c r="J65" i="21"/>
  <c r="J66" i="21"/>
  <c r="J67" i="21"/>
  <c r="J68" i="21"/>
  <c r="J69" i="21"/>
  <c r="J70" i="21"/>
  <c r="J71" i="21"/>
  <c r="J72" i="21"/>
  <c r="J2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2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2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2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AI41" i="21" s="1"/>
  <c r="AN41" i="21" s="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V60" i="21" s="1"/>
  <c r="F61" i="21"/>
  <c r="F62" i="21"/>
  <c r="F63" i="21"/>
  <c r="F64" i="21"/>
  <c r="F65" i="21"/>
  <c r="F66" i="21"/>
  <c r="F67" i="21"/>
  <c r="F68" i="21"/>
  <c r="F69" i="21"/>
  <c r="F70" i="21"/>
  <c r="F71" i="21"/>
  <c r="F72" i="21"/>
  <c r="F2" i="21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2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2" i="21"/>
  <c r="P86" i="21"/>
  <c r="AG72" i="21"/>
  <c r="AE72" i="21"/>
  <c r="AK72" i="21"/>
  <c r="AG71" i="21"/>
  <c r="AE71" i="21"/>
  <c r="AG70" i="21"/>
  <c r="AE70" i="21"/>
  <c r="AG69" i="21"/>
  <c r="AE69" i="21"/>
  <c r="AG68" i="21"/>
  <c r="AE68" i="21"/>
  <c r="AG67" i="21"/>
  <c r="AE67" i="21"/>
  <c r="AG66" i="21"/>
  <c r="AE66" i="21"/>
  <c r="AG65" i="21"/>
  <c r="AE65" i="21"/>
  <c r="AG64" i="21"/>
  <c r="AE64" i="21"/>
  <c r="AG63" i="21"/>
  <c r="AE63" i="21"/>
  <c r="AG62" i="21"/>
  <c r="AE62" i="21"/>
  <c r="AG61" i="21"/>
  <c r="AE61" i="21"/>
  <c r="AG60" i="21"/>
  <c r="AE60" i="21"/>
  <c r="AG59" i="21"/>
  <c r="AE59" i="21"/>
  <c r="AG58" i="21"/>
  <c r="AE58" i="21"/>
  <c r="AG57" i="21"/>
  <c r="AE57" i="21"/>
  <c r="AG56" i="21"/>
  <c r="AE56" i="21"/>
  <c r="AG55" i="21"/>
  <c r="AE55" i="21"/>
  <c r="AG54" i="21"/>
  <c r="AE54" i="21"/>
  <c r="AG53" i="21"/>
  <c r="AE53" i="21"/>
  <c r="AG52" i="21"/>
  <c r="AE52" i="21"/>
  <c r="AK52" i="21"/>
  <c r="AG51" i="21"/>
  <c r="AE51" i="21"/>
  <c r="AG50" i="21"/>
  <c r="AE50" i="21"/>
  <c r="AG49" i="21"/>
  <c r="AE49" i="21"/>
  <c r="AI49" i="21"/>
  <c r="AN49" i="21" s="1"/>
  <c r="AG48" i="21"/>
  <c r="AE48" i="21"/>
  <c r="AG47" i="21"/>
  <c r="AE47" i="21"/>
  <c r="AG46" i="21"/>
  <c r="AE46" i="21"/>
  <c r="AG45" i="21"/>
  <c r="AE45" i="21"/>
  <c r="AG44" i="21"/>
  <c r="AE44" i="21"/>
  <c r="AG43" i="21"/>
  <c r="AE43" i="21"/>
  <c r="AG42" i="21"/>
  <c r="AE42" i="21"/>
  <c r="AG41" i="21"/>
  <c r="AE41" i="21"/>
  <c r="AG40" i="21"/>
  <c r="AE40" i="21"/>
  <c r="AG39" i="21"/>
  <c r="AE39" i="21"/>
  <c r="AG38" i="21"/>
  <c r="AE38" i="21"/>
  <c r="AG37" i="21"/>
  <c r="AE37" i="21"/>
  <c r="AG36" i="21"/>
  <c r="AE36" i="21"/>
  <c r="AG35" i="21"/>
  <c r="AE35" i="21"/>
  <c r="AG34" i="21"/>
  <c r="AE34" i="21"/>
  <c r="AG33" i="21"/>
  <c r="AE33" i="21"/>
  <c r="AI33" i="21"/>
  <c r="AN33" i="21" s="1"/>
  <c r="AG32" i="21"/>
  <c r="AE32" i="21"/>
  <c r="AG31" i="21"/>
  <c r="AE31" i="21"/>
  <c r="AG30" i="21"/>
  <c r="AE30" i="21"/>
  <c r="AG29" i="21"/>
  <c r="AE29" i="21"/>
  <c r="AG28" i="21"/>
  <c r="AE28" i="21"/>
  <c r="AG27" i="21"/>
  <c r="AE27" i="21"/>
  <c r="AG26" i="21"/>
  <c r="AE26" i="21"/>
  <c r="AG25" i="21"/>
  <c r="AE25" i="21"/>
  <c r="AG24" i="21"/>
  <c r="AE24" i="21"/>
  <c r="AG23" i="21"/>
  <c r="AE23" i="21"/>
  <c r="AG22" i="21"/>
  <c r="AE22" i="21"/>
  <c r="AG21" i="21"/>
  <c r="AE21" i="21"/>
  <c r="AG20" i="21"/>
  <c r="AE20" i="21"/>
  <c r="AG19" i="21"/>
  <c r="AE19" i="21"/>
  <c r="AG18" i="21"/>
  <c r="AE18" i="21"/>
  <c r="AG17" i="21"/>
  <c r="AE17" i="21"/>
  <c r="AG16" i="21"/>
  <c r="AE16" i="21"/>
  <c r="AG15" i="21"/>
  <c r="AE15" i="21"/>
  <c r="AG14" i="21"/>
  <c r="AE14" i="21"/>
  <c r="AG13" i="21"/>
  <c r="AE13" i="21"/>
  <c r="AG12" i="21"/>
  <c r="AE12" i="21"/>
  <c r="AG11" i="21"/>
  <c r="AE11" i="21"/>
  <c r="AG10" i="21"/>
  <c r="AE10" i="21"/>
  <c r="AG9" i="21"/>
  <c r="AE9" i="21"/>
  <c r="AG8" i="21"/>
  <c r="AE8" i="21"/>
  <c r="AG7" i="21"/>
  <c r="AE7" i="21"/>
  <c r="AG6" i="21"/>
  <c r="AE6" i="21"/>
  <c r="AG5" i="21"/>
  <c r="AE5" i="21"/>
  <c r="AG4" i="21"/>
  <c r="AE4" i="21"/>
  <c r="AG3" i="21"/>
  <c r="AE3" i="21"/>
  <c r="AG2" i="21"/>
  <c r="AE2" i="21"/>
  <c r="AL19" i="22" l="1"/>
  <c r="AI18" i="22"/>
  <c r="AN18" i="22" s="1"/>
  <c r="AI16" i="22"/>
  <c r="AN16" i="22" s="1"/>
  <c r="V12" i="22"/>
  <c r="AM11" i="22"/>
  <c r="V8" i="22"/>
  <c r="V6" i="22"/>
  <c r="AI4" i="22"/>
  <c r="AN4" i="22" s="1"/>
  <c r="AM3" i="22"/>
  <c r="S8" i="22"/>
  <c r="Y8" i="22" s="1"/>
  <c r="S12" i="22"/>
  <c r="Y12" i="22" s="1"/>
  <c r="V4" i="22"/>
  <c r="V16" i="22"/>
  <c r="S6" i="22"/>
  <c r="Y6" i="22" s="1"/>
  <c r="O86" i="22"/>
  <c r="S18" i="22"/>
  <c r="Y18" i="22" s="1"/>
  <c r="S14" i="22"/>
  <c r="Y14" i="22" s="1"/>
  <c r="AI10" i="22"/>
  <c r="AN10" i="22" s="1"/>
  <c r="AI6" i="22"/>
  <c r="AN6" i="22" s="1"/>
  <c r="AI2" i="22"/>
  <c r="AN2" i="22" s="1"/>
  <c r="S2" i="22"/>
  <c r="Y2" i="22" s="1"/>
  <c r="AI14" i="22"/>
  <c r="AN14" i="22" s="1"/>
  <c r="AJ9" i="22"/>
  <c r="AO9" i="22" s="1"/>
  <c r="V14" i="22"/>
  <c r="T69" i="23"/>
  <c r="U65" i="23"/>
  <c r="U61" i="23"/>
  <c r="V41" i="23"/>
  <c r="AL9" i="23"/>
  <c r="AM69" i="23"/>
  <c r="AL69" i="23"/>
  <c r="T65" i="23"/>
  <c r="AA65" i="23" s="1"/>
  <c r="V45" i="23"/>
  <c r="AL41" i="23"/>
  <c r="AM37" i="23"/>
  <c r="AJ29" i="23"/>
  <c r="AO29" i="23" s="1"/>
  <c r="AK17" i="23"/>
  <c r="AL13" i="23"/>
  <c r="AL17" i="23"/>
  <c r="U69" i="23"/>
  <c r="AA69" i="23" s="1"/>
  <c r="AM32" i="23"/>
  <c r="AM65" i="23"/>
  <c r="AR65" i="23" s="1"/>
  <c r="AJ69" i="23"/>
  <c r="AO69" i="23" s="1"/>
  <c r="AJ65" i="23"/>
  <c r="AO65" i="23" s="1"/>
  <c r="AK45" i="23"/>
  <c r="T41" i="23"/>
  <c r="T37" i="23"/>
  <c r="AJ13" i="23"/>
  <c r="AO13" i="23" s="1"/>
  <c r="V9" i="23"/>
  <c r="V5" i="23"/>
  <c r="AR55" i="23"/>
  <c r="AK14" i="23"/>
  <c r="U58" i="23"/>
  <c r="AL42" i="23"/>
  <c r="AR67" i="23"/>
  <c r="AL70" i="23"/>
  <c r="AM66" i="23"/>
  <c r="AL62" i="23"/>
  <c r="AM14" i="23"/>
  <c r="AL10" i="23"/>
  <c r="V6" i="23"/>
  <c r="AR71" i="23"/>
  <c r="T14" i="23"/>
  <c r="AR63" i="23"/>
  <c r="T66" i="23"/>
  <c r="U70" i="23"/>
  <c r="AL66" i="23"/>
  <c r="U62" i="23"/>
  <c r="U54" i="23"/>
  <c r="U50" i="23"/>
  <c r="AK34" i="23"/>
  <c r="AL18" i="23"/>
  <c r="AS18" i="23" s="1"/>
  <c r="U14" i="23"/>
  <c r="V10" i="23"/>
  <c r="AL6" i="23"/>
  <c r="AL14" i="23"/>
  <c r="AQ14" i="23" s="1"/>
  <c r="AR64" i="23"/>
  <c r="AR72" i="23"/>
  <c r="AJ70" i="23"/>
  <c r="AO70" i="23" s="1"/>
  <c r="AJ66" i="23"/>
  <c r="AO66" i="23" s="1"/>
  <c r="AJ62" i="23"/>
  <c r="AO62" i="23" s="1"/>
  <c r="T46" i="23"/>
  <c r="AI34" i="23"/>
  <c r="AN34" i="23" s="1"/>
  <c r="AJ30" i="23"/>
  <c r="AO30" i="23" s="1"/>
  <c r="AJ26" i="23"/>
  <c r="AO26" i="23" s="1"/>
  <c r="AJ22" i="23"/>
  <c r="AO22" i="23" s="1"/>
  <c r="AJ18" i="23"/>
  <c r="AO18" i="23" s="1"/>
  <c r="AL46" i="23"/>
  <c r="AR51" i="23"/>
  <c r="AM62" i="23"/>
  <c r="AR62" i="23" s="1"/>
  <c r="T62" i="23"/>
  <c r="AM70" i="23"/>
  <c r="AR70" i="23" s="1"/>
  <c r="T70" i="23"/>
  <c r="V34" i="23"/>
  <c r="U38" i="23"/>
  <c r="T38" i="23"/>
  <c r="AR68" i="23"/>
  <c r="AI22" i="23"/>
  <c r="AN22" i="23" s="1"/>
  <c r="AM26" i="23"/>
  <c r="AM30" i="23"/>
  <c r="AK46" i="23"/>
  <c r="AJ50" i="23"/>
  <c r="AO50" i="23" s="1"/>
  <c r="AJ54" i="23"/>
  <c r="AO54" i="23" s="1"/>
  <c r="AJ14" i="23"/>
  <c r="AO14" i="23" s="1"/>
  <c r="S21" i="23"/>
  <c r="Y21" i="23" s="1"/>
  <c r="AM25" i="23"/>
  <c r="AM29" i="23"/>
  <c r="AJ58" i="23"/>
  <c r="AO58" i="23" s="1"/>
  <c r="S4" i="23"/>
  <c r="Y4" i="23" s="1"/>
  <c r="AI4" i="23"/>
  <c r="AN4" i="23" s="1"/>
  <c r="S5" i="23"/>
  <c r="Y5" i="23" s="1"/>
  <c r="AI7" i="23"/>
  <c r="AN7" i="23" s="1"/>
  <c r="AI8" i="23"/>
  <c r="AN8" i="23" s="1"/>
  <c r="S9" i="23"/>
  <c r="Y9" i="23" s="1"/>
  <c r="AI10" i="23"/>
  <c r="AN10" i="23" s="1"/>
  <c r="AJ15" i="23"/>
  <c r="AO15" i="23" s="1"/>
  <c r="AS20" i="23"/>
  <c r="AQ44" i="23"/>
  <c r="AA59" i="23"/>
  <c r="F86" i="23"/>
  <c r="J86" i="23"/>
  <c r="N86" i="23"/>
  <c r="T2" i="23"/>
  <c r="AJ2" i="23"/>
  <c r="AO2" i="23" s="1"/>
  <c r="T3" i="23"/>
  <c r="AJ3" i="23"/>
  <c r="AO3" i="23" s="1"/>
  <c r="T4" i="23"/>
  <c r="AJ4" i="23"/>
  <c r="AO4" i="23" s="1"/>
  <c r="T5" i="23"/>
  <c r="AJ5" i="23"/>
  <c r="AO5" i="23" s="1"/>
  <c r="T6" i="23"/>
  <c r="AJ6" i="23"/>
  <c r="AO6" i="23" s="1"/>
  <c r="T7" i="23"/>
  <c r="AJ7" i="23"/>
  <c r="AO7" i="23" s="1"/>
  <c r="T8" i="23"/>
  <c r="AJ8" i="23"/>
  <c r="AO8" i="23" s="1"/>
  <c r="T9" i="23"/>
  <c r="AJ9" i="23"/>
  <c r="AO9" i="23" s="1"/>
  <c r="T10" i="23"/>
  <c r="AJ10" i="23"/>
  <c r="AO10" i="23" s="1"/>
  <c r="T11" i="23"/>
  <c r="AJ11" i="23"/>
  <c r="AO11" i="23" s="1"/>
  <c r="T12" i="23"/>
  <c r="AJ12" i="23"/>
  <c r="AO12" i="23" s="1"/>
  <c r="AM15" i="23"/>
  <c r="T15" i="23"/>
  <c r="AA15" i="23" s="1"/>
  <c r="AJ16" i="23"/>
  <c r="AO16" i="23" s="1"/>
  <c r="AK18" i="23"/>
  <c r="U18" i="23"/>
  <c r="AK19" i="23"/>
  <c r="AP19" i="23" s="1"/>
  <c r="U19" i="23"/>
  <c r="AK20" i="23"/>
  <c r="AP20" i="23" s="1"/>
  <c r="U20" i="23"/>
  <c r="AK21" i="23"/>
  <c r="AP21" i="23" s="1"/>
  <c r="U21" i="23"/>
  <c r="AK22" i="23"/>
  <c r="U22" i="23"/>
  <c r="AK23" i="23"/>
  <c r="AP23" i="23" s="1"/>
  <c r="U23" i="23"/>
  <c r="AK24" i="23"/>
  <c r="AP24" i="23" s="1"/>
  <c r="U24" i="23"/>
  <c r="AK25" i="23"/>
  <c r="AP25" i="23" s="1"/>
  <c r="U25" i="23"/>
  <c r="AK26" i="23"/>
  <c r="U26" i="23"/>
  <c r="AK27" i="23"/>
  <c r="AP27" i="23" s="1"/>
  <c r="U27" i="23"/>
  <c r="AK28" i="23"/>
  <c r="AP28" i="23" s="1"/>
  <c r="U28" i="23"/>
  <c r="AK29" i="23"/>
  <c r="U29" i="23"/>
  <c r="AK30" i="23"/>
  <c r="U30" i="23"/>
  <c r="AK31" i="23"/>
  <c r="AP31" i="23" s="1"/>
  <c r="U31" i="23"/>
  <c r="AK32" i="23"/>
  <c r="AP32" i="23" s="1"/>
  <c r="U32" i="23"/>
  <c r="AI33" i="23"/>
  <c r="AN33" i="23" s="1"/>
  <c r="V33" i="23"/>
  <c r="AK38" i="23"/>
  <c r="AQ40" i="23"/>
  <c r="U56" i="23"/>
  <c r="AK56" i="23"/>
  <c r="AP56" i="23" s="1"/>
  <c r="T56" i="23"/>
  <c r="S2" i="23"/>
  <c r="Y2" i="23" s="1"/>
  <c r="AI2" i="23"/>
  <c r="AN2" i="23" s="1"/>
  <c r="AI3" i="23"/>
  <c r="AN3" i="23" s="1"/>
  <c r="AM4" i="23"/>
  <c r="AR4" i="23" s="1"/>
  <c r="AI5" i="23"/>
  <c r="AN5" i="23" s="1"/>
  <c r="S6" i="23"/>
  <c r="Y6" i="23" s="1"/>
  <c r="AI6" i="23"/>
  <c r="AN6" i="23" s="1"/>
  <c r="S7" i="23"/>
  <c r="Y7" i="23" s="1"/>
  <c r="S8" i="23"/>
  <c r="Y8" i="23" s="1"/>
  <c r="AM8" i="23"/>
  <c r="AR8" i="23" s="1"/>
  <c r="AI9" i="23"/>
  <c r="AN9" i="23" s="1"/>
  <c r="S10" i="23"/>
  <c r="Y10" i="23" s="1"/>
  <c r="S11" i="23"/>
  <c r="Y11" i="23" s="1"/>
  <c r="AM11" i="23"/>
  <c r="AR11" i="23" s="1"/>
  <c r="AM12" i="23"/>
  <c r="AR12" i="23" s="1"/>
  <c r="G86" i="23"/>
  <c r="K86" i="23"/>
  <c r="O86" i="23"/>
  <c r="U2" i="23"/>
  <c r="AK2" i="23"/>
  <c r="U3" i="23"/>
  <c r="AB3" i="23" s="1"/>
  <c r="AK3" i="23"/>
  <c r="U4" i="23"/>
  <c r="AK4" i="23"/>
  <c r="U5" i="23"/>
  <c r="AK5" i="23"/>
  <c r="U6" i="23"/>
  <c r="AK6" i="23"/>
  <c r="U7" i="23"/>
  <c r="AK7" i="23"/>
  <c r="U8" i="23"/>
  <c r="AK8" i="23"/>
  <c r="U9" i="23"/>
  <c r="AK9" i="23"/>
  <c r="U10" i="23"/>
  <c r="AK10" i="23"/>
  <c r="U11" i="23"/>
  <c r="AB11" i="23" s="1"/>
  <c r="AK11" i="23"/>
  <c r="U12" i="23"/>
  <c r="AK12" i="23"/>
  <c r="AL15" i="23"/>
  <c r="AM16" i="23"/>
  <c r="T16" i="23"/>
  <c r="AK16" i="23"/>
  <c r="AJ17" i="23"/>
  <c r="AO17" i="23" s="1"/>
  <c r="AI37" i="23"/>
  <c r="AN37" i="23" s="1"/>
  <c r="V37" i="23"/>
  <c r="AQ48" i="23"/>
  <c r="AM2" i="23"/>
  <c r="S3" i="23"/>
  <c r="Y3" i="23" s="1"/>
  <c r="AM3" i="23"/>
  <c r="AR3" i="23" s="1"/>
  <c r="AM5" i="23"/>
  <c r="AR5" i="23" s="1"/>
  <c r="AM6" i="23"/>
  <c r="AM7" i="23"/>
  <c r="AR7" i="23" s="1"/>
  <c r="AM9" i="23"/>
  <c r="AR9" i="23" s="1"/>
  <c r="AM10" i="23"/>
  <c r="AI11" i="23"/>
  <c r="AN11" i="23" s="1"/>
  <c r="S12" i="23"/>
  <c r="Y12" i="23" s="1"/>
  <c r="AI12" i="23"/>
  <c r="AN12" i="23" s="1"/>
  <c r="U13" i="23"/>
  <c r="AQ19" i="23"/>
  <c r="AS19" i="23"/>
  <c r="R2" i="23"/>
  <c r="X2" i="23" s="1"/>
  <c r="V2" i="23"/>
  <c r="AL2" i="23"/>
  <c r="R3" i="23"/>
  <c r="X3" i="23" s="1"/>
  <c r="R4" i="23"/>
  <c r="X4" i="23" s="1"/>
  <c r="R5" i="23"/>
  <c r="X5" i="23" s="1"/>
  <c r="R6" i="23"/>
  <c r="X6" i="23" s="1"/>
  <c r="R7" i="23"/>
  <c r="X7" i="23" s="1"/>
  <c r="R8" i="23"/>
  <c r="X8" i="23" s="1"/>
  <c r="R9" i="23"/>
  <c r="X9" i="23" s="1"/>
  <c r="R10" i="23"/>
  <c r="X10" i="23" s="1"/>
  <c r="R11" i="23"/>
  <c r="X11" i="23" s="1"/>
  <c r="R12" i="23"/>
  <c r="X12" i="23" s="1"/>
  <c r="AM13" i="23"/>
  <c r="AR13" i="23" s="1"/>
  <c r="AI13" i="23"/>
  <c r="AN13" i="23" s="1"/>
  <c r="S13" i="23"/>
  <c r="Y13" i="23" s="1"/>
  <c r="V13" i="23"/>
  <c r="R13" i="23"/>
  <c r="X13" i="23" s="1"/>
  <c r="T13" i="23"/>
  <c r="AK13" i="23"/>
  <c r="AL16" i="23"/>
  <c r="AM17" i="23"/>
  <c r="AR17" i="23" s="1"/>
  <c r="T17" i="23"/>
  <c r="AM18" i="23"/>
  <c r="T18" i="23"/>
  <c r="AM19" i="23"/>
  <c r="AR19" i="23" s="1"/>
  <c r="T19" i="23"/>
  <c r="AM20" i="23"/>
  <c r="AR20" i="23" s="1"/>
  <c r="T20" i="23"/>
  <c r="AM21" i="23"/>
  <c r="T21" i="23"/>
  <c r="AM22" i="23"/>
  <c r="T22" i="23"/>
  <c r="AM23" i="23"/>
  <c r="T23" i="23"/>
  <c r="Z23" i="23" s="1"/>
  <c r="V24" i="23"/>
  <c r="T24" i="23"/>
  <c r="V25" i="23"/>
  <c r="T25" i="23"/>
  <c r="V26" i="23"/>
  <c r="T26" i="23"/>
  <c r="V27" i="23"/>
  <c r="T27" i="23"/>
  <c r="V28" i="23"/>
  <c r="T28" i="23"/>
  <c r="V29" i="23"/>
  <c r="T29" i="23"/>
  <c r="V30" i="23"/>
  <c r="T30" i="23"/>
  <c r="V31" i="23"/>
  <c r="T31" i="23"/>
  <c r="V32" i="23"/>
  <c r="T32" i="23"/>
  <c r="T33" i="23"/>
  <c r="AM33" i="23"/>
  <c r="AK35" i="23"/>
  <c r="AP35" i="23" s="1"/>
  <c r="AI35" i="23"/>
  <c r="AN35" i="23" s="1"/>
  <c r="V35" i="23"/>
  <c r="AM35" i="23"/>
  <c r="T35" i="23"/>
  <c r="S35" i="23"/>
  <c r="Y35" i="23" s="1"/>
  <c r="R35" i="23"/>
  <c r="X35" i="23" s="1"/>
  <c r="U36" i="23"/>
  <c r="T36" i="23"/>
  <c r="Z36" i="23" s="1"/>
  <c r="AL57" i="23"/>
  <c r="U57" i="23"/>
  <c r="AK57" i="23"/>
  <c r="T57" i="23"/>
  <c r="AJ57" i="23"/>
  <c r="AO57" i="23" s="1"/>
  <c r="R34" i="23"/>
  <c r="X34" i="23" s="1"/>
  <c r="AJ34" i="23"/>
  <c r="AO34" i="23" s="1"/>
  <c r="U35" i="23"/>
  <c r="AL35" i="23"/>
  <c r="AM36" i="23"/>
  <c r="AR36" i="23" s="1"/>
  <c r="AK42" i="23"/>
  <c r="V42" i="23"/>
  <c r="U52" i="23"/>
  <c r="AK52" i="23"/>
  <c r="T52" i="23"/>
  <c r="AJ52" i="23"/>
  <c r="AO52" i="23" s="1"/>
  <c r="AL53" i="23"/>
  <c r="U53" i="23"/>
  <c r="AK53" i="23"/>
  <c r="T53" i="23"/>
  <c r="AJ53" i="23"/>
  <c r="AO53" i="23" s="1"/>
  <c r="R14" i="23"/>
  <c r="X14" i="23" s="1"/>
  <c r="V14" i="23"/>
  <c r="R15" i="23"/>
  <c r="X15" i="23" s="1"/>
  <c r="V15" i="23"/>
  <c r="AB15" i="23" s="1"/>
  <c r="R16" i="23"/>
  <c r="X16" i="23" s="1"/>
  <c r="V16" i="23"/>
  <c r="AB16" i="23" s="1"/>
  <c r="R17" i="23"/>
  <c r="X17" i="23" s="1"/>
  <c r="V17" i="23"/>
  <c r="AB17" i="23" s="1"/>
  <c r="R18" i="23"/>
  <c r="X18" i="23" s="1"/>
  <c r="V18" i="23"/>
  <c r="R19" i="23"/>
  <c r="X19" i="23" s="1"/>
  <c r="V19" i="23"/>
  <c r="R20" i="23"/>
  <c r="X20" i="23" s="1"/>
  <c r="V20" i="23"/>
  <c r="R21" i="23"/>
  <c r="X21" i="23" s="1"/>
  <c r="V21" i="23"/>
  <c r="AL21" i="23"/>
  <c r="R22" i="23"/>
  <c r="X22" i="23" s="1"/>
  <c r="V22" i="23"/>
  <c r="AL22" i="23"/>
  <c r="R23" i="23"/>
  <c r="X23" i="23" s="1"/>
  <c r="V23" i="23"/>
  <c r="AL23" i="23"/>
  <c r="R24" i="23"/>
  <c r="X24" i="23" s="1"/>
  <c r="AL24" i="23"/>
  <c r="AR24" i="23" s="1"/>
  <c r="R25" i="23"/>
  <c r="X25" i="23" s="1"/>
  <c r="AL25" i="23"/>
  <c r="R26" i="23"/>
  <c r="X26" i="23" s="1"/>
  <c r="AL26" i="23"/>
  <c r="R27" i="23"/>
  <c r="X27" i="23" s="1"/>
  <c r="AL27" i="23"/>
  <c r="AR27" i="23" s="1"/>
  <c r="R28" i="23"/>
  <c r="X28" i="23" s="1"/>
  <c r="AL28" i="23"/>
  <c r="R29" i="23"/>
  <c r="X29" i="23" s="1"/>
  <c r="AL29" i="23"/>
  <c r="R30" i="23"/>
  <c r="X30" i="23" s="1"/>
  <c r="AL30" i="23"/>
  <c r="R31" i="23"/>
  <c r="X31" i="23" s="1"/>
  <c r="AL31" i="23"/>
  <c r="R32" i="23"/>
  <c r="X32" i="23" s="1"/>
  <c r="AL32" i="23"/>
  <c r="AK33" i="23"/>
  <c r="R33" i="23"/>
  <c r="X33" i="23" s="1"/>
  <c r="AJ33" i="23"/>
  <c r="AO33" i="23" s="1"/>
  <c r="U34" i="23"/>
  <c r="S34" i="23"/>
  <c r="Y34" i="23" s="1"/>
  <c r="AL34" i="23"/>
  <c r="V36" i="23"/>
  <c r="AK37" i="23"/>
  <c r="R37" i="23"/>
  <c r="X37" i="23" s="1"/>
  <c r="AJ37" i="23"/>
  <c r="AO37" i="23" s="1"/>
  <c r="U39" i="23"/>
  <c r="AK39" i="23"/>
  <c r="AQ39" i="23" s="1"/>
  <c r="T40" i="23"/>
  <c r="U41" i="23"/>
  <c r="AK41" i="23"/>
  <c r="AQ41" i="23" s="1"/>
  <c r="T42" i="23"/>
  <c r="U43" i="23"/>
  <c r="AB43" i="23" s="1"/>
  <c r="U45" i="23"/>
  <c r="U47" i="23"/>
  <c r="S14" i="23"/>
  <c r="Z14" i="23" s="1"/>
  <c r="AI14" i="23"/>
  <c r="AN14" i="23" s="1"/>
  <c r="S15" i="23"/>
  <c r="Y15" i="23" s="1"/>
  <c r="AI15" i="23"/>
  <c r="AN15" i="23" s="1"/>
  <c r="S16" i="23"/>
  <c r="Y16" i="23" s="1"/>
  <c r="AI16" i="23"/>
  <c r="AN16" i="23" s="1"/>
  <c r="S17" i="23"/>
  <c r="Y17" i="23" s="1"/>
  <c r="AI17" i="23"/>
  <c r="AN17" i="23" s="1"/>
  <c r="S18" i="23"/>
  <c r="Y18" i="23" s="1"/>
  <c r="AI18" i="23"/>
  <c r="AN18" i="23" s="1"/>
  <c r="S19" i="23"/>
  <c r="Y19" i="23" s="1"/>
  <c r="AI19" i="23"/>
  <c r="AN19" i="23" s="1"/>
  <c r="S20" i="23"/>
  <c r="Y20" i="23" s="1"/>
  <c r="AI20" i="23"/>
  <c r="AN20" i="23" s="1"/>
  <c r="AI21" i="23"/>
  <c r="AN21" i="23" s="1"/>
  <c r="S22" i="23"/>
  <c r="Y22" i="23" s="1"/>
  <c r="AI23" i="23"/>
  <c r="AN23" i="23" s="1"/>
  <c r="S24" i="23"/>
  <c r="Y24" i="23" s="1"/>
  <c r="AI24" i="23"/>
  <c r="AN24" i="23" s="1"/>
  <c r="S25" i="23"/>
  <c r="Y25" i="23" s="1"/>
  <c r="AI25" i="23"/>
  <c r="AN25" i="23" s="1"/>
  <c r="S26" i="23"/>
  <c r="Y26" i="23" s="1"/>
  <c r="AI26" i="23"/>
  <c r="AN26" i="23" s="1"/>
  <c r="S27" i="23"/>
  <c r="Y27" i="23" s="1"/>
  <c r="AI27" i="23"/>
  <c r="AN27" i="23" s="1"/>
  <c r="S28" i="23"/>
  <c r="Y28" i="23" s="1"/>
  <c r="AI28" i="23"/>
  <c r="AN28" i="23" s="1"/>
  <c r="S29" i="23"/>
  <c r="Y29" i="23" s="1"/>
  <c r="AI29" i="23"/>
  <c r="AN29" i="23" s="1"/>
  <c r="S30" i="23"/>
  <c r="Y30" i="23" s="1"/>
  <c r="AI30" i="23"/>
  <c r="AN30" i="23" s="1"/>
  <c r="S31" i="23"/>
  <c r="Y31" i="23" s="1"/>
  <c r="AI31" i="23"/>
  <c r="AN31" i="23" s="1"/>
  <c r="S32" i="23"/>
  <c r="Y32" i="23" s="1"/>
  <c r="AI32" i="23"/>
  <c r="AN32" i="23" s="1"/>
  <c r="U33" i="23"/>
  <c r="S33" i="23"/>
  <c r="Y33" i="23" s="1"/>
  <c r="AL33" i="23"/>
  <c r="T34" i="23"/>
  <c r="AM34" i="23"/>
  <c r="AK36" i="23"/>
  <c r="R36" i="23"/>
  <c r="X36" i="23" s="1"/>
  <c r="AJ36" i="23"/>
  <c r="AO36" i="23" s="1"/>
  <c r="U37" i="23"/>
  <c r="S37" i="23"/>
  <c r="Y37" i="23" s="1"/>
  <c r="AL37" i="23"/>
  <c r="AR37" i="23" s="1"/>
  <c r="AL38" i="23"/>
  <c r="AJ38" i="23"/>
  <c r="AO38" i="23" s="1"/>
  <c r="V38" i="23"/>
  <c r="AB38" i="23" s="1"/>
  <c r="T43" i="23"/>
  <c r="AL43" i="23"/>
  <c r="T45" i="23"/>
  <c r="AL45" i="23"/>
  <c r="T47" i="23"/>
  <c r="AL47" i="23"/>
  <c r="AK49" i="23"/>
  <c r="T49" i="23"/>
  <c r="AM39" i="23"/>
  <c r="AR39" i="23" s="1"/>
  <c r="AI39" i="23"/>
  <c r="AN39" i="23" s="1"/>
  <c r="S39" i="23"/>
  <c r="Y39" i="23" s="1"/>
  <c r="R39" i="23"/>
  <c r="X39" i="23" s="1"/>
  <c r="U40" i="23"/>
  <c r="AB40" i="23" s="1"/>
  <c r="AJ40" i="23"/>
  <c r="AO40" i="23" s="1"/>
  <c r="AM41" i="23"/>
  <c r="AR41" i="23" s="1"/>
  <c r="AI41" i="23"/>
  <c r="AN41" i="23" s="1"/>
  <c r="S41" i="23"/>
  <c r="Y41" i="23" s="1"/>
  <c r="R41" i="23"/>
  <c r="X41" i="23" s="1"/>
  <c r="U42" i="23"/>
  <c r="AJ42" i="23"/>
  <c r="AO42" i="23" s="1"/>
  <c r="AM43" i="23"/>
  <c r="AI43" i="23"/>
  <c r="AN43" i="23" s="1"/>
  <c r="S43" i="23"/>
  <c r="Y43" i="23" s="1"/>
  <c r="R43" i="23"/>
  <c r="X43" i="23" s="1"/>
  <c r="U44" i="23"/>
  <c r="AJ44" i="23"/>
  <c r="AO44" i="23" s="1"/>
  <c r="AM45" i="23"/>
  <c r="AI45" i="23"/>
  <c r="AN45" i="23" s="1"/>
  <c r="S45" i="23"/>
  <c r="Y45" i="23" s="1"/>
  <c r="R45" i="23"/>
  <c r="X45" i="23" s="1"/>
  <c r="U46" i="23"/>
  <c r="AJ46" i="23"/>
  <c r="AO46" i="23" s="1"/>
  <c r="AM47" i="23"/>
  <c r="AI47" i="23"/>
  <c r="AN47" i="23" s="1"/>
  <c r="S47" i="23"/>
  <c r="Y47" i="23" s="1"/>
  <c r="R47" i="23"/>
  <c r="X47" i="23" s="1"/>
  <c r="U48" i="23"/>
  <c r="AJ48" i="23"/>
  <c r="AO48" i="23" s="1"/>
  <c r="AM49" i="23"/>
  <c r="AI49" i="23"/>
  <c r="AN49" i="23" s="1"/>
  <c r="S49" i="23"/>
  <c r="Y49" i="23" s="1"/>
  <c r="V49" i="23"/>
  <c r="R49" i="23"/>
  <c r="X49" i="23" s="1"/>
  <c r="AJ49" i="23"/>
  <c r="AO49" i="23" s="1"/>
  <c r="AL50" i="23"/>
  <c r="U51" i="23"/>
  <c r="AM52" i="23"/>
  <c r="AL54" i="23"/>
  <c r="U55" i="23"/>
  <c r="AM56" i="23"/>
  <c r="AL58" i="23"/>
  <c r="AL59" i="23"/>
  <c r="U60" i="23"/>
  <c r="V60" i="23"/>
  <c r="V44" i="23"/>
  <c r="V46" i="23"/>
  <c r="V48" i="23"/>
  <c r="AQ51" i="23"/>
  <c r="AM53" i="23"/>
  <c r="AQ55" i="23"/>
  <c r="AM57" i="23"/>
  <c r="AA63" i="23"/>
  <c r="AM38" i="23"/>
  <c r="AI38" i="23"/>
  <c r="AN38" i="23" s="1"/>
  <c r="S38" i="23"/>
  <c r="Y38" i="23" s="1"/>
  <c r="R38" i="23"/>
  <c r="X38" i="23" s="1"/>
  <c r="AJ39" i="23"/>
  <c r="AM40" i="23"/>
  <c r="AR40" i="23" s="1"/>
  <c r="AI40" i="23"/>
  <c r="AN40" i="23" s="1"/>
  <c r="S40" i="23"/>
  <c r="Y40" i="23" s="1"/>
  <c r="R40" i="23"/>
  <c r="X40" i="23" s="1"/>
  <c r="AJ41" i="23"/>
  <c r="AM42" i="23"/>
  <c r="AI42" i="23"/>
  <c r="AN42" i="23" s="1"/>
  <c r="S42" i="23"/>
  <c r="Y42" i="23" s="1"/>
  <c r="R42" i="23"/>
  <c r="X42" i="23" s="1"/>
  <c r="AJ43" i="23"/>
  <c r="AO43" i="23" s="1"/>
  <c r="AM44" i="23"/>
  <c r="AR44" i="23" s="1"/>
  <c r="AI44" i="23"/>
  <c r="AN44" i="23" s="1"/>
  <c r="S44" i="23"/>
  <c r="R44" i="23"/>
  <c r="X44" i="23" s="1"/>
  <c r="AJ45" i="23"/>
  <c r="AO45" i="23" s="1"/>
  <c r="AM46" i="23"/>
  <c r="AI46" i="23"/>
  <c r="AN46" i="23" s="1"/>
  <c r="S46" i="23"/>
  <c r="R46" i="23"/>
  <c r="X46" i="23" s="1"/>
  <c r="AJ47" i="23"/>
  <c r="AO47" i="23" s="1"/>
  <c r="AM48" i="23"/>
  <c r="AR48" i="23" s="1"/>
  <c r="AI48" i="23"/>
  <c r="AN48" i="23" s="1"/>
  <c r="S48" i="23"/>
  <c r="R48" i="23"/>
  <c r="X48" i="23" s="1"/>
  <c r="AL49" i="23"/>
  <c r="U49" i="23"/>
  <c r="AM50" i="23"/>
  <c r="T50" i="23"/>
  <c r="AK50" i="23"/>
  <c r="AP50" i="23" s="1"/>
  <c r="AJ51" i="23"/>
  <c r="AL52" i="23"/>
  <c r="AM54" i="23"/>
  <c r="T54" i="23"/>
  <c r="AK54" i="23"/>
  <c r="AJ55" i="23"/>
  <c r="AL56" i="23"/>
  <c r="AM58" i="23"/>
  <c r="T58" i="23"/>
  <c r="AK58" i="23"/>
  <c r="AM61" i="23"/>
  <c r="AI61" i="23"/>
  <c r="AN61" i="23" s="1"/>
  <c r="S61" i="23"/>
  <c r="Y61" i="23" s="1"/>
  <c r="V61" i="23"/>
  <c r="R61" i="23"/>
  <c r="X61" i="23" s="1"/>
  <c r="AK61" i="23"/>
  <c r="T61" i="23"/>
  <c r="Z61" i="23" s="1"/>
  <c r="AJ61" i="23"/>
  <c r="AO61" i="23" s="1"/>
  <c r="AS64" i="23"/>
  <c r="AA67" i="23"/>
  <c r="AA68" i="23"/>
  <c r="AA71" i="23"/>
  <c r="AS72" i="23"/>
  <c r="R50" i="23"/>
  <c r="X50" i="23" s="1"/>
  <c r="V50" i="23"/>
  <c r="R51" i="23"/>
  <c r="X51" i="23" s="1"/>
  <c r="V51" i="23"/>
  <c r="R52" i="23"/>
  <c r="X52" i="23" s="1"/>
  <c r="V52" i="23"/>
  <c r="R53" i="23"/>
  <c r="X53" i="23" s="1"/>
  <c r="V53" i="23"/>
  <c r="R54" i="23"/>
  <c r="X54" i="23" s="1"/>
  <c r="V54" i="23"/>
  <c r="R55" i="23"/>
  <c r="X55" i="23" s="1"/>
  <c r="V55" i="23"/>
  <c r="R56" i="23"/>
  <c r="X56" i="23" s="1"/>
  <c r="V56" i="23"/>
  <c r="AB56" i="23" s="1"/>
  <c r="R57" i="23"/>
  <c r="X57" i="23" s="1"/>
  <c r="V57" i="23"/>
  <c r="R58" i="23"/>
  <c r="X58" i="23" s="1"/>
  <c r="V58" i="23"/>
  <c r="AM59" i="23"/>
  <c r="AI59" i="23"/>
  <c r="AN59" i="23" s="1"/>
  <c r="AK59" i="23"/>
  <c r="R59" i="23"/>
  <c r="X59" i="23" s="1"/>
  <c r="V59" i="23"/>
  <c r="AB59" i="23" s="1"/>
  <c r="AJ59" i="23"/>
  <c r="AO59" i="23" s="1"/>
  <c r="AL61" i="23"/>
  <c r="AS63" i="23"/>
  <c r="AS67" i="23"/>
  <c r="AS68" i="23"/>
  <c r="AS69" i="23"/>
  <c r="AS71" i="23"/>
  <c r="S50" i="23"/>
  <c r="Y50" i="23" s="1"/>
  <c r="AI50" i="23"/>
  <c r="AN50" i="23" s="1"/>
  <c r="S51" i="23"/>
  <c r="Y51" i="23" s="1"/>
  <c r="AI51" i="23"/>
  <c r="AN51" i="23" s="1"/>
  <c r="S52" i="23"/>
  <c r="Y52" i="23" s="1"/>
  <c r="AI52" i="23"/>
  <c r="AN52" i="23" s="1"/>
  <c r="S53" i="23"/>
  <c r="Y53" i="23" s="1"/>
  <c r="AI53" i="23"/>
  <c r="AN53" i="23" s="1"/>
  <c r="S54" i="23"/>
  <c r="Y54" i="23" s="1"/>
  <c r="AI54" i="23"/>
  <c r="AN54" i="23" s="1"/>
  <c r="S55" i="23"/>
  <c r="Y55" i="23" s="1"/>
  <c r="AI55" i="23"/>
  <c r="AN55" i="23" s="1"/>
  <c r="S56" i="23"/>
  <c r="Y56" i="23" s="1"/>
  <c r="AI56" i="23"/>
  <c r="AN56" i="23" s="1"/>
  <c r="S57" i="23"/>
  <c r="Y57" i="23" s="1"/>
  <c r="AI57" i="23"/>
  <c r="AN57" i="23" s="1"/>
  <c r="S58" i="23"/>
  <c r="Y58" i="23" s="1"/>
  <c r="AI58" i="23"/>
  <c r="AN58" i="23" s="1"/>
  <c r="S59" i="23"/>
  <c r="Y59" i="23" s="1"/>
  <c r="AM60" i="23"/>
  <c r="AR60" i="23" s="1"/>
  <c r="AI60" i="23"/>
  <c r="AN60" i="23" s="1"/>
  <c r="S60" i="23"/>
  <c r="Y60" i="23" s="1"/>
  <c r="AK60" i="23"/>
  <c r="R60" i="23"/>
  <c r="X60" i="23" s="1"/>
  <c r="AJ60" i="23"/>
  <c r="AO60" i="23" s="1"/>
  <c r="AK62" i="23"/>
  <c r="AK63" i="23"/>
  <c r="AP63" i="23" s="1"/>
  <c r="U64" i="23"/>
  <c r="AK64" i="23"/>
  <c r="AP64" i="23" s="1"/>
  <c r="AK65" i="23"/>
  <c r="U66" i="23"/>
  <c r="AK66" i="23"/>
  <c r="AK67" i="23"/>
  <c r="AP67" i="23" s="1"/>
  <c r="AK68" i="23"/>
  <c r="AP68" i="23" s="1"/>
  <c r="AK69" i="23"/>
  <c r="AP69" i="23" s="1"/>
  <c r="AK70" i="23"/>
  <c r="AP70" i="23" s="1"/>
  <c r="AK71" i="23"/>
  <c r="AP71" i="23" s="1"/>
  <c r="U72" i="23"/>
  <c r="AK72" i="23"/>
  <c r="AP72" i="23" s="1"/>
  <c r="R62" i="23"/>
  <c r="X62" i="23" s="1"/>
  <c r="V62" i="23"/>
  <c r="R63" i="23"/>
  <c r="X63" i="23" s="1"/>
  <c r="V63" i="23"/>
  <c r="AB63" i="23" s="1"/>
  <c r="R64" i="23"/>
  <c r="X64" i="23" s="1"/>
  <c r="V64" i="23"/>
  <c r="R65" i="23"/>
  <c r="X65" i="23" s="1"/>
  <c r="V65" i="23"/>
  <c r="AB65" i="23" s="1"/>
  <c r="R66" i="23"/>
  <c r="X66" i="23" s="1"/>
  <c r="V66" i="23"/>
  <c r="R67" i="23"/>
  <c r="X67" i="23" s="1"/>
  <c r="V67" i="23"/>
  <c r="AB67" i="23" s="1"/>
  <c r="R68" i="23"/>
  <c r="X68" i="23" s="1"/>
  <c r="V68" i="23"/>
  <c r="AB68" i="23" s="1"/>
  <c r="R69" i="23"/>
  <c r="X69" i="23" s="1"/>
  <c r="V69" i="23"/>
  <c r="R70" i="23"/>
  <c r="X70" i="23" s="1"/>
  <c r="V70" i="23"/>
  <c r="R71" i="23"/>
  <c r="X71" i="23" s="1"/>
  <c r="V71" i="23"/>
  <c r="AB71" i="23" s="1"/>
  <c r="R72" i="23"/>
  <c r="X72" i="23" s="1"/>
  <c r="V72" i="23"/>
  <c r="S62" i="23"/>
  <c r="Y62" i="23" s="1"/>
  <c r="AI62" i="23"/>
  <c r="AN62" i="23" s="1"/>
  <c r="S63" i="23"/>
  <c r="Y63" i="23" s="1"/>
  <c r="AI63" i="23"/>
  <c r="AN63" i="23" s="1"/>
  <c r="S64" i="23"/>
  <c r="Y64" i="23" s="1"/>
  <c r="AI64" i="23"/>
  <c r="AN64" i="23" s="1"/>
  <c r="S65" i="23"/>
  <c r="Y65" i="23" s="1"/>
  <c r="AI65" i="23"/>
  <c r="AN65" i="23" s="1"/>
  <c r="S66" i="23"/>
  <c r="Y66" i="23" s="1"/>
  <c r="AI66" i="23"/>
  <c r="AN66" i="23" s="1"/>
  <c r="S67" i="23"/>
  <c r="Y67" i="23" s="1"/>
  <c r="AI67" i="23"/>
  <c r="AN67" i="23" s="1"/>
  <c r="S68" i="23"/>
  <c r="Y68" i="23" s="1"/>
  <c r="AI68" i="23"/>
  <c r="AN68" i="23" s="1"/>
  <c r="S69" i="23"/>
  <c r="Y69" i="23" s="1"/>
  <c r="AI69" i="23"/>
  <c r="AN69" i="23" s="1"/>
  <c r="S70" i="23"/>
  <c r="Y70" i="23" s="1"/>
  <c r="AI70" i="23"/>
  <c r="AN70" i="23" s="1"/>
  <c r="S71" i="23"/>
  <c r="Y71" i="23" s="1"/>
  <c r="AI71" i="23"/>
  <c r="AN71" i="23" s="1"/>
  <c r="S72" i="23"/>
  <c r="Y72" i="23" s="1"/>
  <c r="AI72" i="23"/>
  <c r="AN72" i="23" s="1"/>
  <c r="AM18" i="22"/>
  <c r="V10" i="22"/>
  <c r="S10" i="22"/>
  <c r="Y10" i="22" s="1"/>
  <c r="AQ19" i="22"/>
  <c r="T3" i="22"/>
  <c r="AL5" i="22"/>
  <c r="AK5" i="22"/>
  <c r="U5" i="22"/>
  <c r="T5" i="22"/>
  <c r="AJ7" i="22"/>
  <c r="AO7" i="22" s="1"/>
  <c r="T9" i="22"/>
  <c r="AJ11" i="22"/>
  <c r="AO11" i="22" s="1"/>
  <c r="AL15" i="22"/>
  <c r="AK15" i="22"/>
  <c r="U15" i="22"/>
  <c r="AM17" i="22"/>
  <c r="U17" i="22"/>
  <c r="R19" i="22"/>
  <c r="X19" i="22" s="1"/>
  <c r="AM5" i="22"/>
  <c r="AR5" i="22" s="1"/>
  <c r="AM9" i="22"/>
  <c r="AM15" i="22"/>
  <c r="AL3" i="22"/>
  <c r="AK3" i="22"/>
  <c r="U3" i="22"/>
  <c r="AL7" i="22"/>
  <c r="AK7" i="22"/>
  <c r="U7" i="22"/>
  <c r="AL13" i="22"/>
  <c r="AK13" i="22"/>
  <c r="U13" i="22"/>
  <c r="T13" i="22"/>
  <c r="T15" i="22"/>
  <c r="T17" i="22"/>
  <c r="E86" i="22"/>
  <c r="AL2" i="22"/>
  <c r="U2" i="22"/>
  <c r="I86" i="22"/>
  <c r="T2" i="22"/>
  <c r="AJ2" i="22"/>
  <c r="AO2" i="22" s="1"/>
  <c r="AL4" i="22"/>
  <c r="AK4" i="22"/>
  <c r="U4" i="22"/>
  <c r="T4" i="22"/>
  <c r="Z4" i="22" s="1"/>
  <c r="AJ4" i="22"/>
  <c r="AO4" i="22" s="1"/>
  <c r="AL6" i="22"/>
  <c r="AK6" i="22"/>
  <c r="U6" i="22"/>
  <c r="T6" i="22"/>
  <c r="AJ6" i="22"/>
  <c r="AO6" i="22" s="1"/>
  <c r="AL8" i="22"/>
  <c r="AK8" i="22"/>
  <c r="U8" i="22"/>
  <c r="T8" i="22"/>
  <c r="AJ8" i="22"/>
  <c r="AO8" i="22" s="1"/>
  <c r="AL10" i="22"/>
  <c r="AK10" i="22"/>
  <c r="U10" i="22"/>
  <c r="T10" i="22"/>
  <c r="AJ10" i="22"/>
  <c r="AO10" i="22" s="1"/>
  <c r="AL12" i="22"/>
  <c r="AK12" i="22"/>
  <c r="U12" i="22"/>
  <c r="T12" i="22"/>
  <c r="Z12" i="22" s="1"/>
  <c r="AJ12" i="22"/>
  <c r="AO12" i="22" s="1"/>
  <c r="AL14" i="22"/>
  <c r="AK14" i="22"/>
  <c r="U14" i="22"/>
  <c r="T14" i="22"/>
  <c r="AJ14" i="22"/>
  <c r="AO14" i="22" s="1"/>
  <c r="AL16" i="22"/>
  <c r="AK16" i="22"/>
  <c r="U16" i="22"/>
  <c r="T16" i="22"/>
  <c r="Z16" i="22" s="1"/>
  <c r="AJ16" i="22"/>
  <c r="AO16" i="22" s="1"/>
  <c r="AK17" i="22"/>
  <c r="AJ3" i="22"/>
  <c r="AO3" i="22" s="1"/>
  <c r="AJ5" i="22"/>
  <c r="AO5" i="22" s="1"/>
  <c r="T7" i="22"/>
  <c r="AL9" i="22"/>
  <c r="AK9" i="22"/>
  <c r="U9" i="22"/>
  <c r="AL11" i="22"/>
  <c r="AR11" i="22" s="1"/>
  <c r="AK11" i="22"/>
  <c r="U11" i="22"/>
  <c r="T11" i="22"/>
  <c r="AJ13" i="22"/>
  <c r="AO13" i="22" s="1"/>
  <c r="AJ15" i="22"/>
  <c r="AO15" i="22" s="1"/>
  <c r="AJ19" i="22"/>
  <c r="AO19" i="22" s="1"/>
  <c r="T19" i="22"/>
  <c r="AI19" i="22"/>
  <c r="AN19" i="22" s="1"/>
  <c r="AM19" i="22"/>
  <c r="AR19" i="22" s="1"/>
  <c r="S19" i="22"/>
  <c r="Y19" i="22" s="1"/>
  <c r="AM13" i="22"/>
  <c r="AR13" i="22" s="1"/>
  <c r="U19" i="22"/>
  <c r="V19" i="22"/>
  <c r="M86" i="22"/>
  <c r="F86" i="22"/>
  <c r="J86" i="22"/>
  <c r="N86" i="22"/>
  <c r="AM2" i="22"/>
  <c r="V3" i="22"/>
  <c r="AB3" i="22" s="1"/>
  <c r="S3" i="22"/>
  <c r="Y3" i="22" s="1"/>
  <c r="AI3" i="22"/>
  <c r="AN3" i="22" s="1"/>
  <c r="AM4" i="22"/>
  <c r="V5" i="22"/>
  <c r="S5" i="22"/>
  <c r="Y5" i="22" s="1"/>
  <c r="AI5" i="22"/>
  <c r="AN5" i="22" s="1"/>
  <c r="AM6" i="22"/>
  <c r="V7" i="22"/>
  <c r="S7" i="22"/>
  <c r="Y7" i="22" s="1"/>
  <c r="AI7" i="22"/>
  <c r="AN7" i="22" s="1"/>
  <c r="AM8" i="22"/>
  <c r="V9" i="22"/>
  <c r="S9" i="22"/>
  <c r="Y9" i="22" s="1"/>
  <c r="AI9" i="22"/>
  <c r="AN9" i="22" s="1"/>
  <c r="AM10" i="22"/>
  <c r="V11" i="22"/>
  <c r="S11" i="22"/>
  <c r="Y11" i="22" s="1"/>
  <c r="AI11" i="22"/>
  <c r="AN11" i="22" s="1"/>
  <c r="AM12" i="22"/>
  <c r="V13" i="22"/>
  <c r="S13" i="22"/>
  <c r="Y13" i="22" s="1"/>
  <c r="AI13" i="22"/>
  <c r="AN13" i="22" s="1"/>
  <c r="AM14" i="22"/>
  <c r="V15" i="22"/>
  <c r="S15" i="22"/>
  <c r="Y15" i="22" s="1"/>
  <c r="AI15" i="22"/>
  <c r="AN15" i="22" s="1"/>
  <c r="AM16" i="22"/>
  <c r="S17" i="22"/>
  <c r="Y17" i="22" s="1"/>
  <c r="AL17" i="22"/>
  <c r="AL18" i="22"/>
  <c r="AK18" i="22"/>
  <c r="V18" i="22"/>
  <c r="U18" i="22"/>
  <c r="G86" i="22"/>
  <c r="K86" i="22"/>
  <c r="D86" i="22"/>
  <c r="H86" i="22"/>
  <c r="L86" i="22"/>
  <c r="X2" i="22"/>
  <c r="V2" i="22"/>
  <c r="R3" i="22"/>
  <c r="X3" i="22" s="1"/>
  <c r="R4" i="22"/>
  <c r="X4" i="22" s="1"/>
  <c r="R5" i="22"/>
  <c r="X5" i="22" s="1"/>
  <c r="R6" i="22"/>
  <c r="X6" i="22" s="1"/>
  <c r="R7" i="22"/>
  <c r="X7" i="22" s="1"/>
  <c r="R8" i="22"/>
  <c r="X8" i="22" s="1"/>
  <c r="R9" i="22"/>
  <c r="X9" i="22" s="1"/>
  <c r="R10" i="22"/>
  <c r="X10" i="22" s="1"/>
  <c r="R11" i="22"/>
  <c r="X11" i="22" s="1"/>
  <c r="R12" i="22"/>
  <c r="X12" i="22" s="1"/>
  <c r="R13" i="22"/>
  <c r="X13" i="22" s="1"/>
  <c r="R14" i="22"/>
  <c r="X14" i="22" s="1"/>
  <c r="R15" i="22"/>
  <c r="X15" i="22" s="1"/>
  <c r="R16" i="22"/>
  <c r="X16" i="22" s="1"/>
  <c r="AJ17" i="22"/>
  <c r="AO17" i="22" s="1"/>
  <c r="R17" i="22"/>
  <c r="X17" i="22" s="1"/>
  <c r="V17" i="22"/>
  <c r="AI17" i="22"/>
  <c r="AN17" i="22" s="1"/>
  <c r="AJ18" i="22"/>
  <c r="AO18" i="22" s="1"/>
  <c r="T18" i="22"/>
  <c r="R18" i="22"/>
  <c r="X18" i="22" s="1"/>
  <c r="V68" i="21"/>
  <c r="AM38" i="21"/>
  <c r="V50" i="21"/>
  <c r="AM46" i="21"/>
  <c r="V42" i="21"/>
  <c r="V34" i="21"/>
  <c r="AL32" i="21"/>
  <c r="AL40" i="21"/>
  <c r="AL48" i="21"/>
  <c r="AK53" i="21"/>
  <c r="U56" i="21"/>
  <c r="AK61" i="21"/>
  <c r="F86" i="21"/>
  <c r="AJ3" i="21"/>
  <c r="AO3" i="21" s="1"/>
  <c r="AJ5" i="21"/>
  <c r="AO5" i="21" s="1"/>
  <c r="AJ7" i="21"/>
  <c r="AO7" i="21" s="1"/>
  <c r="AJ9" i="21"/>
  <c r="AO9" i="21" s="1"/>
  <c r="AJ11" i="21"/>
  <c r="AO11" i="21" s="1"/>
  <c r="AJ13" i="21"/>
  <c r="AO13" i="21" s="1"/>
  <c r="AJ15" i="21"/>
  <c r="AO15" i="21" s="1"/>
  <c r="V17" i="21"/>
  <c r="V19" i="21"/>
  <c r="V21" i="21"/>
  <c r="V23" i="21"/>
  <c r="V25" i="21"/>
  <c r="V27" i="21"/>
  <c r="V29" i="21"/>
  <c r="AM31" i="21"/>
  <c r="AL31" i="21"/>
  <c r="AI32" i="21"/>
  <c r="AN32" i="21" s="1"/>
  <c r="S35" i="21"/>
  <c r="Y35" i="21" s="1"/>
  <c r="AI40" i="21"/>
  <c r="AN40" i="21" s="1"/>
  <c r="S43" i="21"/>
  <c r="Y43" i="21" s="1"/>
  <c r="AI48" i="21"/>
  <c r="AN48" i="21" s="1"/>
  <c r="S51" i="21"/>
  <c r="Y51" i="21" s="1"/>
  <c r="V61" i="21"/>
  <c r="V63" i="21"/>
  <c r="V65" i="21"/>
  <c r="V67" i="21"/>
  <c r="V69" i="21"/>
  <c r="V71" i="21"/>
  <c r="AM34" i="21"/>
  <c r="AM42" i="21"/>
  <c r="AM50" i="21"/>
  <c r="AJ54" i="21"/>
  <c r="AO54" i="21" s="1"/>
  <c r="U55" i="21"/>
  <c r="AK60" i="21"/>
  <c r="AI17" i="21"/>
  <c r="AN17" i="21" s="1"/>
  <c r="AI21" i="21"/>
  <c r="AN21" i="21" s="1"/>
  <c r="S25" i="21"/>
  <c r="Y25" i="21" s="1"/>
  <c r="S27" i="21"/>
  <c r="Y27" i="21" s="1"/>
  <c r="S29" i="21"/>
  <c r="Y29" i="21" s="1"/>
  <c r="S31" i="21"/>
  <c r="Y31" i="21" s="1"/>
  <c r="AJ53" i="21"/>
  <c r="AO53" i="21" s="1"/>
  <c r="G86" i="21"/>
  <c r="O86" i="21"/>
  <c r="AL4" i="21"/>
  <c r="U6" i="21"/>
  <c r="AL8" i="21"/>
  <c r="AK10" i="21"/>
  <c r="AL12" i="21"/>
  <c r="AL14" i="21"/>
  <c r="U31" i="21"/>
  <c r="U38" i="21"/>
  <c r="U39" i="21"/>
  <c r="U46" i="21"/>
  <c r="U47" i="21"/>
  <c r="AL52" i="21"/>
  <c r="AQ52" i="21" s="1"/>
  <c r="U52" i="21"/>
  <c r="AM53" i="21"/>
  <c r="T53" i="21"/>
  <c r="AJ56" i="21"/>
  <c r="AO56" i="21" s="1"/>
  <c r="AK64" i="21"/>
  <c r="AK65" i="21"/>
  <c r="S19" i="21"/>
  <c r="Y19" i="21" s="1"/>
  <c r="S21" i="21"/>
  <c r="Y21" i="21" s="1"/>
  <c r="S23" i="21"/>
  <c r="Y23" i="21" s="1"/>
  <c r="AI27" i="21"/>
  <c r="AN27" i="21" s="1"/>
  <c r="AI29" i="21"/>
  <c r="AN29" i="21" s="1"/>
  <c r="V38" i="21"/>
  <c r="AB38" i="21" s="1"/>
  <c r="V72" i="21"/>
  <c r="K86" i="21"/>
  <c r="AM2" i="21"/>
  <c r="AJ4" i="21"/>
  <c r="AO4" i="21" s="1"/>
  <c r="AJ6" i="21"/>
  <c r="AO6" i="21" s="1"/>
  <c r="AJ8" i="21"/>
  <c r="AO8" i="21" s="1"/>
  <c r="AJ10" i="21"/>
  <c r="AO10" i="21" s="1"/>
  <c r="AJ12" i="21"/>
  <c r="AO12" i="21" s="1"/>
  <c r="AJ14" i="21"/>
  <c r="AO14" i="21" s="1"/>
  <c r="U34" i="21"/>
  <c r="AB34" i="21" s="1"/>
  <c r="U35" i="21"/>
  <c r="AC35" i="21" s="1"/>
  <c r="U42" i="21"/>
  <c r="U43" i="21"/>
  <c r="AC43" i="21" s="1"/>
  <c r="AI45" i="21"/>
  <c r="AN45" i="21" s="1"/>
  <c r="U50" i="21"/>
  <c r="AB50" i="21" s="1"/>
  <c r="U51" i="21"/>
  <c r="AC51" i="21" s="1"/>
  <c r="AM56" i="21"/>
  <c r="T56" i="21"/>
  <c r="AK56" i="21"/>
  <c r="U60" i="21"/>
  <c r="AB60" i="21" s="1"/>
  <c r="AK68" i="21"/>
  <c r="AK69" i="21"/>
  <c r="S17" i="21"/>
  <c r="Y17" i="21" s="1"/>
  <c r="AI19" i="21"/>
  <c r="AN19" i="21" s="1"/>
  <c r="AI23" i="21"/>
  <c r="AN23" i="21" s="1"/>
  <c r="AI25" i="21"/>
  <c r="AN25" i="21" s="1"/>
  <c r="V46" i="21"/>
  <c r="T52" i="21"/>
  <c r="AL3" i="21"/>
  <c r="AL5" i="21"/>
  <c r="AL7" i="21"/>
  <c r="U9" i="21"/>
  <c r="AL11" i="21"/>
  <c r="AL13" i="21"/>
  <c r="T20" i="21"/>
  <c r="T22" i="21"/>
  <c r="AM28" i="21"/>
  <c r="AJ30" i="21"/>
  <c r="AO30" i="21" s="1"/>
  <c r="U2" i="21"/>
  <c r="AK2" i="21"/>
  <c r="AK4" i="21"/>
  <c r="U5" i="21"/>
  <c r="AK6" i="21"/>
  <c r="AK7" i="21"/>
  <c r="AP7" i="21" s="1"/>
  <c r="AK9" i="21"/>
  <c r="AK13" i="21"/>
  <c r="AK14" i="21"/>
  <c r="AL16" i="21"/>
  <c r="U16" i="21"/>
  <c r="AJ16" i="21"/>
  <c r="AO16" i="21" s="1"/>
  <c r="AL18" i="21"/>
  <c r="U18" i="21"/>
  <c r="AJ18" i="21"/>
  <c r="AO18" i="21" s="1"/>
  <c r="AL24" i="21"/>
  <c r="U24" i="21"/>
  <c r="AJ24" i="21"/>
  <c r="AO24" i="21" s="1"/>
  <c r="AL26" i="21"/>
  <c r="U26" i="21"/>
  <c r="AJ26" i="21"/>
  <c r="AO26" i="21" s="1"/>
  <c r="T28" i="21"/>
  <c r="T30" i="21"/>
  <c r="AK36" i="21"/>
  <c r="AJ36" i="21"/>
  <c r="AO36" i="21" s="1"/>
  <c r="T36" i="21"/>
  <c r="AM36" i="21"/>
  <c r="V36" i="21"/>
  <c r="AL39" i="21"/>
  <c r="AK44" i="21"/>
  <c r="AJ44" i="21"/>
  <c r="AO44" i="21" s="1"/>
  <c r="T44" i="21"/>
  <c r="AM44" i="21"/>
  <c r="V44" i="21"/>
  <c r="R44" i="21"/>
  <c r="X44" i="21" s="1"/>
  <c r="V47" i="21"/>
  <c r="AJ57" i="21"/>
  <c r="AO57" i="21" s="1"/>
  <c r="T57" i="21"/>
  <c r="AK57" i="21"/>
  <c r="L86" i="21"/>
  <c r="V2" i="21"/>
  <c r="AL2" i="21"/>
  <c r="R3" i="21"/>
  <c r="X3" i="21" s="1"/>
  <c r="R4" i="21"/>
  <c r="X4" i="21" s="1"/>
  <c r="R5" i="21"/>
  <c r="X5" i="21" s="1"/>
  <c r="R6" i="21"/>
  <c r="X6" i="21" s="1"/>
  <c r="AL6" i="21"/>
  <c r="R7" i="21"/>
  <c r="X7" i="21" s="1"/>
  <c r="V8" i="21"/>
  <c r="R9" i="21"/>
  <c r="X9" i="21" s="1"/>
  <c r="AL9" i="21"/>
  <c r="V10" i="21"/>
  <c r="AL10" i="21"/>
  <c r="R11" i="21"/>
  <c r="X11" i="21" s="1"/>
  <c r="R12" i="21"/>
  <c r="X12" i="21" s="1"/>
  <c r="R13" i="21"/>
  <c r="X13" i="21" s="1"/>
  <c r="R14" i="21"/>
  <c r="X14" i="21" s="1"/>
  <c r="S15" i="21"/>
  <c r="Y15" i="21" s="1"/>
  <c r="AI15" i="21"/>
  <c r="AN15" i="21" s="1"/>
  <c r="AM16" i="21"/>
  <c r="AM18" i="21"/>
  <c r="AM24" i="21"/>
  <c r="U36" i="21"/>
  <c r="AK37" i="21"/>
  <c r="AJ37" i="21"/>
  <c r="AO37" i="21" s="1"/>
  <c r="T37" i="21"/>
  <c r="AM37" i="21"/>
  <c r="V37" i="21"/>
  <c r="S37" i="21"/>
  <c r="Y37" i="21" s="1"/>
  <c r="U44" i="21"/>
  <c r="S44" i="21"/>
  <c r="Y44" i="21" s="1"/>
  <c r="AM47" i="21"/>
  <c r="E86" i="21"/>
  <c r="M86" i="21"/>
  <c r="S2" i="21"/>
  <c r="Y2" i="21" s="1"/>
  <c r="AI2" i="21"/>
  <c r="AN2" i="21" s="1"/>
  <c r="S3" i="21"/>
  <c r="Y3" i="21" s="1"/>
  <c r="AI3" i="21"/>
  <c r="AN3" i="21" s="1"/>
  <c r="AM3" i="21"/>
  <c r="S4" i="21"/>
  <c r="Y4" i="21" s="1"/>
  <c r="AI4" i="21"/>
  <c r="AN4" i="21" s="1"/>
  <c r="AM4" i="21"/>
  <c r="S5" i="21"/>
  <c r="Y5" i="21" s="1"/>
  <c r="AI5" i="21"/>
  <c r="AN5" i="21" s="1"/>
  <c r="AM5" i="21"/>
  <c r="S6" i="21"/>
  <c r="Y6" i="21" s="1"/>
  <c r="AI6" i="21"/>
  <c r="AN6" i="21" s="1"/>
  <c r="AM6" i="21"/>
  <c r="S7" i="21"/>
  <c r="Y7" i="21" s="1"/>
  <c r="AI7" i="21"/>
  <c r="AN7" i="21" s="1"/>
  <c r="AM7" i="21"/>
  <c r="S8" i="21"/>
  <c r="Y8" i="21" s="1"/>
  <c r="AI8" i="21"/>
  <c r="AN8" i="21" s="1"/>
  <c r="AM8" i="21"/>
  <c r="AR8" i="21" s="1"/>
  <c r="S9" i="21"/>
  <c r="Y9" i="21" s="1"/>
  <c r="AI9" i="21"/>
  <c r="AN9" i="21" s="1"/>
  <c r="AM9" i="21"/>
  <c r="S10" i="21"/>
  <c r="Y10" i="21" s="1"/>
  <c r="AI10" i="21"/>
  <c r="AN10" i="21" s="1"/>
  <c r="AM10" i="21"/>
  <c r="S11" i="21"/>
  <c r="Y11" i="21" s="1"/>
  <c r="AI11" i="21"/>
  <c r="AN11" i="21" s="1"/>
  <c r="AM11" i="21"/>
  <c r="S12" i="21"/>
  <c r="Y12" i="21" s="1"/>
  <c r="AI12" i="21"/>
  <c r="AN12" i="21" s="1"/>
  <c r="AM12" i="21"/>
  <c r="S13" i="21"/>
  <c r="Y13" i="21" s="1"/>
  <c r="AI13" i="21"/>
  <c r="AN13" i="21" s="1"/>
  <c r="AM13" i="21"/>
  <c r="S14" i="21"/>
  <c r="Y14" i="21" s="1"/>
  <c r="AI14" i="21"/>
  <c r="AN14" i="21" s="1"/>
  <c r="AM14" i="21"/>
  <c r="AL15" i="21"/>
  <c r="U15" i="21"/>
  <c r="T15" i="21"/>
  <c r="AL17" i="21"/>
  <c r="U17" i="21"/>
  <c r="T17" i="21"/>
  <c r="Z17" i="21" s="1"/>
  <c r="AJ17" i="21"/>
  <c r="AO17" i="21" s="1"/>
  <c r="AL19" i="21"/>
  <c r="U19" i="21"/>
  <c r="T19" i="21"/>
  <c r="Z19" i="21" s="1"/>
  <c r="AJ19" i="21"/>
  <c r="AO19" i="21" s="1"/>
  <c r="AL21" i="21"/>
  <c r="U21" i="21"/>
  <c r="T21" i="21"/>
  <c r="AJ21" i="21"/>
  <c r="AO21" i="21" s="1"/>
  <c r="AL23" i="21"/>
  <c r="U23" i="21"/>
  <c r="T23" i="21"/>
  <c r="AJ23" i="21"/>
  <c r="AO23" i="21" s="1"/>
  <c r="AL25" i="21"/>
  <c r="U25" i="21"/>
  <c r="T25" i="21"/>
  <c r="AJ25" i="21"/>
  <c r="AO25" i="21" s="1"/>
  <c r="AL27" i="21"/>
  <c r="U27" i="21"/>
  <c r="T27" i="21"/>
  <c r="Z27" i="21" s="1"/>
  <c r="AJ27" i="21"/>
  <c r="AO27" i="21" s="1"/>
  <c r="AL29" i="21"/>
  <c r="U29" i="21"/>
  <c r="T29" i="21"/>
  <c r="Z29" i="21" s="1"/>
  <c r="AJ29" i="21"/>
  <c r="AO29" i="21" s="1"/>
  <c r="T31" i="21"/>
  <c r="AK32" i="21"/>
  <c r="AQ32" i="21" s="1"/>
  <c r="AJ32" i="21"/>
  <c r="AO32" i="21" s="1"/>
  <c r="T32" i="21"/>
  <c r="AM32" i="21"/>
  <c r="V32" i="21"/>
  <c r="R32" i="21"/>
  <c r="X32" i="21" s="1"/>
  <c r="V35" i="21"/>
  <c r="AL35" i="21"/>
  <c r="AI36" i="21"/>
  <c r="AN36" i="21" s="1"/>
  <c r="AI37" i="21"/>
  <c r="AN37" i="21" s="1"/>
  <c r="AK40" i="21"/>
  <c r="AJ40" i="21"/>
  <c r="AO40" i="21" s="1"/>
  <c r="T40" i="21"/>
  <c r="AM40" i="21"/>
  <c r="V40" i="21"/>
  <c r="R40" i="21"/>
  <c r="X40" i="21" s="1"/>
  <c r="V43" i="21"/>
  <c r="AL43" i="21"/>
  <c r="AI44" i="21"/>
  <c r="AN44" i="21" s="1"/>
  <c r="AK48" i="21"/>
  <c r="AJ48" i="21"/>
  <c r="AO48" i="21" s="1"/>
  <c r="T48" i="21"/>
  <c r="AM48" i="21"/>
  <c r="V48" i="21"/>
  <c r="R48" i="21"/>
  <c r="X48" i="21" s="1"/>
  <c r="V51" i="21"/>
  <c r="AL51" i="21"/>
  <c r="U3" i="21"/>
  <c r="AK3" i="21"/>
  <c r="U4" i="21"/>
  <c r="AK5" i="21"/>
  <c r="U7" i="21"/>
  <c r="U8" i="21"/>
  <c r="AK8" i="21"/>
  <c r="U10" i="21"/>
  <c r="U11" i="21"/>
  <c r="AK11" i="21"/>
  <c r="U12" i="21"/>
  <c r="AK12" i="21"/>
  <c r="U13" i="21"/>
  <c r="U14" i="21"/>
  <c r="T16" i="21"/>
  <c r="T18" i="21"/>
  <c r="AL20" i="21"/>
  <c r="U20" i="21"/>
  <c r="AJ20" i="21"/>
  <c r="AO20" i="21" s="1"/>
  <c r="AL22" i="21"/>
  <c r="U22" i="21"/>
  <c r="AJ22" i="21"/>
  <c r="AO22" i="21" s="1"/>
  <c r="T24" i="21"/>
  <c r="T26" i="21"/>
  <c r="AL28" i="21"/>
  <c r="U28" i="21"/>
  <c r="AJ28" i="21"/>
  <c r="AO28" i="21" s="1"/>
  <c r="AL30" i="21"/>
  <c r="U30" i="21"/>
  <c r="R36" i="21"/>
  <c r="X36" i="21" s="1"/>
  <c r="V39" i="21"/>
  <c r="AL47" i="21"/>
  <c r="AL58" i="21"/>
  <c r="U58" i="21"/>
  <c r="AK58" i="21"/>
  <c r="T58" i="21"/>
  <c r="AJ58" i="21"/>
  <c r="AO58" i="21" s="1"/>
  <c r="D86" i="21"/>
  <c r="H86" i="21"/>
  <c r="R2" i="21"/>
  <c r="X2" i="21" s="1"/>
  <c r="V3" i="21"/>
  <c r="V4" i="21"/>
  <c r="V5" i="21"/>
  <c r="AB5" i="21" s="1"/>
  <c r="V6" i="21"/>
  <c r="V7" i="21"/>
  <c r="R8" i="21"/>
  <c r="X8" i="21" s="1"/>
  <c r="V9" i="21"/>
  <c r="R10" i="21"/>
  <c r="X10" i="21" s="1"/>
  <c r="V11" i="21"/>
  <c r="V12" i="21"/>
  <c r="V13" i="21"/>
  <c r="V14" i="21"/>
  <c r="V15" i="21"/>
  <c r="R15" i="21"/>
  <c r="X15" i="21" s="1"/>
  <c r="AK15" i="21"/>
  <c r="AM20" i="21"/>
  <c r="AM22" i="21"/>
  <c r="AM26" i="21"/>
  <c r="AR26" i="21" s="1"/>
  <c r="AM30" i="21"/>
  <c r="S36" i="21"/>
  <c r="Y36" i="21" s="1"/>
  <c r="R37" i="21"/>
  <c r="X37" i="21" s="1"/>
  <c r="AM39" i="21"/>
  <c r="AK45" i="21"/>
  <c r="AJ45" i="21"/>
  <c r="AO45" i="21" s="1"/>
  <c r="T45" i="21"/>
  <c r="AM45" i="21"/>
  <c r="V45" i="21"/>
  <c r="S45" i="21"/>
  <c r="Y45" i="21" s="1"/>
  <c r="R45" i="21"/>
  <c r="X45" i="21" s="1"/>
  <c r="AL59" i="21"/>
  <c r="AK59" i="21"/>
  <c r="T59" i="21"/>
  <c r="AJ59" i="21"/>
  <c r="AO59" i="21" s="1"/>
  <c r="U59" i="21"/>
  <c r="I86" i="21"/>
  <c r="J86" i="21"/>
  <c r="N86" i="21"/>
  <c r="T2" i="21"/>
  <c r="AJ2" i="21"/>
  <c r="AO2" i="21" s="1"/>
  <c r="T3" i="21"/>
  <c r="T4" i="21"/>
  <c r="T5" i="21"/>
  <c r="T6" i="21"/>
  <c r="T7" i="21"/>
  <c r="T8" i="21"/>
  <c r="T9" i="21"/>
  <c r="T10" i="21"/>
  <c r="T11" i="21"/>
  <c r="T12" i="21"/>
  <c r="T13" i="21"/>
  <c r="T14" i="21"/>
  <c r="AM15" i="21"/>
  <c r="V16" i="21"/>
  <c r="S16" i="21"/>
  <c r="Y16" i="21" s="1"/>
  <c r="AI16" i="21"/>
  <c r="AN16" i="21" s="1"/>
  <c r="AM17" i="21"/>
  <c r="AR17" i="21" s="1"/>
  <c r="V18" i="21"/>
  <c r="S18" i="21"/>
  <c r="Y18" i="21" s="1"/>
  <c r="AI18" i="21"/>
  <c r="AN18" i="21" s="1"/>
  <c r="AM19" i="21"/>
  <c r="AR19" i="21" s="1"/>
  <c r="V20" i="21"/>
  <c r="S20" i="21"/>
  <c r="Y20" i="21" s="1"/>
  <c r="AI20" i="21"/>
  <c r="AN20" i="21" s="1"/>
  <c r="AM21" i="21"/>
  <c r="AR21" i="21" s="1"/>
  <c r="V22" i="21"/>
  <c r="S22" i="21"/>
  <c r="Y22" i="21" s="1"/>
  <c r="AI22" i="21"/>
  <c r="AN22" i="21" s="1"/>
  <c r="AM23" i="21"/>
  <c r="AR23" i="21" s="1"/>
  <c r="V24" i="21"/>
  <c r="S24" i="21"/>
  <c r="Y24" i="21" s="1"/>
  <c r="AI24" i="21"/>
  <c r="AN24" i="21" s="1"/>
  <c r="AM25" i="21"/>
  <c r="AR25" i="21" s="1"/>
  <c r="V26" i="21"/>
  <c r="S26" i="21"/>
  <c r="Y26" i="21" s="1"/>
  <c r="AI26" i="21"/>
  <c r="AN26" i="21" s="1"/>
  <c r="AM27" i="21"/>
  <c r="AR27" i="21" s="1"/>
  <c r="V28" i="21"/>
  <c r="S28" i="21"/>
  <c r="Y28" i="21" s="1"/>
  <c r="AI28" i="21"/>
  <c r="AN28" i="21" s="1"/>
  <c r="AM29" i="21"/>
  <c r="AR29" i="21" s="1"/>
  <c r="V30" i="21"/>
  <c r="S30" i="21"/>
  <c r="Y30" i="21" s="1"/>
  <c r="AI30" i="21"/>
  <c r="AN30" i="21" s="1"/>
  <c r="U32" i="21"/>
  <c r="S32" i="21"/>
  <c r="Y32" i="21" s="1"/>
  <c r="AK33" i="21"/>
  <c r="AJ33" i="21"/>
  <c r="AO33" i="21" s="1"/>
  <c r="T33" i="21"/>
  <c r="AM33" i="21"/>
  <c r="V33" i="21"/>
  <c r="S33" i="21"/>
  <c r="Y33" i="21" s="1"/>
  <c r="R33" i="21"/>
  <c r="X33" i="21" s="1"/>
  <c r="AM35" i="21"/>
  <c r="AL36" i="21"/>
  <c r="S39" i="21"/>
  <c r="Y39" i="21" s="1"/>
  <c r="U40" i="21"/>
  <c r="S40" i="21"/>
  <c r="Y40" i="21" s="1"/>
  <c r="AK41" i="21"/>
  <c r="AJ41" i="21"/>
  <c r="AO41" i="21" s="1"/>
  <c r="T41" i="21"/>
  <c r="AM41" i="21"/>
  <c r="V41" i="21"/>
  <c r="S41" i="21"/>
  <c r="Y41" i="21" s="1"/>
  <c r="R41" i="21"/>
  <c r="X41" i="21" s="1"/>
  <c r="AM43" i="21"/>
  <c r="AL44" i="21"/>
  <c r="S47" i="21"/>
  <c r="Y47" i="21" s="1"/>
  <c r="U48" i="21"/>
  <c r="S48" i="21"/>
  <c r="Y48" i="21" s="1"/>
  <c r="AK49" i="21"/>
  <c r="AJ49" i="21"/>
  <c r="AO49" i="21" s="1"/>
  <c r="T49" i="21"/>
  <c r="AM49" i="21"/>
  <c r="V49" i="21"/>
  <c r="S49" i="21"/>
  <c r="Y49" i="21" s="1"/>
  <c r="R49" i="21"/>
  <c r="X49" i="21" s="1"/>
  <c r="AM51" i="21"/>
  <c r="U57" i="21"/>
  <c r="U62" i="21"/>
  <c r="AL62" i="21"/>
  <c r="AK62" i="21"/>
  <c r="V62" i="21"/>
  <c r="U66" i="21"/>
  <c r="AL66" i="21"/>
  <c r="AK66" i="21"/>
  <c r="V66" i="21"/>
  <c r="U70" i="21"/>
  <c r="AL70" i="21"/>
  <c r="AK70" i="21"/>
  <c r="V70" i="21"/>
  <c r="AK16" i="21"/>
  <c r="AP16" i="21" s="1"/>
  <c r="AK17" i="21"/>
  <c r="AK18" i="21"/>
  <c r="AK19" i="21"/>
  <c r="AK20" i="21"/>
  <c r="AK21" i="21"/>
  <c r="AK22" i="21"/>
  <c r="AK23" i="21"/>
  <c r="AK24" i="21"/>
  <c r="AK25" i="21"/>
  <c r="AK26" i="21"/>
  <c r="AK27" i="21"/>
  <c r="AK28" i="21"/>
  <c r="AK29" i="21"/>
  <c r="AK30" i="21"/>
  <c r="U33" i="21"/>
  <c r="AL33" i="21"/>
  <c r="AK34" i="21"/>
  <c r="AJ34" i="21"/>
  <c r="AO34" i="21" s="1"/>
  <c r="T34" i="21"/>
  <c r="R34" i="21"/>
  <c r="X34" i="21" s="1"/>
  <c r="AI34" i="21"/>
  <c r="AN34" i="21" s="1"/>
  <c r="U37" i="21"/>
  <c r="AL37" i="21"/>
  <c r="AK38" i="21"/>
  <c r="AJ38" i="21"/>
  <c r="AO38" i="21" s="1"/>
  <c r="T38" i="21"/>
  <c r="R38" i="21"/>
  <c r="X38" i="21" s="1"/>
  <c r="AI38" i="21"/>
  <c r="AN38" i="21" s="1"/>
  <c r="U41" i="21"/>
  <c r="AL41" i="21"/>
  <c r="AK42" i="21"/>
  <c r="AJ42" i="21"/>
  <c r="AO42" i="21" s="1"/>
  <c r="T42" i="21"/>
  <c r="R42" i="21"/>
  <c r="X42" i="21" s="1"/>
  <c r="AI42" i="21"/>
  <c r="AN42" i="21" s="1"/>
  <c r="U45" i="21"/>
  <c r="AL45" i="21"/>
  <c r="AK46" i="21"/>
  <c r="AJ46" i="21"/>
  <c r="AO46" i="21" s="1"/>
  <c r="T46" i="21"/>
  <c r="R46" i="21"/>
  <c r="X46" i="21" s="1"/>
  <c r="AI46" i="21"/>
  <c r="AN46" i="21" s="1"/>
  <c r="U49" i="21"/>
  <c r="AL49" i="21"/>
  <c r="AK50" i="21"/>
  <c r="AJ50" i="21"/>
  <c r="AO50" i="21" s="1"/>
  <c r="T50" i="21"/>
  <c r="AA50" i="21" s="1"/>
  <c r="R50" i="21"/>
  <c r="X50" i="21" s="1"/>
  <c r="AI50" i="21"/>
  <c r="AN50" i="21" s="1"/>
  <c r="U53" i="21"/>
  <c r="AL55" i="21"/>
  <c r="AK55" i="21"/>
  <c r="T55" i="21"/>
  <c r="AJ55" i="21"/>
  <c r="AO55" i="21" s="1"/>
  <c r="AM57" i="21"/>
  <c r="R16" i="21"/>
  <c r="X16" i="21" s="1"/>
  <c r="R17" i="21"/>
  <c r="X17" i="21" s="1"/>
  <c r="R18" i="21"/>
  <c r="X18" i="21" s="1"/>
  <c r="R19" i="21"/>
  <c r="X19" i="21" s="1"/>
  <c r="R20" i="21"/>
  <c r="X20" i="21" s="1"/>
  <c r="R21" i="21"/>
  <c r="X21" i="21" s="1"/>
  <c r="R22" i="21"/>
  <c r="X22" i="21" s="1"/>
  <c r="R23" i="21"/>
  <c r="X23" i="21" s="1"/>
  <c r="R24" i="21"/>
  <c r="X24" i="21" s="1"/>
  <c r="R25" i="21"/>
  <c r="X25" i="21" s="1"/>
  <c r="R26" i="21"/>
  <c r="X26" i="21" s="1"/>
  <c r="R27" i="21"/>
  <c r="X27" i="21" s="1"/>
  <c r="R28" i="21"/>
  <c r="X28" i="21" s="1"/>
  <c r="R29" i="21"/>
  <c r="X29" i="21" s="1"/>
  <c r="R30" i="21"/>
  <c r="X30" i="21" s="1"/>
  <c r="AK31" i="21"/>
  <c r="AJ31" i="21"/>
  <c r="AO31" i="21" s="1"/>
  <c r="R31" i="21"/>
  <c r="X31" i="21" s="1"/>
  <c r="V31" i="21"/>
  <c r="AB31" i="21" s="1"/>
  <c r="AI31" i="21"/>
  <c r="AN31" i="21" s="1"/>
  <c r="S34" i="21"/>
  <c r="Y34" i="21" s="1"/>
  <c r="AL34" i="21"/>
  <c r="AK35" i="21"/>
  <c r="AJ35" i="21"/>
  <c r="AO35" i="21" s="1"/>
  <c r="T35" i="21"/>
  <c r="R35" i="21"/>
  <c r="X35" i="21" s="1"/>
  <c r="AI35" i="21"/>
  <c r="AN35" i="21" s="1"/>
  <c r="S38" i="21"/>
  <c r="Y38" i="21" s="1"/>
  <c r="AL38" i="21"/>
  <c r="AK39" i="21"/>
  <c r="AJ39" i="21"/>
  <c r="AO39" i="21" s="1"/>
  <c r="T39" i="21"/>
  <c r="R39" i="21"/>
  <c r="X39" i="21" s="1"/>
  <c r="AI39" i="21"/>
  <c r="AN39" i="21" s="1"/>
  <c r="S42" i="21"/>
  <c r="Y42" i="21" s="1"/>
  <c r="AL42" i="21"/>
  <c r="AK43" i="21"/>
  <c r="AJ43" i="21"/>
  <c r="AO43" i="21" s="1"/>
  <c r="T43" i="21"/>
  <c r="R43" i="21"/>
  <c r="X43" i="21" s="1"/>
  <c r="AI43" i="21"/>
  <c r="AN43" i="21" s="1"/>
  <c r="S46" i="21"/>
  <c r="Y46" i="21" s="1"/>
  <c r="AL46" i="21"/>
  <c r="AK47" i="21"/>
  <c r="AJ47" i="21"/>
  <c r="AO47" i="21" s="1"/>
  <c r="T47" i="21"/>
  <c r="R47" i="21"/>
  <c r="X47" i="21" s="1"/>
  <c r="AI47" i="21"/>
  <c r="AN47" i="21" s="1"/>
  <c r="S50" i="21"/>
  <c r="Y50" i="21" s="1"/>
  <c r="AL50" i="21"/>
  <c r="AK51" i="21"/>
  <c r="AJ51" i="21"/>
  <c r="AO51" i="21" s="1"/>
  <c r="T51" i="21"/>
  <c r="R51" i="21"/>
  <c r="X51" i="21" s="1"/>
  <c r="AI51" i="21"/>
  <c r="AN51" i="21" s="1"/>
  <c r="AL54" i="21"/>
  <c r="U54" i="21"/>
  <c r="AK54" i="21"/>
  <c r="AP54" i="21" s="1"/>
  <c r="T54" i="21"/>
  <c r="U63" i="21"/>
  <c r="AL63" i="21"/>
  <c r="AK63" i="21"/>
  <c r="U67" i="21"/>
  <c r="AL67" i="21"/>
  <c r="AK67" i="21"/>
  <c r="U71" i="21"/>
  <c r="AL71" i="21"/>
  <c r="AK71" i="21"/>
  <c r="AL53" i="21"/>
  <c r="AM54" i="21"/>
  <c r="AL56" i="21"/>
  <c r="AM58" i="21"/>
  <c r="AL60" i="21"/>
  <c r="U61" i="21"/>
  <c r="AL61" i="21"/>
  <c r="U65" i="21"/>
  <c r="AL65" i="21"/>
  <c r="U69" i="21"/>
  <c r="AL69" i="21"/>
  <c r="AM52" i="21"/>
  <c r="AI52" i="21"/>
  <c r="AN52" i="21" s="1"/>
  <c r="S52" i="21"/>
  <c r="Y52" i="21" s="1"/>
  <c r="V52" i="21"/>
  <c r="R52" i="21"/>
  <c r="X52" i="21" s="1"/>
  <c r="AJ52" i="21"/>
  <c r="AO52" i="21" s="1"/>
  <c r="AM55" i="21"/>
  <c r="AL57" i="21"/>
  <c r="AM59" i="21"/>
  <c r="U64" i="21"/>
  <c r="AB64" i="21" s="1"/>
  <c r="AL64" i="21"/>
  <c r="U68" i="21"/>
  <c r="AL68" i="21"/>
  <c r="U72" i="21"/>
  <c r="AL72" i="21"/>
  <c r="R53" i="21"/>
  <c r="X53" i="21" s="1"/>
  <c r="V53" i="21"/>
  <c r="R54" i="21"/>
  <c r="X54" i="21" s="1"/>
  <c r="V54" i="21"/>
  <c r="R55" i="21"/>
  <c r="X55" i="21" s="1"/>
  <c r="V55" i="21"/>
  <c r="R56" i="21"/>
  <c r="X56" i="21" s="1"/>
  <c r="V56" i="21"/>
  <c r="AB56" i="21" s="1"/>
  <c r="R57" i="21"/>
  <c r="X57" i="21" s="1"/>
  <c r="V57" i="21"/>
  <c r="R58" i="21"/>
  <c r="X58" i="21" s="1"/>
  <c r="V58" i="21"/>
  <c r="R59" i="21"/>
  <c r="X59" i="21" s="1"/>
  <c r="V59" i="21"/>
  <c r="AJ60" i="21"/>
  <c r="AO60" i="21" s="1"/>
  <c r="T60" i="21"/>
  <c r="AM60" i="21"/>
  <c r="AI60" i="21"/>
  <c r="AN60" i="21" s="1"/>
  <c r="S60" i="21"/>
  <c r="Y60" i="21" s="1"/>
  <c r="R60" i="21"/>
  <c r="X60" i="21" s="1"/>
  <c r="AJ61" i="21"/>
  <c r="T61" i="21"/>
  <c r="AM61" i="21"/>
  <c r="AI61" i="21"/>
  <c r="AN61" i="21" s="1"/>
  <c r="S61" i="21"/>
  <c r="Y61" i="21" s="1"/>
  <c r="R61" i="21"/>
  <c r="X61" i="21" s="1"/>
  <c r="AJ62" i="21"/>
  <c r="AO62" i="21" s="1"/>
  <c r="T62" i="21"/>
  <c r="AM62" i="21"/>
  <c r="AI62" i="21"/>
  <c r="AN62" i="21" s="1"/>
  <c r="S62" i="21"/>
  <c r="Y62" i="21" s="1"/>
  <c r="R62" i="21"/>
  <c r="X62" i="21" s="1"/>
  <c r="AJ63" i="21"/>
  <c r="AO63" i="21" s="1"/>
  <c r="T63" i="21"/>
  <c r="AM63" i="21"/>
  <c r="AI63" i="21"/>
  <c r="AN63" i="21" s="1"/>
  <c r="S63" i="21"/>
  <c r="Y63" i="21" s="1"/>
  <c r="R63" i="21"/>
  <c r="X63" i="21" s="1"/>
  <c r="AJ64" i="21"/>
  <c r="AO64" i="21" s="1"/>
  <c r="T64" i="21"/>
  <c r="AM64" i="21"/>
  <c r="AI64" i="21"/>
  <c r="AN64" i="21" s="1"/>
  <c r="S64" i="21"/>
  <c r="Y64" i="21" s="1"/>
  <c r="R64" i="21"/>
  <c r="X64" i="21" s="1"/>
  <c r="AJ65" i="21"/>
  <c r="T65" i="21"/>
  <c r="AM65" i="21"/>
  <c r="AI65" i="21"/>
  <c r="AN65" i="21" s="1"/>
  <c r="S65" i="21"/>
  <c r="Y65" i="21" s="1"/>
  <c r="R65" i="21"/>
  <c r="X65" i="21" s="1"/>
  <c r="AJ66" i="21"/>
  <c r="AO66" i="21" s="1"/>
  <c r="T66" i="21"/>
  <c r="AM66" i="21"/>
  <c r="AI66" i="21"/>
  <c r="AN66" i="21" s="1"/>
  <c r="S66" i="21"/>
  <c r="Y66" i="21" s="1"/>
  <c r="R66" i="21"/>
  <c r="X66" i="21" s="1"/>
  <c r="AJ67" i="21"/>
  <c r="AO67" i="21" s="1"/>
  <c r="T67" i="21"/>
  <c r="AM67" i="21"/>
  <c r="AI67" i="21"/>
  <c r="AN67" i="21" s="1"/>
  <c r="S67" i="21"/>
  <c r="Y67" i="21" s="1"/>
  <c r="R67" i="21"/>
  <c r="X67" i="21" s="1"/>
  <c r="AJ68" i="21"/>
  <c r="AO68" i="21" s="1"/>
  <c r="T68" i="21"/>
  <c r="AM68" i="21"/>
  <c r="AI68" i="21"/>
  <c r="AN68" i="21" s="1"/>
  <c r="S68" i="21"/>
  <c r="Y68" i="21" s="1"/>
  <c r="R68" i="21"/>
  <c r="X68" i="21" s="1"/>
  <c r="AJ69" i="21"/>
  <c r="T69" i="21"/>
  <c r="AM69" i="21"/>
  <c r="AI69" i="21"/>
  <c r="AN69" i="21" s="1"/>
  <c r="S69" i="21"/>
  <c r="Y69" i="21" s="1"/>
  <c r="R69" i="21"/>
  <c r="X69" i="21" s="1"/>
  <c r="AJ70" i="21"/>
  <c r="AO70" i="21" s="1"/>
  <c r="T70" i="21"/>
  <c r="AM70" i="21"/>
  <c r="AI70" i="21"/>
  <c r="AN70" i="21" s="1"/>
  <c r="S70" i="21"/>
  <c r="Y70" i="21" s="1"/>
  <c r="R70" i="21"/>
  <c r="X70" i="21" s="1"/>
  <c r="AJ71" i="21"/>
  <c r="AO71" i="21" s="1"/>
  <c r="T71" i="21"/>
  <c r="AM71" i="21"/>
  <c r="AI71" i="21"/>
  <c r="AN71" i="21" s="1"/>
  <c r="S71" i="21"/>
  <c r="Y71" i="21" s="1"/>
  <c r="R71" i="21"/>
  <c r="X71" i="21" s="1"/>
  <c r="AJ72" i="21"/>
  <c r="AO72" i="21" s="1"/>
  <c r="T72" i="21"/>
  <c r="AM72" i="21"/>
  <c r="AI72" i="21"/>
  <c r="AN72" i="21" s="1"/>
  <c r="S72" i="21"/>
  <c r="Y72" i="21" s="1"/>
  <c r="R72" i="21"/>
  <c r="X72" i="21" s="1"/>
  <c r="S53" i="21"/>
  <c r="Y53" i="21" s="1"/>
  <c r="AI53" i="21"/>
  <c r="AN53" i="21" s="1"/>
  <c r="S54" i="21"/>
  <c r="Y54" i="21" s="1"/>
  <c r="AI54" i="21"/>
  <c r="AN54" i="21" s="1"/>
  <c r="S55" i="21"/>
  <c r="Y55" i="21" s="1"/>
  <c r="AI55" i="21"/>
  <c r="AN55" i="21" s="1"/>
  <c r="S56" i="21"/>
  <c r="AI56" i="21"/>
  <c r="AN56" i="21" s="1"/>
  <c r="S57" i="21"/>
  <c r="Y57" i="21" s="1"/>
  <c r="AI57" i="21"/>
  <c r="AN57" i="21" s="1"/>
  <c r="S58" i="21"/>
  <c r="Y58" i="21" s="1"/>
  <c r="AI58" i="21"/>
  <c r="AN58" i="21" s="1"/>
  <c r="S59" i="21"/>
  <c r="Y59" i="21" s="1"/>
  <c r="AI59" i="21"/>
  <c r="AN59" i="21" s="1"/>
  <c r="N86" i="17"/>
  <c r="AB2" i="22" l="1"/>
  <c r="Z2" i="22"/>
  <c r="Z18" i="22"/>
  <c r="AB6" i="22"/>
  <c r="AR18" i="22"/>
  <c r="AB16" i="22"/>
  <c r="Z8" i="22"/>
  <c r="AP9" i="22"/>
  <c r="AB8" i="22"/>
  <c r="Z6" i="22"/>
  <c r="AB9" i="22"/>
  <c r="AB7" i="22"/>
  <c r="AB5" i="22"/>
  <c r="AP11" i="22"/>
  <c r="Z14" i="22"/>
  <c r="AP13" i="22"/>
  <c r="AR16" i="22"/>
  <c r="AR8" i="22"/>
  <c r="AP16" i="22"/>
  <c r="AK2" i="22"/>
  <c r="AQ2" i="22" s="1"/>
  <c r="AB18" i="22"/>
  <c r="AB15" i="22"/>
  <c r="AB11" i="22"/>
  <c r="AB19" i="22"/>
  <c r="AB13" i="22"/>
  <c r="AR14" i="22"/>
  <c r="AR12" i="22"/>
  <c r="AR6" i="22"/>
  <c r="AR4" i="22"/>
  <c r="AB14" i="22"/>
  <c r="AP8" i="22"/>
  <c r="Z5" i="22"/>
  <c r="Z3" i="22"/>
  <c r="Z19" i="22"/>
  <c r="AP14" i="22"/>
  <c r="AP6" i="22"/>
  <c r="AQ17" i="23"/>
  <c r="AR69" i="23"/>
  <c r="AP13" i="23"/>
  <c r="AP65" i="23"/>
  <c r="AB69" i="23"/>
  <c r="AB62" i="23"/>
  <c r="AB61" i="23"/>
  <c r="AS13" i="23"/>
  <c r="AP18" i="23"/>
  <c r="AP66" i="23"/>
  <c r="AS65" i="23"/>
  <c r="AP29" i="23"/>
  <c r="AA62" i="23"/>
  <c r="AS70" i="23"/>
  <c r="AB58" i="23"/>
  <c r="AB54" i="23"/>
  <c r="AR46" i="23"/>
  <c r="AR30" i="23"/>
  <c r="AB9" i="23"/>
  <c r="AR10" i="23"/>
  <c r="AB53" i="23"/>
  <c r="AR57" i="23"/>
  <c r="AR18" i="23"/>
  <c r="AA54" i="23"/>
  <c r="AB20" i="23"/>
  <c r="AB18" i="23"/>
  <c r="AB14" i="23"/>
  <c r="AQ46" i="23"/>
  <c r="AR58" i="23"/>
  <c r="AB13" i="23"/>
  <c r="Z5" i="23"/>
  <c r="AA38" i="23"/>
  <c r="AR66" i="23"/>
  <c r="Z69" i="23"/>
  <c r="AB55" i="23"/>
  <c r="AR42" i="23"/>
  <c r="AP2" i="23"/>
  <c r="AC69" i="23"/>
  <c r="AS66" i="23"/>
  <c r="AB21" i="23"/>
  <c r="AB19" i="23"/>
  <c r="AB31" i="23"/>
  <c r="AB29" i="23"/>
  <c r="AB27" i="23"/>
  <c r="AB25" i="23"/>
  <c r="AR6" i="23"/>
  <c r="AA70" i="23"/>
  <c r="AB48" i="23"/>
  <c r="AB60" i="23"/>
  <c r="AR14" i="23"/>
  <c r="AA14" i="23"/>
  <c r="AP59" i="23"/>
  <c r="AP62" i="23"/>
  <c r="AB70" i="23"/>
  <c r="AR50" i="23"/>
  <c r="AB44" i="23"/>
  <c r="AP33" i="23"/>
  <c r="AB23" i="23"/>
  <c r="AP57" i="23"/>
  <c r="AP16" i="23"/>
  <c r="AP12" i="23"/>
  <c r="AP10" i="23"/>
  <c r="AP8" i="23"/>
  <c r="AP6" i="23"/>
  <c r="AP4" i="23"/>
  <c r="AB51" i="23"/>
  <c r="AS62" i="23"/>
  <c r="AB50" i="23"/>
  <c r="AP54" i="23"/>
  <c r="AR45" i="23"/>
  <c r="Z45" i="23"/>
  <c r="AR26" i="23"/>
  <c r="AR35" i="23"/>
  <c r="AP30" i="23"/>
  <c r="AP26" i="23"/>
  <c r="D87" i="23"/>
  <c r="AQ64" i="23"/>
  <c r="AR54" i="23"/>
  <c r="Z50" i="23"/>
  <c r="AR38" i="23"/>
  <c r="AB46" i="23"/>
  <c r="AR47" i="23"/>
  <c r="AR43" i="23"/>
  <c r="Z47" i="23"/>
  <c r="Z43" i="23"/>
  <c r="AR34" i="23"/>
  <c r="Z13" i="23"/>
  <c r="AP34" i="23"/>
  <c r="AP22" i="23"/>
  <c r="AP60" i="23"/>
  <c r="AQ71" i="23"/>
  <c r="AP58" i="23"/>
  <c r="AB22" i="23"/>
  <c r="AB42" i="23"/>
  <c r="AB32" i="23"/>
  <c r="AB30" i="23"/>
  <c r="AB28" i="23"/>
  <c r="AB26" i="23"/>
  <c r="AB24" i="23"/>
  <c r="AR2" i="23"/>
  <c r="Z16" i="23"/>
  <c r="AP45" i="23"/>
  <c r="AP43" i="23"/>
  <c r="AP40" i="23"/>
  <c r="AC59" i="23"/>
  <c r="AQ67" i="23"/>
  <c r="Z58" i="23"/>
  <c r="Z65" i="23"/>
  <c r="Z55" i="23"/>
  <c r="AA58" i="23"/>
  <c r="AP37" i="23"/>
  <c r="AP52" i="23"/>
  <c r="Z31" i="23"/>
  <c r="Z29" i="23"/>
  <c r="Z27" i="23"/>
  <c r="Z25" i="23"/>
  <c r="Z21" i="23"/>
  <c r="Z19" i="23"/>
  <c r="AC17" i="23"/>
  <c r="AP14" i="23"/>
  <c r="Z37" i="23"/>
  <c r="AS14" i="23"/>
  <c r="AQ10" i="23"/>
  <c r="AP61" i="23"/>
  <c r="Z34" i="23"/>
  <c r="Z4" i="23"/>
  <c r="AS6" i="23"/>
  <c r="AO39" i="23"/>
  <c r="AS39" i="23"/>
  <c r="AC62" i="23"/>
  <c r="AS33" i="23"/>
  <c r="AQ33" i="23"/>
  <c r="Z42" i="23"/>
  <c r="AA34" i="23"/>
  <c r="AC34" i="23"/>
  <c r="AQ28" i="23"/>
  <c r="AS28" i="23"/>
  <c r="AQ21" i="23"/>
  <c r="AS21" i="23"/>
  <c r="AQ53" i="23"/>
  <c r="AS53" i="23"/>
  <c r="AA57" i="23"/>
  <c r="AC57" i="23"/>
  <c r="AA12" i="23"/>
  <c r="AC12" i="23"/>
  <c r="AA6" i="23"/>
  <c r="AC6" i="23"/>
  <c r="AR28" i="23"/>
  <c r="AS11" i="23"/>
  <c r="AS7" i="23"/>
  <c r="AS3" i="23"/>
  <c r="AB6" i="23"/>
  <c r="AA16" i="23"/>
  <c r="AB72" i="23"/>
  <c r="AB66" i="23"/>
  <c r="AB64" i="23"/>
  <c r="AC70" i="23"/>
  <c r="AQ68" i="23"/>
  <c r="AC65" i="23"/>
  <c r="AQ63" i="23"/>
  <c r="AB57" i="23"/>
  <c r="AQ66" i="23"/>
  <c r="AO55" i="23"/>
  <c r="AS55" i="23"/>
  <c r="AQ52" i="23"/>
  <c r="AS52" i="23"/>
  <c r="Y48" i="23"/>
  <c r="Z48" i="23"/>
  <c r="Z72" i="23"/>
  <c r="Z68" i="23"/>
  <c r="Z64" i="23"/>
  <c r="AQ58" i="23"/>
  <c r="AS58" i="23"/>
  <c r="AR52" i="23"/>
  <c r="AR49" i="23"/>
  <c r="AC46" i="23"/>
  <c r="AA46" i="23"/>
  <c r="AC42" i="23"/>
  <c r="AA42" i="23"/>
  <c r="AS60" i="23"/>
  <c r="AC54" i="23"/>
  <c r="AQ47" i="23"/>
  <c r="AS47" i="23"/>
  <c r="AQ43" i="23"/>
  <c r="AS43" i="23"/>
  <c r="AP36" i="23"/>
  <c r="Y14" i="23"/>
  <c r="AC14" i="23"/>
  <c r="AA47" i="23"/>
  <c r="AC47" i="23"/>
  <c r="AP41" i="23"/>
  <c r="AA39" i="23"/>
  <c r="AC39" i="23"/>
  <c r="AB36" i="23"/>
  <c r="AQ22" i="23"/>
  <c r="AS22" i="23"/>
  <c r="AC61" i="23"/>
  <c r="Z53" i="23"/>
  <c r="AP48" i="23"/>
  <c r="AP42" i="23"/>
  <c r="AS35" i="23"/>
  <c r="AQ35" i="23"/>
  <c r="AQ57" i="23"/>
  <c r="AS57" i="23"/>
  <c r="Z41" i="23"/>
  <c r="AB35" i="23"/>
  <c r="Z33" i="23"/>
  <c r="AR23" i="23"/>
  <c r="AR21" i="23"/>
  <c r="Z17" i="23"/>
  <c r="AA13" i="23"/>
  <c r="AC13" i="23"/>
  <c r="AC50" i="23"/>
  <c r="AS36" i="23"/>
  <c r="AR16" i="23"/>
  <c r="AP11" i="23"/>
  <c r="AP9" i="23"/>
  <c r="AP7" i="23"/>
  <c r="AP5" i="23"/>
  <c r="AP3" i="23"/>
  <c r="AA56" i="23"/>
  <c r="AC56" i="23"/>
  <c r="AS40" i="23"/>
  <c r="AB33" i="23"/>
  <c r="AA31" i="23"/>
  <c r="AC31" i="23"/>
  <c r="AA29" i="23"/>
  <c r="AC29" i="23"/>
  <c r="AA27" i="23"/>
  <c r="AC27" i="23"/>
  <c r="AA25" i="23"/>
  <c r="AC25" i="23"/>
  <c r="AA23" i="23"/>
  <c r="AC23" i="23"/>
  <c r="AA21" i="23"/>
  <c r="AC21" i="23"/>
  <c r="AA19" i="23"/>
  <c r="AC19" i="23"/>
  <c r="Z11" i="23"/>
  <c r="Z9" i="23"/>
  <c r="Z7" i="23"/>
  <c r="Z3" i="23"/>
  <c r="AB47" i="23"/>
  <c r="AQ9" i="23"/>
  <c r="AQ5" i="23"/>
  <c r="Z38" i="23"/>
  <c r="AS12" i="23"/>
  <c r="AQ8" i="23"/>
  <c r="AQ4" i="23"/>
  <c r="AB12" i="23"/>
  <c r="AQ56" i="23"/>
  <c r="AS56" i="23"/>
  <c r="AQ59" i="23"/>
  <c r="AS59" i="23"/>
  <c r="AP49" i="23"/>
  <c r="AP39" i="23"/>
  <c r="AQ32" i="23"/>
  <c r="AS32" i="23"/>
  <c r="AQ24" i="23"/>
  <c r="AS24" i="23"/>
  <c r="AA52" i="23"/>
  <c r="AC52" i="23"/>
  <c r="AA8" i="23"/>
  <c r="AC8" i="23"/>
  <c r="AA4" i="23"/>
  <c r="AC4" i="23"/>
  <c r="AQ18" i="23"/>
  <c r="AA64" i="23"/>
  <c r="AC64" i="23"/>
  <c r="AC71" i="23"/>
  <c r="AQ69" i="23"/>
  <c r="AC67" i="23"/>
  <c r="AR59" i="23"/>
  <c r="AQ72" i="23"/>
  <c r="AO51" i="23"/>
  <c r="AS51" i="23"/>
  <c r="AA49" i="23"/>
  <c r="AC49" i="23"/>
  <c r="Y46" i="23"/>
  <c r="Z46" i="23"/>
  <c r="Z71" i="23"/>
  <c r="Z67" i="23"/>
  <c r="AC63" i="23"/>
  <c r="AR53" i="23"/>
  <c r="AR56" i="23"/>
  <c r="AA51" i="23"/>
  <c r="AC51" i="23"/>
  <c r="AB49" i="23"/>
  <c r="AQ60" i="23"/>
  <c r="AC37" i="23"/>
  <c r="AA37" i="23"/>
  <c r="AC33" i="23"/>
  <c r="AA33" i="23"/>
  <c r="Z59" i="23"/>
  <c r="AA45" i="23"/>
  <c r="AC45" i="23"/>
  <c r="AA41" i="23"/>
  <c r="AC41" i="23"/>
  <c r="AS34" i="23"/>
  <c r="AQ34" i="23"/>
  <c r="AQ31" i="23"/>
  <c r="AS31" i="23"/>
  <c r="AQ29" i="23"/>
  <c r="AS29" i="23"/>
  <c r="AQ27" i="23"/>
  <c r="AS27" i="23"/>
  <c r="AQ25" i="23"/>
  <c r="AS25" i="23"/>
  <c r="AQ23" i="23"/>
  <c r="AS23" i="23"/>
  <c r="AA61" i="23"/>
  <c r="AP53" i="23"/>
  <c r="Z52" i="23"/>
  <c r="AP46" i="23"/>
  <c r="AB41" i="23"/>
  <c r="AA35" i="23"/>
  <c r="AC35" i="23"/>
  <c r="Z57" i="23"/>
  <c r="AP47" i="23"/>
  <c r="AQ36" i="23"/>
  <c r="Z32" i="23"/>
  <c r="Z30" i="23"/>
  <c r="Z28" i="23"/>
  <c r="Z26" i="23"/>
  <c r="Z24" i="23"/>
  <c r="Z22" i="23"/>
  <c r="Z20" i="23"/>
  <c r="Z18" i="23"/>
  <c r="AS2" i="23"/>
  <c r="AQ2" i="23"/>
  <c r="AP51" i="23"/>
  <c r="AA50" i="23"/>
  <c r="AS42" i="23"/>
  <c r="Z39" i="23"/>
  <c r="AQ15" i="23"/>
  <c r="AS15" i="23"/>
  <c r="AA11" i="23"/>
  <c r="AC11" i="23"/>
  <c r="AA9" i="23"/>
  <c r="AC9" i="23"/>
  <c r="AA7" i="23"/>
  <c r="AC7" i="23"/>
  <c r="AA5" i="23"/>
  <c r="AC5" i="23"/>
  <c r="AA3" i="23"/>
  <c r="AC3" i="23"/>
  <c r="AS17" i="23"/>
  <c r="Z51" i="23"/>
  <c r="Z15" i="23"/>
  <c r="AS44" i="23"/>
  <c r="AQ20" i="23"/>
  <c r="AQ13" i="23"/>
  <c r="AB34" i="23"/>
  <c r="AP17" i="23"/>
  <c r="AS9" i="23"/>
  <c r="AS5" i="23"/>
  <c r="AR29" i="23"/>
  <c r="AB7" i="23"/>
  <c r="AP15" i="23"/>
  <c r="AQ12" i="23"/>
  <c r="AS8" i="23"/>
  <c r="AS4" i="23"/>
  <c r="AB8" i="23"/>
  <c r="AA72" i="23"/>
  <c r="AC72" i="23"/>
  <c r="AQ61" i="23"/>
  <c r="AS61" i="23"/>
  <c r="AR61" i="23"/>
  <c r="AQ54" i="23"/>
  <c r="AS54" i="23"/>
  <c r="Z62" i="23"/>
  <c r="AQ37" i="23"/>
  <c r="AS37" i="23"/>
  <c r="AQ30" i="23"/>
  <c r="AS30" i="23"/>
  <c r="AQ26" i="23"/>
  <c r="AS26" i="23"/>
  <c r="AC36" i="23"/>
  <c r="AA36" i="23"/>
  <c r="AR33" i="23"/>
  <c r="AA10" i="23"/>
  <c r="AC10" i="23"/>
  <c r="AA2" i="23"/>
  <c r="AC2" i="23"/>
  <c r="AA66" i="23"/>
  <c r="AC66" i="23"/>
  <c r="AQ70" i="23"/>
  <c r="AC68" i="23"/>
  <c r="AQ65" i="23"/>
  <c r="AQ62" i="23"/>
  <c r="AB52" i="23"/>
  <c r="Z54" i="23"/>
  <c r="AQ49" i="23"/>
  <c r="AS49" i="23"/>
  <c r="Y44" i="23"/>
  <c r="Z44" i="23"/>
  <c r="AO41" i="23"/>
  <c r="AS41" i="23"/>
  <c r="Z70" i="23"/>
  <c r="Z66" i="23"/>
  <c r="Z63" i="23"/>
  <c r="AA60" i="23"/>
  <c r="AC60" i="23"/>
  <c r="AA55" i="23"/>
  <c r="AC55" i="23"/>
  <c r="AQ50" i="23"/>
  <c r="AS50" i="23"/>
  <c r="AC48" i="23"/>
  <c r="AA48" i="23"/>
  <c r="AC44" i="23"/>
  <c r="AA44" i="23"/>
  <c r="AA40" i="23"/>
  <c r="AC40" i="23"/>
  <c r="AP55" i="23"/>
  <c r="Z49" i="23"/>
  <c r="AQ45" i="23"/>
  <c r="AS45" i="23"/>
  <c r="AQ38" i="23"/>
  <c r="AS38" i="23"/>
  <c r="AC58" i="23"/>
  <c r="AA43" i="23"/>
  <c r="AC43" i="23"/>
  <c r="Z40" i="23"/>
  <c r="Z60" i="23"/>
  <c r="AA53" i="23"/>
  <c r="AC53" i="23"/>
  <c r="AP44" i="23"/>
  <c r="AB39" i="23"/>
  <c r="AS46" i="23"/>
  <c r="Z35" i="23"/>
  <c r="AR22" i="23"/>
  <c r="AQ16" i="23"/>
  <c r="AS16" i="23"/>
  <c r="AB2" i="23"/>
  <c r="AC38" i="23"/>
  <c r="AA17" i="23"/>
  <c r="AS48" i="23"/>
  <c r="AQ42" i="23"/>
  <c r="AB37" i="23"/>
  <c r="Z56" i="23"/>
  <c r="AB45" i="23"/>
  <c r="AP38" i="23"/>
  <c r="AA32" i="23"/>
  <c r="AC32" i="23"/>
  <c r="AA30" i="23"/>
  <c r="AC30" i="23"/>
  <c r="AA28" i="23"/>
  <c r="AC28" i="23"/>
  <c r="AA26" i="23"/>
  <c r="AC26" i="23"/>
  <c r="AA24" i="23"/>
  <c r="AC24" i="23"/>
  <c r="AA22" i="23"/>
  <c r="AC22" i="23"/>
  <c r="AA20" i="23"/>
  <c r="AC20" i="23"/>
  <c r="AA18" i="23"/>
  <c r="AC18" i="23"/>
  <c r="AR15" i="23"/>
  <c r="Z12" i="23"/>
  <c r="Z10" i="23"/>
  <c r="Z8" i="23"/>
  <c r="Z6" i="23"/>
  <c r="Z2" i="23"/>
  <c r="AR32" i="23"/>
  <c r="AC15" i="23"/>
  <c r="AQ11" i="23"/>
  <c r="AQ7" i="23"/>
  <c r="AQ3" i="23"/>
  <c r="AR25" i="23"/>
  <c r="AB5" i="23"/>
  <c r="AB10" i="23"/>
  <c r="AC16" i="23"/>
  <c r="AS10" i="23"/>
  <c r="AQ6" i="23"/>
  <c r="AR31" i="23"/>
  <c r="AB4" i="23"/>
  <c r="Z11" i="22"/>
  <c r="Z10" i="22"/>
  <c r="AP7" i="22"/>
  <c r="AA9" i="22"/>
  <c r="AC9" i="22"/>
  <c r="AP17" i="22"/>
  <c r="AS2" i="22"/>
  <c r="AS7" i="22"/>
  <c r="AQ7" i="22"/>
  <c r="AS15" i="22"/>
  <c r="AQ15" i="22"/>
  <c r="AR7" i="22"/>
  <c r="AB17" i="22"/>
  <c r="AP18" i="22"/>
  <c r="AR10" i="22"/>
  <c r="AR2" i="22"/>
  <c r="AA11" i="22"/>
  <c r="AC11" i="22"/>
  <c r="AS16" i="22"/>
  <c r="AQ16" i="22"/>
  <c r="AA12" i="22"/>
  <c r="AC12" i="22"/>
  <c r="AS8" i="22"/>
  <c r="AQ8" i="22"/>
  <c r="AA4" i="22"/>
  <c r="AC4" i="22"/>
  <c r="Z15" i="22"/>
  <c r="AS13" i="22"/>
  <c r="AQ13" i="22"/>
  <c r="AA3" i="22"/>
  <c r="AC3" i="22"/>
  <c r="AR15" i="22"/>
  <c r="AR17" i="22"/>
  <c r="AA5" i="22"/>
  <c r="AC5" i="22"/>
  <c r="AA14" i="22"/>
  <c r="AC14" i="22"/>
  <c r="AS10" i="22"/>
  <c r="AQ10" i="22"/>
  <c r="AA6" i="22"/>
  <c r="AC6" i="22"/>
  <c r="Z17" i="22"/>
  <c r="AC17" i="22"/>
  <c r="AA17" i="22"/>
  <c r="D87" i="22"/>
  <c r="AQ18" i="22"/>
  <c r="AS18" i="22"/>
  <c r="AS9" i="22"/>
  <c r="AQ9" i="22"/>
  <c r="AS14" i="22"/>
  <c r="AQ14" i="22"/>
  <c r="AP12" i="22"/>
  <c r="AA10" i="22"/>
  <c r="AC10" i="22"/>
  <c r="AS6" i="22"/>
  <c r="AQ6" i="22"/>
  <c r="AP4" i="22"/>
  <c r="Z13" i="22"/>
  <c r="AA7" i="22"/>
  <c r="AC7" i="22"/>
  <c r="AP3" i="22"/>
  <c r="AR9" i="22"/>
  <c r="AA15" i="22"/>
  <c r="AC15" i="22"/>
  <c r="Z9" i="22"/>
  <c r="AP5" i="22"/>
  <c r="AB12" i="22"/>
  <c r="AB4" i="22"/>
  <c r="AC18" i="22"/>
  <c r="AA18" i="22"/>
  <c r="AS17" i="22"/>
  <c r="AQ17" i="22"/>
  <c r="AC19" i="22"/>
  <c r="AA19" i="22"/>
  <c r="AS11" i="22"/>
  <c r="AQ11" i="22"/>
  <c r="Z7" i="22"/>
  <c r="AA16" i="22"/>
  <c r="AC16" i="22"/>
  <c r="AS12" i="22"/>
  <c r="AQ12" i="22"/>
  <c r="AP10" i="22"/>
  <c r="AA8" i="22"/>
  <c r="AC8" i="22"/>
  <c r="AS4" i="22"/>
  <c r="AQ4" i="22"/>
  <c r="AA2" i="22"/>
  <c r="AC2" i="22"/>
  <c r="AA13" i="22"/>
  <c r="AC13" i="22"/>
  <c r="AS3" i="22"/>
  <c r="AQ3" i="22"/>
  <c r="AP15" i="22"/>
  <c r="AS5" i="22"/>
  <c r="AQ5" i="22"/>
  <c r="AP19" i="22"/>
  <c r="AS19" i="22"/>
  <c r="AB10" i="22"/>
  <c r="AR3" i="22"/>
  <c r="AP56" i="21"/>
  <c r="AB69" i="21"/>
  <c r="AB61" i="21"/>
  <c r="AB47" i="21"/>
  <c r="AP13" i="21"/>
  <c r="AS13" i="21"/>
  <c r="AS5" i="21"/>
  <c r="AA56" i="21"/>
  <c r="AA38" i="21"/>
  <c r="AP5" i="21"/>
  <c r="AB35" i="21"/>
  <c r="AR32" i="21"/>
  <c r="AB59" i="21"/>
  <c r="AR59" i="21"/>
  <c r="AR52" i="21"/>
  <c r="Z51" i="21"/>
  <c r="Z35" i="21"/>
  <c r="AP15" i="21"/>
  <c r="AR7" i="21"/>
  <c r="AS7" i="21"/>
  <c r="AR51" i="21"/>
  <c r="AR40" i="21"/>
  <c r="AP4" i="21"/>
  <c r="AR31" i="21"/>
  <c r="AR58" i="21"/>
  <c r="AR48" i="21"/>
  <c r="AB54" i="21"/>
  <c r="AB71" i="21"/>
  <c r="Z43" i="21"/>
  <c r="AB16" i="21"/>
  <c r="AB6" i="21"/>
  <c r="AQ48" i="21"/>
  <c r="AR9" i="21"/>
  <c r="AB42" i="21"/>
  <c r="AR67" i="21"/>
  <c r="AS48" i="21"/>
  <c r="AB13" i="21"/>
  <c r="AS14" i="21"/>
  <c r="AB65" i="21"/>
  <c r="AS11" i="21"/>
  <c r="AP30" i="21"/>
  <c r="AP18" i="21"/>
  <c r="Z56" i="21"/>
  <c r="AP58" i="21"/>
  <c r="AP53" i="21"/>
  <c r="AB55" i="21"/>
  <c r="AB53" i="21"/>
  <c r="AR30" i="21"/>
  <c r="AP8" i="21"/>
  <c r="AR13" i="21"/>
  <c r="AR5" i="21"/>
  <c r="AR70" i="21"/>
  <c r="AR68" i="21"/>
  <c r="AR66" i="21"/>
  <c r="AR62" i="21"/>
  <c r="AP55" i="21"/>
  <c r="Z46" i="21"/>
  <c r="AP38" i="21"/>
  <c r="AP28" i="21"/>
  <c r="AP24" i="21"/>
  <c r="AP20" i="21"/>
  <c r="Z14" i="21"/>
  <c r="Z10" i="21"/>
  <c r="Z6" i="21"/>
  <c r="Z45" i="21"/>
  <c r="AB12" i="21"/>
  <c r="AB4" i="21"/>
  <c r="AP11" i="21"/>
  <c r="AP3" i="21"/>
  <c r="Z31" i="21"/>
  <c r="AR14" i="21"/>
  <c r="AR10" i="21"/>
  <c r="AS8" i="21"/>
  <c r="AA52" i="21"/>
  <c r="AQ31" i="21"/>
  <c r="AB15" i="21"/>
  <c r="Z15" i="21"/>
  <c r="AR11" i="21"/>
  <c r="AR3" i="21"/>
  <c r="AP9" i="21"/>
  <c r="AB46" i="21"/>
  <c r="AQ4" i="21"/>
  <c r="AR71" i="21"/>
  <c r="AR69" i="21"/>
  <c r="AR61" i="21"/>
  <c r="AC31" i="21"/>
  <c r="AR6" i="21"/>
  <c r="AS40" i="21"/>
  <c r="Z37" i="21"/>
  <c r="AP44" i="21"/>
  <c r="AR43" i="21"/>
  <c r="AP12" i="21"/>
  <c r="AR15" i="21"/>
  <c r="Z11" i="21"/>
  <c r="Z7" i="21"/>
  <c r="Z3" i="21"/>
  <c r="AB9" i="21"/>
  <c r="AB51" i="21"/>
  <c r="Z21" i="21"/>
  <c r="AP36" i="21"/>
  <c r="AS3" i="21"/>
  <c r="AR56" i="21"/>
  <c r="AC52" i="21"/>
  <c r="AS12" i="21"/>
  <c r="AS4" i="21"/>
  <c r="Z72" i="21"/>
  <c r="Z70" i="21"/>
  <c r="Z68" i="21"/>
  <c r="Z66" i="21"/>
  <c r="Z64" i="21"/>
  <c r="Z62" i="21"/>
  <c r="Z60" i="21"/>
  <c r="AB58" i="21"/>
  <c r="AP67" i="21"/>
  <c r="Z47" i="21"/>
  <c r="AP27" i="21"/>
  <c r="AP23" i="21"/>
  <c r="AP19" i="21"/>
  <c r="AB49" i="21"/>
  <c r="AP49" i="21"/>
  <c r="AB41" i="21"/>
  <c r="Z13" i="21"/>
  <c r="Z9" i="21"/>
  <c r="Z5" i="21"/>
  <c r="Z2" i="21"/>
  <c r="AA51" i="21"/>
  <c r="Z25" i="21"/>
  <c r="Z23" i="21"/>
  <c r="AR12" i="21"/>
  <c r="AR4" i="21"/>
  <c r="AP14" i="21"/>
  <c r="AP6" i="21"/>
  <c r="AA9" i="21"/>
  <c r="AA6" i="21"/>
  <c r="AP10" i="21"/>
  <c r="AA43" i="21"/>
  <c r="AP71" i="21"/>
  <c r="AP22" i="21"/>
  <c r="AB28" i="21"/>
  <c r="AB20" i="21"/>
  <c r="AB18" i="21"/>
  <c r="AB14" i="21"/>
  <c r="Z26" i="21"/>
  <c r="Z18" i="21"/>
  <c r="Z32" i="21"/>
  <c r="AA31" i="21"/>
  <c r="AR16" i="21"/>
  <c r="AB10" i="21"/>
  <c r="Z20" i="21"/>
  <c r="Z53" i="21"/>
  <c r="AC6" i="21"/>
  <c r="Z71" i="21"/>
  <c r="Z69" i="21"/>
  <c r="Z67" i="21"/>
  <c r="Z65" i="21"/>
  <c r="Z63" i="21"/>
  <c r="Z61" i="21"/>
  <c r="AB52" i="21"/>
  <c r="AA39" i="21"/>
  <c r="AP29" i="21"/>
  <c r="AP25" i="21"/>
  <c r="AP21" i="21"/>
  <c r="AP17" i="21"/>
  <c r="Z49" i="21"/>
  <c r="Z33" i="21"/>
  <c r="Z59" i="21"/>
  <c r="AB39" i="21"/>
  <c r="AB43" i="21"/>
  <c r="AB40" i="21"/>
  <c r="AP40" i="21"/>
  <c r="AR37" i="21"/>
  <c r="AP57" i="21"/>
  <c r="AQ7" i="21"/>
  <c r="AQ72" i="21"/>
  <c r="AS72" i="21"/>
  <c r="AC68" i="21"/>
  <c r="AA68" i="21"/>
  <c r="AQ65" i="21"/>
  <c r="AS65" i="21"/>
  <c r="AQ60" i="21"/>
  <c r="AS60" i="21"/>
  <c r="AQ53" i="21"/>
  <c r="AS53" i="21"/>
  <c r="AQ63" i="21"/>
  <c r="AS63" i="21"/>
  <c r="AS50" i="21"/>
  <c r="AQ50" i="21"/>
  <c r="AS46" i="21"/>
  <c r="AQ46" i="21"/>
  <c r="AS42" i="21"/>
  <c r="AQ42" i="21"/>
  <c r="AS38" i="21"/>
  <c r="AQ38" i="21"/>
  <c r="AS34" i="21"/>
  <c r="AQ34" i="21"/>
  <c r="AS49" i="21"/>
  <c r="AQ49" i="21"/>
  <c r="AC45" i="21"/>
  <c r="AA45" i="21"/>
  <c r="AS33" i="21"/>
  <c r="AQ33" i="21"/>
  <c r="AC70" i="21"/>
  <c r="AA70" i="21"/>
  <c r="AC66" i="21"/>
  <c r="AA66" i="21"/>
  <c r="AC62" i="21"/>
  <c r="AA62" i="21"/>
  <c r="AS44" i="21"/>
  <c r="AQ44" i="21"/>
  <c r="AC32" i="21"/>
  <c r="AA32" i="21"/>
  <c r="AS52" i="21"/>
  <c r="AR38" i="21"/>
  <c r="AS47" i="21"/>
  <c r="AQ47" i="21"/>
  <c r="AA30" i="21"/>
  <c r="AC30" i="21"/>
  <c r="AS28" i="21"/>
  <c r="AQ28" i="21"/>
  <c r="AA22" i="21"/>
  <c r="AC22" i="21"/>
  <c r="AS20" i="21"/>
  <c r="AQ20" i="21"/>
  <c r="AC13" i="21"/>
  <c r="AA13" i="21"/>
  <c r="AC11" i="21"/>
  <c r="AA11" i="21"/>
  <c r="AC7" i="21"/>
  <c r="AA7" i="21"/>
  <c r="AC3" i="21"/>
  <c r="AA3" i="21"/>
  <c r="AA60" i="21"/>
  <c r="AA46" i="21"/>
  <c r="AS35" i="21"/>
  <c r="AQ35" i="21"/>
  <c r="AA29" i="21"/>
  <c r="AC29" i="21"/>
  <c r="AA27" i="21"/>
  <c r="AC27" i="21"/>
  <c r="AA25" i="21"/>
  <c r="AC25" i="21"/>
  <c r="AA23" i="21"/>
  <c r="AC23" i="21"/>
  <c r="AA21" i="21"/>
  <c r="AC21" i="21"/>
  <c r="AA19" i="21"/>
  <c r="AC19" i="21"/>
  <c r="AA17" i="21"/>
  <c r="AC17" i="21"/>
  <c r="AS15" i="21"/>
  <c r="AQ15" i="21"/>
  <c r="AC44" i="21"/>
  <c r="AA44" i="21"/>
  <c r="AC36" i="21"/>
  <c r="AA36" i="21"/>
  <c r="AP52" i="21"/>
  <c r="AB44" i="21"/>
  <c r="AB36" i="21"/>
  <c r="AA24" i="21"/>
  <c r="AC24" i="21"/>
  <c r="AS18" i="21"/>
  <c r="AQ18" i="21"/>
  <c r="AC2" i="21"/>
  <c r="AA2" i="21"/>
  <c r="AB27" i="21"/>
  <c r="AB17" i="21"/>
  <c r="Y56" i="21"/>
  <c r="AC56" i="21"/>
  <c r="AS37" i="21"/>
  <c r="AQ37" i="21"/>
  <c r="AB66" i="21"/>
  <c r="AB62" i="21"/>
  <c r="AR49" i="21"/>
  <c r="AP41" i="21"/>
  <c r="D87" i="21"/>
  <c r="AS30" i="21"/>
  <c r="AQ30" i="21"/>
  <c r="AS22" i="21"/>
  <c r="AQ22" i="21"/>
  <c r="AC60" i="21"/>
  <c r="AS25" i="21"/>
  <c r="AQ25" i="21"/>
  <c r="AS21" i="21"/>
  <c r="AQ21" i="21"/>
  <c r="AS32" i="21"/>
  <c r="AQ9" i="21"/>
  <c r="AS9" i="21"/>
  <c r="AR44" i="21"/>
  <c r="AA26" i="21"/>
  <c r="AC26" i="21"/>
  <c r="AP72" i="21"/>
  <c r="AQ13" i="21"/>
  <c r="AQ5" i="21"/>
  <c r="AP68" i="21"/>
  <c r="AB57" i="21"/>
  <c r="AQ64" i="21"/>
  <c r="AS64" i="21"/>
  <c r="AQ57" i="21"/>
  <c r="AS57" i="21"/>
  <c r="AQ69" i="21"/>
  <c r="AS69" i="21"/>
  <c r="AQ61" i="21"/>
  <c r="AS61" i="21"/>
  <c r="AQ56" i="21"/>
  <c r="AS56" i="21"/>
  <c r="AQ71" i="21"/>
  <c r="AS71" i="21"/>
  <c r="AC67" i="21"/>
  <c r="AA67" i="21"/>
  <c r="AQ54" i="21"/>
  <c r="AS54" i="21"/>
  <c r="AC50" i="21"/>
  <c r="AC46" i="21"/>
  <c r="AC42" i="21"/>
  <c r="AC38" i="21"/>
  <c r="AC34" i="21"/>
  <c r="AA53" i="21"/>
  <c r="AC53" i="21"/>
  <c r="AP46" i="21"/>
  <c r="AS41" i="21"/>
  <c r="AQ41" i="21"/>
  <c r="Z38" i="21"/>
  <c r="AC37" i="21"/>
  <c r="AA37" i="21"/>
  <c r="AP26" i="21"/>
  <c r="AP70" i="21"/>
  <c r="AP66" i="21"/>
  <c r="AP62" i="21"/>
  <c r="AC55" i="21"/>
  <c r="AC48" i="21"/>
  <c r="AA48" i="21"/>
  <c r="AR42" i="21"/>
  <c r="AR41" i="21"/>
  <c r="AR35" i="21"/>
  <c r="AB33" i="21"/>
  <c r="AP33" i="21"/>
  <c r="AP59" i="21"/>
  <c r="AB45" i="21"/>
  <c r="AP45" i="21"/>
  <c r="AR22" i="21"/>
  <c r="AB11" i="21"/>
  <c r="AB7" i="21"/>
  <c r="AB3" i="21"/>
  <c r="AQ58" i="21"/>
  <c r="AS58" i="21"/>
  <c r="AC47" i="21"/>
  <c r="Z24" i="21"/>
  <c r="Z16" i="21"/>
  <c r="AC12" i="21"/>
  <c r="AA12" i="21"/>
  <c r="AC4" i="21"/>
  <c r="AA4" i="21"/>
  <c r="AB67" i="21"/>
  <c r="AQ51" i="21"/>
  <c r="AS51" i="21"/>
  <c r="AS43" i="21"/>
  <c r="AQ43" i="21"/>
  <c r="AQ40" i="21"/>
  <c r="Z40" i="21"/>
  <c r="AA35" i="21"/>
  <c r="AB32" i="21"/>
  <c r="AP32" i="21"/>
  <c r="AB68" i="21"/>
  <c r="AR47" i="21"/>
  <c r="AR24" i="21"/>
  <c r="AQ2" i="21"/>
  <c r="AS2" i="21"/>
  <c r="Z57" i="21"/>
  <c r="Z44" i="21"/>
  <c r="Z36" i="21"/>
  <c r="Z30" i="21"/>
  <c r="AS26" i="21"/>
  <c r="AQ26" i="21"/>
  <c r="AA16" i="21"/>
  <c r="AC16" i="21"/>
  <c r="AR28" i="21"/>
  <c r="AC9" i="21"/>
  <c r="AB23" i="21"/>
  <c r="AR2" i="21"/>
  <c r="AQ14" i="21"/>
  <c r="AP60" i="21"/>
  <c r="AR65" i="21"/>
  <c r="AR63" i="21"/>
  <c r="AC72" i="21"/>
  <c r="AA72" i="21"/>
  <c r="AC65" i="21"/>
  <c r="AA65" i="21"/>
  <c r="AQ67" i="21"/>
  <c r="AS67" i="21"/>
  <c r="AC63" i="21"/>
  <c r="AA63" i="21"/>
  <c r="AA54" i="21"/>
  <c r="AC54" i="21"/>
  <c r="Z39" i="21"/>
  <c r="AQ55" i="21"/>
  <c r="AS55" i="21"/>
  <c r="Z50" i="21"/>
  <c r="AC49" i="21"/>
  <c r="AA49" i="21"/>
  <c r="AP42" i="21"/>
  <c r="Z34" i="21"/>
  <c r="AC33" i="21"/>
  <c r="AA33" i="21"/>
  <c r="AB70" i="21"/>
  <c r="AA57" i="21"/>
  <c r="AC57" i="21"/>
  <c r="AR50" i="21"/>
  <c r="AS36" i="21"/>
  <c r="AQ36" i="21"/>
  <c r="AA58" i="21"/>
  <c r="AC58" i="21"/>
  <c r="AA47" i="21"/>
  <c r="AC10" i="21"/>
  <c r="AA10" i="21"/>
  <c r="Z48" i="21"/>
  <c r="AS29" i="21"/>
  <c r="AQ29" i="21"/>
  <c r="AS27" i="21"/>
  <c r="AQ27" i="21"/>
  <c r="AS23" i="21"/>
  <c r="AQ23" i="21"/>
  <c r="AS19" i="21"/>
  <c r="AQ19" i="21"/>
  <c r="AS17" i="21"/>
  <c r="AQ17" i="21"/>
  <c r="AB72" i="21"/>
  <c r="AQ6" i="21"/>
  <c r="AS6" i="21"/>
  <c r="AS39" i="21"/>
  <c r="AQ39" i="21"/>
  <c r="AR36" i="21"/>
  <c r="AA34" i="21"/>
  <c r="AS24" i="21"/>
  <c r="AQ24" i="21"/>
  <c r="AC5" i="21"/>
  <c r="AA5" i="21"/>
  <c r="AQ12" i="21"/>
  <c r="AB25" i="21"/>
  <c r="AR72" i="21"/>
  <c r="AO69" i="21"/>
  <c r="AP69" i="21"/>
  <c r="AO65" i="21"/>
  <c r="AP65" i="21"/>
  <c r="AR64" i="21"/>
  <c r="AO61" i="21"/>
  <c r="AP61" i="21"/>
  <c r="AR60" i="21"/>
  <c r="AQ68" i="21"/>
  <c r="AS68" i="21"/>
  <c r="AC64" i="21"/>
  <c r="AA64" i="21"/>
  <c r="AR55" i="21"/>
  <c r="AC69" i="21"/>
  <c r="AA69" i="21"/>
  <c r="AC61" i="21"/>
  <c r="AA61" i="21"/>
  <c r="AR54" i="21"/>
  <c r="AC71" i="21"/>
  <c r="AA71" i="21"/>
  <c r="AP63" i="21"/>
  <c r="Z54" i="21"/>
  <c r="AP51" i="21"/>
  <c r="AP47" i="21"/>
  <c r="AP43" i="21"/>
  <c r="AP39" i="21"/>
  <c r="AP35" i="21"/>
  <c r="AP31" i="21"/>
  <c r="AR57" i="21"/>
  <c r="Z55" i="21"/>
  <c r="AP50" i="21"/>
  <c r="AS45" i="21"/>
  <c r="AQ45" i="21"/>
  <c r="Z42" i="21"/>
  <c r="AC41" i="21"/>
  <c r="AA41" i="21"/>
  <c r="AP34" i="21"/>
  <c r="AQ70" i="21"/>
  <c r="AS70" i="21"/>
  <c r="AQ66" i="21"/>
  <c r="AS66" i="21"/>
  <c r="AQ62" i="21"/>
  <c r="AS62" i="21"/>
  <c r="AA55" i="21"/>
  <c r="Z41" i="21"/>
  <c r="AC40" i="21"/>
  <c r="AA40" i="21"/>
  <c r="AR34" i="21"/>
  <c r="AR33" i="21"/>
  <c r="AB30" i="21"/>
  <c r="AB26" i="21"/>
  <c r="AB24" i="21"/>
  <c r="AB22" i="21"/>
  <c r="Z12" i="21"/>
  <c r="Z8" i="21"/>
  <c r="Z4" i="21"/>
  <c r="AA59" i="21"/>
  <c r="AC59" i="21"/>
  <c r="AQ59" i="21"/>
  <c r="AS59" i="21"/>
  <c r="AR46" i="21"/>
  <c r="AR45" i="21"/>
  <c r="AR39" i="21"/>
  <c r="AR20" i="21"/>
  <c r="Z58" i="21"/>
  <c r="Z52" i="21"/>
  <c r="AA42" i="21"/>
  <c r="AS31" i="21"/>
  <c r="AA28" i="21"/>
  <c r="AC28" i="21"/>
  <c r="AA20" i="21"/>
  <c r="AC20" i="21"/>
  <c r="AC14" i="21"/>
  <c r="AA14" i="21"/>
  <c r="AC8" i="21"/>
  <c r="AA8" i="21"/>
  <c r="AB63" i="21"/>
  <c r="AB48" i="21"/>
  <c r="AP48" i="21"/>
  <c r="AA15" i="21"/>
  <c r="AC15" i="21"/>
  <c r="AR53" i="21"/>
  <c r="AB37" i="21"/>
  <c r="AP37" i="21"/>
  <c r="AR18" i="21"/>
  <c r="AQ10" i="21"/>
  <c r="AS10" i="21"/>
  <c r="AB8" i="21"/>
  <c r="AB2" i="21"/>
  <c r="AC39" i="21"/>
  <c r="Z28" i="21"/>
  <c r="AA18" i="21"/>
  <c r="AC18" i="21"/>
  <c r="AS16" i="21"/>
  <c r="AQ16" i="21"/>
  <c r="AP2" i="21"/>
  <c r="Z22" i="21"/>
  <c r="AQ11" i="21"/>
  <c r="AQ3" i="21"/>
  <c r="AQ8" i="21"/>
  <c r="AB29" i="21"/>
  <c r="AB21" i="21"/>
  <c r="AP64" i="21"/>
  <c r="AB19" i="21"/>
  <c r="A73" i="17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P2" i="22" l="1"/>
  <c r="U169" i="18"/>
  <c r="AE3" i="17" l="1"/>
  <c r="AE4" i="17"/>
  <c r="AE5" i="17"/>
  <c r="AE6" i="17"/>
  <c r="AE7" i="17"/>
  <c r="AE8" i="17"/>
  <c r="AE9" i="17"/>
  <c r="AE10" i="17"/>
  <c r="AE11" i="17"/>
  <c r="AE12" i="17"/>
  <c r="AE13" i="17"/>
  <c r="AE14" i="17"/>
  <c r="AE15" i="17"/>
  <c r="AE16" i="17"/>
  <c r="AE17" i="17"/>
  <c r="AE18" i="17"/>
  <c r="AE19" i="17"/>
  <c r="AE20" i="17"/>
  <c r="AE21" i="17"/>
  <c r="AE22" i="17"/>
  <c r="AE23" i="17"/>
  <c r="AE24" i="17"/>
  <c r="AE25" i="17"/>
  <c r="AE26" i="17"/>
  <c r="AE27" i="17"/>
  <c r="AE28" i="17"/>
  <c r="AE29" i="17"/>
  <c r="AE30" i="17"/>
  <c r="AE31" i="17"/>
  <c r="AE32" i="17"/>
  <c r="AE33" i="17"/>
  <c r="AE34" i="17"/>
  <c r="AE35" i="17"/>
  <c r="AE36" i="17"/>
  <c r="AE37" i="17"/>
  <c r="AE38" i="17"/>
  <c r="AE39" i="17"/>
  <c r="AE40" i="17"/>
  <c r="AE41" i="17"/>
  <c r="AE42" i="17"/>
  <c r="AE43" i="17"/>
  <c r="AE44" i="17"/>
  <c r="AE45" i="17"/>
  <c r="AE46" i="17"/>
  <c r="AE47" i="17"/>
  <c r="AE48" i="17"/>
  <c r="AE49" i="17"/>
  <c r="AE50" i="17"/>
  <c r="AE51" i="17"/>
  <c r="AE52" i="17"/>
  <c r="AE53" i="17"/>
  <c r="AE54" i="17"/>
  <c r="AE55" i="17"/>
  <c r="AE56" i="17"/>
  <c r="AE57" i="17"/>
  <c r="AE58" i="17"/>
  <c r="AE59" i="17"/>
  <c r="AE60" i="17"/>
  <c r="AE61" i="17"/>
  <c r="AE62" i="17"/>
  <c r="AE63" i="17"/>
  <c r="AE64" i="17"/>
  <c r="AE65" i="17"/>
  <c r="AE66" i="17"/>
  <c r="AE67" i="17"/>
  <c r="AE68" i="17"/>
  <c r="AE69" i="17"/>
  <c r="AE70" i="17"/>
  <c r="AE71" i="17"/>
  <c r="AE72" i="17"/>
  <c r="AE2" i="17"/>
  <c r="AC3" i="17" l="1"/>
  <c r="AC4" i="17"/>
  <c r="AC5" i="17"/>
  <c r="AC6" i="17"/>
  <c r="AC7" i="17"/>
  <c r="AC8" i="17"/>
  <c r="AC9" i="17"/>
  <c r="AC10" i="17"/>
  <c r="AC11" i="17"/>
  <c r="AC12" i="17"/>
  <c r="AC13" i="17"/>
  <c r="AC14" i="17"/>
  <c r="AC15" i="17"/>
  <c r="AC16" i="17"/>
  <c r="AC17" i="17"/>
  <c r="AC18" i="17"/>
  <c r="AC19" i="17"/>
  <c r="AC20" i="17"/>
  <c r="AC21" i="17"/>
  <c r="AC22" i="17"/>
  <c r="AC23" i="17"/>
  <c r="AC24" i="17"/>
  <c r="AC25" i="17"/>
  <c r="AC26" i="17"/>
  <c r="AC27" i="17"/>
  <c r="AC28" i="17"/>
  <c r="AC29" i="17"/>
  <c r="AC30" i="17"/>
  <c r="AC31" i="17"/>
  <c r="AC32" i="17"/>
  <c r="AC33" i="17"/>
  <c r="AC34" i="17"/>
  <c r="AC35" i="17"/>
  <c r="AC36" i="17"/>
  <c r="AC37" i="17"/>
  <c r="AC38" i="17"/>
  <c r="AC39" i="17"/>
  <c r="AC40" i="17"/>
  <c r="AC41" i="17"/>
  <c r="AC42" i="17"/>
  <c r="AC43" i="17"/>
  <c r="AC44" i="17"/>
  <c r="AC45" i="17"/>
  <c r="AC46" i="17"/>
  <c r="AC47" i="17"/>
  <c r="AC48" i="17"/>
  <c r="AC49" i="17"/>
  <c r="AC50" i="17"/>
  <c r="AC51" i="17"/>
  <c r="AC52" i="17"/>
  <c r="AC53" i="17"/>
  <c r="AC54" i="17"/>
  <c r="AC55" i="17"/>
  <c r="AC56" i="17"/>
  <c r="AC57" i="17"/>
  <c r="AC58" i="17"/>
  <c r="AC59" i="17"/>
  <c r="AC60" i="17"/>
  <c r="AC61" i="17"/>
  <c r="AC62" i="17"/>
  <c r="AC63" i="17"/>
  <c r="AC64" i="17"/>
  <c r="AC65" i="17"/>
  <c r="AC66" i="17"/>
  <c r="AC67" i="17"/>
  <c r="AC68" i="17"/>
  <c r="AC69" i="17"/>
  <c r="AC70" i="17"/>
  <c r="AC71" i="17"/>
  <c r="AC72" i="17"/>
  <c r="AC2" i="17"/>
  <c r="BT13" i="19" l="1"/>
  <c r="BS13" i="19"/>
  <c r="BR13" i="19"/>
  <c r="BQ13" i="19"/>
  <c r="BP13" i="19"/>
  <c r="BO13" i="19"/>
  <c r="BN13" i="19"/>
  <c r="BM13" i="19"/>
  <c r="BL13" i="19"/>
  <c r="BK13" i="19"/>
  <c r="BJ13" i="19"/>
  <c r="BI13" i="19"/>
  <c r="BH13" i="19"/>
  <c r="BG13" i="19"/>
  <c r="BF13" i="19"/>
  <c r="BE13" i="19"/>
  <c r="BD13" i="19"/>
  <c r="BC13" i="19"/>
  <c r="BB13" i="19"/>
  <c r="BA13" i="19"/>
  <c r="AZ13" i="19"/>
  <c r="AY13" i="19"/>
  <c r="AX13" i="19"/>
  <c r="AW13" i="19"/>
  <c r="AV13" i="19"/>
  <c r="AU13" i="19"/>
  <c r="AT13" i="19"/>
  <c r="AS13" i="19"/>
  <c r="AR13" i="19"/>
  <c r="AQ13" i="19"/>
  <c r="AP13" i="19"/>
  <c r="AO13" i="19"/>
  <c r="AN13" i="19"/>
  <c r="AM13" i="19"/>
  <c r="AL13" i="19"/>
  <c r="AK13" i="19"/>
  <c r="AJ13" i="19"/>
  <c r="AI13" i="19"/>
  <c r="AH13" i="19"/>
  <c r="AG13" i="19"/>
  <c r="AF13" i="19"/>
  <c r="AE13" i="19"/>
  <c r="AD13" i="19"/>
  <c r="AC13" i="19"/>
  <c r="AB13" i="19"/>
  <c r="AA13" i="19"/>
  <c r="Z13" i="19"/>
  <c r="Y13" i="19"/>
  <c r="X13" i="19"/>
  <c r="W13" i="19"/>
  <c r="V13" i="19"/>
  <c r="U13" i="19"/>
  <c r="T13" i="19"/>
  <c r="S13" i="19"/>
  <c r="R13" i="19"/>
  <c r="Q13" i="19"/>
  <c r="P13" i="19"/>
  <c r="O13" i="19"/>
  <c r="N13" i="19"/>
  <c r="M13" i="19"/>
  <c r="L13" i="19"/>
  <c r="K13" i="19"/>
  <c r="J13" i="19"/>
  <c r="I13" i="19"/>
  <c r="H13" i="19"/>
  <c r="G13" i="19"/>
  <c r="F13" i="19"/>
  <c r="E13" i="19"/>
  <c r="D13" i="19"/>
  <c r="C13" i="19"/>
  <c r="B13" i="19"/>
  <c r="BT12" i="19"/>
  <c r="BS12" i="19"/>
  <c r="BR12" i="19"/>
  <c r="BQ12" i="19"/>
  <c r="BP12" i="19"/>
  <c r="BO12" i="19"/>
  <c r="BN12" i="19"/>
  <c r="BM12" i="19"/>
  <c r="BL12" i="19"/>
  <c r="BK12" i="19"/>
  <c r="BJ12" i="19"/>
  <c r="BI12" i="19"/>
  <c r="BH12" i="19"/>
  <c r="BG12" i="19"/>
  <c r="BF12" i="19"/>
  <c r="BE12" i="19"/>
  <c r="BD12" i="19"/>
  <c r="BC12" i="19"/>
  <c r="BB12" i="19"/>
  <c r="BA12" i="19"/>
  <c r="AZ12" i="19"/>
  <c r="AY12" i="19"/>
  <c r="AX12" i="19"/>
  <c r="AW12" i="19"/>
  <c r="AV12" i="19"/>
  <c r="AU12" i="19"/>
  <c r="AT12" i="19"/>
  <c r="AS12" i="19"/>
  <c r="AR12" i="19"/>
  <c r="AQ12" i="19"/>
  <c r="AP12" i="19"/>
  <c r="AO12" i="19"/>
  <c r="AN12" i="19"/>
  <c r="AM12" i="19"/>
  <c r="AL12" i="19"/>
  <c r="AK12" i="19"/>
  <c r="AJ12" i="19"/>
  <c r="AI12" i="19"/>
  <c r="AH12" i="19"/>
  <c r="AG12" i="19"/>
  <c r="AF12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B12" i="19"/>
  <c r="BT11" i="19"/>
  <c r="BS11" i="19"/>
  <c r="BR11" i="19"/>
  <c r="BQ11" i="19"/>
  <c r="BP11" i="19"/>
  <c r="BO11" i="19"/>
  <c r="BN11" i="19"/>
  <c r="BM11" i="19"/>
  <c r="BL11" i="19"/>
  <c r="BK11" i="19"/>
  <c r="BJ11" i="19"/>
  <c r="BI11" i="19"/>
  <c r="BH11" i="19"/>
  <c r="BG11" i="19"/>
  <c r="BF11" i="19"/>
  <c r="BE11" i="19"/>
  <c r="BD11" i="19"/>
  <c r="BC11" i="19"/>
  <c r="BB11" i="19"/>
  <c r="BA11" i="19"/>
  <c r="AZ11" i="19"/>
  <c r="AY11" i="19"/>
  <c r="AX11" i="19"/>
  <c r="AW11" i="19"/>
  <c r="AV11" i="19"/>
  <c r="AU11" i="19"/>
  <c r="AT11" i="19"/>
  <c r="AS11" i="19"/>
  <c r="AR11" i="19"/>
  <c r="AQ11" i="19"/>
  <c r="AP11" i="19"/>
  <c r="AO11" i="19"/>
  <c r="AN11" i="19"/>
  <c r="AM11" i="19"/>
  <c r="AL11" i="19"/>
  <c r="AK11" i="19"/>
  <c r="AJ11" i="19"/>
  <c r="AI11" i="19"/>
  <c r="AH11" i="19"/>
  <c r="AG11" i="19"/>
  <c r="AF11" i="19"/>
  <c r="AE11" i="19"/>
  <c r="AD11" i="19"/>
  <c r="AC11" i="19"/>
  <c r="AB11" i="19"/>
  <c r="AA11" i="19"/>
  <c r="Z11" i="19"/>
  <c r="Y11" i="19"/>
  <c r="X11" i="19"/>
  <c r="W11" i="19"/>
  <c r="V11" i="19"/>
  <c r="U11" i="19"/>
  <c r="T11" i="19"/>
  <c r="S11" i="19"/>
  <c r="R11" i="19"/>
  <c r="Q11" i="19"/>
  <c r="P11" i="19"/>
  <c r="O11" i="19"/>
  <c r="N11" i="19"/>
  <c r="M11" i="19"/>
  <c r="L11" i="19"/>
  <c r="K11" i="19"/>
  <c r="J11" i="19"/>
  <c r="I11" i="19"/>
  <c r="H11" i="19"/>
  <c r="G11" i="19"/>
  <c r="F11" i="19"/>
  <c r="E11" i="19"/>
  <c r="D11" i="19"/>
  <c r="C11" i="19"/>
  <c r="B11" i="19"/>
  <c r="BT10" i="19"/>
  <c r="BS10" i="19"/>
  <c r="BR10" i="19"/>
  <c r="BQ10" i="19"/>
  <c r="BP10" i="19"/>
  <c r="BO10" i="19"/>
  <c r="BN10" i="19"/>
  <c r="BM10" i="19"/>
  <c r="BL10" i="19"/>
  <c r="BK10" i="19"/>
  <c r="BJ10" i="19"/>
  <c r="BI10" i="19"/>
  <c r="BH10" i="19"/>
  <c r="BG10" i="19"/>
  <c r="BF10" i="19"/>
  <c r="BE10" i="19"/>
  <c r="BD10" i="19"/>
  <c r="BC10" i="19"/>
  <c r="BB10" i="19"/>
  <c r="BA10" i="19"/>
  <c r="AZ10" i="19"/>
  <c r="AY10" i="19"/>
  <c r="AX10" i="19"/>
  <c r="AW10" i="19"/>
  <c r="AV10" i="19"/>
  <c r="AU10" i="19"/>
  <c r="AT10" i="19"/>
  <c r="AS10" i="19"/>
  <c r="AR10" i="19"/>
  <c r="AQ10" i="19"/>
  <c r="AP10" i="19"/>
  <c r="AO10" i="19"/>
  <c r="AN10" i="19"/>
  <c r="AM10" i="19"/>
  <c r="AL10" i="19"/>
  <c r="AK10" i="19"/>
  <c r="AJ10" i="19"/>
  <c r="AI10" i="19"/>
  <c r="AH10" i="19"/>
  <c r="AG10" i="19"/>
  <c r="AF10" i="19"/>
  <c r="AE10" i="19"/>
  <c r="AD10" i="19"/>
  <c r="AC10" i="19"/>
  <c r="AB10" i="19"/>
  <c r="AA10" i="19"/>
  <c r="Z10" i="19"/>
  <c r="Y10" i="19"/>
  <c r="X10" i="19"/>
  <c r="W10" i="19"/>
  <c r="V10" i="19"/>
  <c r="U10" i="19"/>
  <c r="T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G10" i="19"/>
  <c r="F10" i="19"/>
  <c r="E10" i="19"/>
  <c r="D10" i="19"/>
  <c r="C10" i="19"/>
  <c r="B10" i="19"/>
  <c r="BT9" i="19"/>
  <c r="BS9" i="19"/>
  <c r="BR9" i="19"/>
  <c r="BQ9" i="19"/>
  <c r="BP9" i="19"/>
  <c r="BO9" i="19"/>
  <c r="BN9" i="19"/>
  <c r="BM9" i="19"/>
  <c r="BL9" i="19"/>
  <c r="BK9" i="19"/>
  <c r="BJ9" i="19"/>
  <c r="BI9" i="19"/>
  <c r="BH9" i="19"/>
  <c r="BG9" i="19"/>
  <c r="BF9" i="19"/>
  <c r="BE9" i="19"/>
  <c r="BD9" i="19"/>
  <c r="BC9" i="19"/>
  <c r="BB9" i="19"/>
  <c r="BA9" i="19"/>
  <c r="AZ9" i="19"/>
  <c r="AY9" i="19"/>
  <c r="AX9" i="19"/>
  <c r="AW9" i="19"/>
  <c r="AV9" i="19"/>
  <c r="AU9" i="19"/>
  <c r="AT9" i="19"/>
  <c r="AS9" i="19"/>
  <c r="AR9" i="19"/>
  <c r="AQ9" i="19"/>
  <c r="AP9" i="19"/>
  <c r="AO9" i="19"/>
  <c r="AN9" i="19"/>
  <c r="AM9" i="19"/>
  <c r="AL9" i="19"/>
  <c r="AK9" i="19"/>
  <c r="AJ9" i="19"/>
  <c r="AI9" i="19"/>
  <c r="AH9" i="19"/>
  <c r="AG9" i="19"/>
  <c r="AF9" i="19"/>
  <c r="AE9" i="19"/>
  <c r="AD9" i="19"/>
  <c r="AC9" i="19"/>
  <c r="AB9" i="19"/>
  <c r="AA9" i="19"/>
  <c r="Z9" i="19"/>
  <c r="Y9" i="19"/>
  <c r="X9" i="19"/>
  <c r="W9" i="19"/>
  <c r="V9" i="19"/>
  <c r="U9" i="19"/>
  <c r="T9" i="19"/>
  <c r="S9" i="19"/>
  <c r="R9" i="19"/>
  <c r="Q9" i="19"/>
  <c r="P9" i="19"/>
  <c r="O9" i="19"/>
  <c r="N9" i="19"/>
  <c r="M9" i="19"/>
  <c r="L9" i="19"/>
  <c r="K9" i="19"/>
  <c r="J9" i="19"/>
  <c r="I9" i="19"/>
  <c r="H9" i="19"/>
  <c r="G9" i="19"/>
  <c r="F9" i="19"/>
  <c r="E9" i="19"/>
  <c r="D9" i="19"/>
  <c r="C9" i="19"/>
  <c r="B9" i="19"/>
  <c r="BT8" i="19"/>
  <c r="BS8" i="19"/>
  <c r="BR8" i="19"/>
  <c r="BQ8" i="19"/>
  <c r="BP8" i="19"/>
  <c r="BO8" i="19"/>
  <c r="BN8" i="19"/>
  <c r="BM8" i="19"/>
  <c r="BL8" i="19"/>
  <c r="BK8" i="19"/>
  <c r="BJ8" i="19"/>
  <c r="BI8" i="19"/>
  <c r="BH8" i="19"/>
  <c r="BG8" i="19"/>
  <c r="BF8" i="19"/>
  <c r="BE8" i="19"/>
  <c r="BD8" i="19"/>
  <c r="BC8" i="19"/>
  <c r="BB8" i="19"/>
  <c r="BA8" i="19"/>
  <c r="AZ8" i="19"/>
  <c r="AY8" i="19"/>
  <c r="AX8" i="19"/>
  <c r="AW8" i="19"/>
  <c r="AV8" i="19"/>
  <c r="AU8" i="19"/>
  <c r="AT8" i="19"/>
  <c r="AS8" i="19"/>
  <c r="AR8" i="19"/>
  <c r="AQ8" i="19"/>
  <c r="AP8" i="19"/>
  <c r="AO8" i="19"/>
  <c r="AN8" i="19"/>
  <c r="AM8" i="19"/>
  <c r="AL8" i="19"/>
  <c r="AK8" i="19"/>
  <c r="AJ8" i="19"/>
  <c r="AI8" i="19"/>
  <c r="AH8" i="19"/>
  <c r="AG8" i="19"/>
  <c r="AF8" i="19"/>
  <c r="AE8" i="19"/>
  <c r="AD8" i="19"/>
  <c r="AC8" i="19"/>
  <c r="AB8" i="19"/>
  <c r="AA8" i="19"/>
  <c r="Z8" i="19"/>
  <c r="Y8" i="19"/>
  <c r="X8" i="19"/>
  <c r="W8" i="19"/>
  <c r="V8" i="19"/>
  <c r="U8" i="19"/>
  <c r="T8" i="19"/>
  <c r="S8" i="19"/>
  <c r="R8" i="19"/>
  <c r="Q8" i="19"/>
  <c r="P8" i="19"/>
  <c r="O8" i="19"/>
  <c r="N8" i="19"/>
  <c r="M8" i="19"/>
  <c r="L8" i="19"/>
  <c r="K8" i="19"/>
  <c r="J8" i="19"/>
  <c r="I8" i="19"/>
  <c r="H8" i="19"/>
  <c r="G8" i="19"/>
  <c r="F8" i="19"/>
  <c r="E8" i="19"/>
  <c r="D8" i="19"/>
  <c r="C8" i="19"/>
  <c r="B8" i="19"/>
  <c r="BT7" i="19"/>
  <c r="BS7" i="19"/>
  <c r="BR7" i="19"/>
  <c r="BQ7" i="19"/>
  <c r="BP7" i="19"/>
  <c r="BO7" i="19"/>
  <c r="BN7" i="19"/>
  <c r="BM7" i="19"/>
  <c r="BL7" i="19"/>
  <c r="BK7" i="19"/>
  <c r="BJ7" i="19"/>
  <c r="BI7" i="19"/>
  <c r="BH7" i="19"/>
  <c r="BG7" i="19"/>
  <c r="BF7" i="19"/>
  <c r="BE7" i="19"/>
  <c r="BD7" i="19"/>
  <c r="BC7" i="19"/>
  <c r="BB7" i="19"/>
  <c r="BA7" i="19"/>
  <c r="AZ7" i="19"/>
  <c r="AY7" i="19"/>
  <c r="AX7" i="19"/>
  <c r="AW7" i="19"/>
  <c r="AV7" i="19"/>
  <c r="AU7" i="19"/>
  <c r="AT7" i="19"/>
  <c r="AS7" i="19"/>
  <c r="AR7" i="19"/>
  <c r="AQ7" i="19"/>
  <c r="AP7" i="19"/>
  <c r="AO7" i="19"/>
  <c r="AN7" i="19"/>
  <c r="AM7" i="19"/>
  <c r="AL7" i="19"/>
  <c r="AK7" i="19"/>
  <c r="AJ7" i="19"/>
  <c r="AI7" i="19"/>
  <c r="AH7" i="19"/>
  <c r="AG7" i="19"/>
  <c r="AF7" i="19"/>
  <c r="AE7" i="19"/>
  <c r="AD7" i="19"/>
  <c r="AC7" i="19"/>
  <c r="AB7" i="19"/>
  <c r="AA7" i="19"/>
  <c r="Z7" i="19"/>
  <c r="Y7" i="19"/>
  <c r="X7" i="19"/>
  <c r="W7" i="19"/>
  <c r="V7" i="19"/>
  <c r="U7" i="19"/>
  <c r="T7" i="19"/>
  <c r="S7" i="19"/>
  <c r="R7" i="19"/>
  <c r="Q7" i="19"/>
  <c r="P7" i="19"/>
  <c r="O7" i="19"/>
  <c r="N7" i="19"/>
  <c r="M7" i="19"/>
  <c r="L7" i="19"/>
  <c r="K7" i="19"/>
  <c r="J7" i="19"/>
  <c r="I7" i="19"/>
  <c r="H7" i="19"/>
  <c r="G7" i="19"/>
  <c r="F7" i="19"/>
  <c r="E7" i="19"/>
  <c r="D7" i="19"/>
  <c r="C7" i="19"/>
  <c r="B7" i="19"/>
  <c r="BT6" i="19"/>
  <c r="BS6" i="19"/>
  <c r="BR6" i="19"/>
  <c r="BQ6" i="19"/>
  <c r="BP6" i="19"/>
  <c r="BO6" i="19"/>
  <c r="BN6" i="19"/>
  <c r="BM6" i="19"/>
  <c r="BL6" i="19"/>
  <c r="BK6" i="19"/>
  <c r="BJ6" i="19"/>
  <c r="BI6" i="19"/>
  <c r="BH6" i="19"/>
  <c r="BG6" i="19"/>
  <c r="BF6" i="19"/>
  <c r="BE6" i="19"/>
  <c r="BD6" i="19"/>
  <c r="BC6" i="19"/>
  <c r="BB6" i="19"/>
  <c r="BA6" i="19"/>
  <c r="AZ6" i="19"/>
  <c r="AY6" i="19"/>
  <c r="AX6" i="19"/>
  <c r="AW6" i="19"/>
  <c r="AV6" i="19"/>
  <c r="AU6" i="19"/>
  <c r="AT6" i="19"/>
  <c r="AS6" i="19"/>
  <c r="AR6" i="19"/>
  <c r="AQ6" i="19"/>
  <c r="AP6" i="19"/>
  <c r="AO6" i="19"/>
  <c r="AN6" i="19"/>
  <c r="AM6" i="19"/>
  <c r="AL6" i="19"/>
  <c r="AK6" i="19"/>
  <c r="AJ6" i="19"/>
  <c r="AI6" i="19"/>
  <c r="AH6" i="19"/>
  <c r="AG6" i="19"/>
  <c r="AF6" i="19"/>
  <c r="AE6" i="19"/>
  <c r="AD6" i="19"/>
  <c r="AC6" i="19"/>
  <c r="AB6" i="19"/>
  <c r="AA6" i="19"/>
  <c r="Z6" i="19"/>
  <c r="Y6" i="19"/>
  <c r="X6" i="19"/>
  <c r="W6" i="19"/>
  <c r="V6" i="19"/>
  <c r="U6" i="19"/>
  <c r="T6" i="19"/>
  <c r="S6" i="19"/>
  <c r="R6" i="19"/>
  <c r="Q6" i="19"/>
  <c r="P6" i="19"/>
  <c r="O6" i="19"/>
  <c r="N6" i="19"/>
  <c r="M6" i="19"/>
  <c r="L6" i="19"/>
  <c r="K6" i="19"/>
  <c r="J6" i="19"/>
  <c r="I6" i="19"/>
  <c r="H6" i="19"/>
  <c r="G6" i="19"/>
  <c r="F6" i="19"/>
  <c r="E6" i="19"/>
  <c r="D6" i="19"/>
  <c r="C6" i="19"/>
  <c r="B6" i="19"/>
  <c r="BT5" i="19"/>
  <c r="BS5" i="19"/>
  <c r="BR5" i="19"/>
  <c r="BQ5" i="19"/>
  <c r="BP5" i="19"/>
  <c r="BO5" i="19"/>
  <c r="BN5" i="19"/>
  <c r="BM5" i="19"/>
  <c r="BL5" i="19"/>
  <c r="BK5" i="19"/>
  <c r="BJ5" i="19"/>
  <c r="BI5" i="19"/>
  <c r="BH5" i="19"/>
  <c r="BG5" i="19"/>
  <c r="BF5" i="19"/>
  <c r="BE5" i="19"/>
  <c r="BD5" i="19"/>
  <c r="BC5" i="19"/>
  <c r="BB5" i="19"/>
  <c r="BA5" i="19"/>
  <c r="AZ5" i="19"/>
  <c r="AY5" i="19"/>
  <c r="AX5" i="19"/>
  <c r="AW5" i="19"/>
  <c r="AV5" i="19"/>
  <c r="AU5" i="19"/>
  <c r="AT5" i="19"/>
  <c r="AS5" i="19"/>
  <c r="AR5" i="19"/>
  <c r="AQ5" i="19"/>
  <c r="AP5" i="19"/>
  <c r="AO5" i="19"/>
  <c r="AN5" i="19"/>
  <c r="AM5" i="19"/>
  <c r="AL5" i="19"/>
  <c r="AK5" i="19"/>
  <c r="AJ5" i="19"/>
  <c r="AI5" i="19"/>
  <c r="AH5" i="19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B5" i="19"/>
  <c r="BT4" i="19"/>
  <c r="BS4" i="19"/>
  <c r="BR4" i="19"/>
  <c r="BQ4" i="19"/>
  <c r="BP4" i="19"/>
  <c r="BO4" i="19"/>
  <c r="BN4" i="19"/>
  <c r="BM4" i="19"/>
  <c r="BL4" i="19"/>
  <c r="BK4" i="19"/>
  <c r="BJ4" i="19"/>
  <c r="BI4" i="19"/>
  <c r="BH4" i="19"/>
  <c r="BG4" i="19"/>
  <c r="BF4" i="19"/>
  <c r="BE4" i="19"/>
  <c r="BD4" i="19"/>
  <c r="BC4" i="19"/>
  <c r="BB4" i="19"/>
  <c r="BA4" i="19"/>
  <c r="AZ4" i="19"/>
  <c r="AY4" i="19"/>
  <c r="AX4" i="19"/>
  <c r="AW4" i="19"/>
  <c r="AV4" i="19"/>
  <c r="AU4" i="19"/>
  <c r="AT4" i="19"/>
  <c r="AS4" i="19"/>
  <c r="AR4" i="19"/>
  <c r="AQ4" i="19"/>
  <c r="AP4" i="19"/>
  <c r="AO4" i="19"/>
  <c r="AN4" i="19"/>
  <c r="AM4" i="19"/>
  <c r="AL4" i="19"/>
  <c r="AK4" i="19"/>
  <c r="AJ4" i="19"/>
  <c r="AI4" i="19"/>
  <c r="AH4" i="19"/>
  <c r="AG4" i="19"/>
  <c r="AF4" i="19"/>
  <c r="AE4" i="19"/>
  <c r="AD4" i="19"/>
  <c r="AC4" i="19"/>
  <c r="AB4" i="19"/>
  <c r="AA4" i="19"/>
  <c r="Z4" i="19"/>
  <c r="Y4" i="19"/>
  <c r="X4" i="19"/>
  <c r="W4" i="19"/>
  <c r="V4" i="19"/>
  <c r="U4" i="19"/>
  <c r="T4" i="19"/>
  <c r="S4" i="19"/>
  <c r="R4" i="19"/>
  <c r="Q4" i="19"/>
  <c r="P4" i="19"/>
  <c r="O4" i="19"/>
  <c r="N4" i="19"/>
  <c r="M4" i="19"/>
  <c r="L4" i="19"/>
  <c r="K4" i="19"/>
  <c r="J4" i="19"/>
  <c r="I4" i="19"/>
  <c r="H4" i="19"/>
  <c r="G4" i="19"/>
  <c r="F4" i="19"/>
  <c r="E4" i="19"/>
  <c r="D4" i="19"/>
  <c r="C4" i="19"/>
  <c r="B4" i="19"/>
  <c r="BT3" i="19"/>
  <c r="BS3" i="19"/>
  <c r="BS18" i="19" s="1"/>
  <c r="BR3" i="19"/>
  <c r="BQ3" i="19"/>
  <c r="BP3" i="19"/>
  <c r="BP18" i="19" s="1"/>
  <c r="BO3" i="19"/>
  <c r="BO18" i="19" s="1"/>
  <c r="BN3" i="19"/>
  <c r="BN18" i="19" s="1"/>
  <c r="BM3" i="19"/>
  <c r="BM18" i="19" s="1"/>
  <c r="BL3" i="19"/>
  <c r="BL18" i="19" s="1"/>
  <c r="BK3" i="19"/>
  <c r="BK18" i="19" s="1"/>
  <c r="BJ3" i="19"/>
  <c r="BJ18" i="19" s="1"/>
  <c r="BI3" i="19"/>
  <c r="BI18" i="19" s="1"/>
  <c r="BH3" i="19"/>
  <c r="BH18" i="19" s="1"/>
  <c r="BG3" i="19"/>
  <c r="BG18" i="19" s="1"/>
  <c r="BF3" i="19"/>
  <c r="BF18" i="19" s="1"/>
  <c r="BE3" i="19"/>
  <c r="BE18" i="19" s="1"/>
  <c r="BD3" i="19"/>
  <c r="BD18" i="19" s="1"/>
  <c r="BC3" i="19"/>
  <c r="BC18" i="19" s="1"/>
  <c r="BB3" i="19"/>
  <c r="BB18" i="19" s="1"/>
  <c r="BA3" i="19"/>
  <c r="BA18" i="19" s="1"/>
  <c r="AZ3" i="19"/>
  <c r="AZ18" i="19" s="1"/>
  <c r="AY3" i="19"/>
  <c r="AY18" i="19" s="1"/>
  <c r="AX3" i="19"/>
  <c r="AX18" i="19" s="1"/>
  <c r="AW3" i="19"/>
  <c r="AW18" i="19" s="1"/>
  <c r="AV3" i="19"/>
  <c r="AV18" i="19" s="1"/>
  <c r="AU3" i="19"/>
  <c r="AU18" i="19" s="1"/>
  <c r="AT3" i="19"/>
  <c r="AT18" i="19" s="1"/>
  <c r="AS3" i="19"/>
  <c r="AS18" i="19" s="1"/>
  <c r="AR3" i="19"/>
  <c r="AR18" i="19" s="1"/>
  <c r="AQ3" i="19"/>
  <c r="AQ18" i="19" s="1"/>
  <c r="AP3" i="19"/>
  <c r="AP18" i="19" s="1"/>
  <c r="AO3" i="19"/>
  <c r="AO18" i="19" s="1"/>
  <c r="AN3" i="19"/>
  <c r="AN18" i="19" s="1"/>
  <c r="AM3" i="19"/>
  <c r="AM18" i="19" s="1"/>
  <c r="AL3" i="19"/>
  <c r="AL18" i="19" s="1"/>
  <c r="AK3" i="19"/>
  <c r="AK18" i="19" s="1"/>
  <c r="AJ3" i="19"/>
  <c r="AJ18" i="19" s="1"/>
  <c r="AI3" i="19"/>
  <c r="AI18" i="19" s="1"/>
  <c r="AH3" i="19"/>
  <c r="AH18" i="19" s="1"/>
  <c r="AG3" i="19"/>
  <c r="AG18" i="19" s="1"/>
  <c r="AF3" i="19"/>
  <c r="AF18" i="19" s="1"/>
  <c r="AE3" i="19"/>
  <c r="AE18" i="19" s="1"/>
  <c r="AD3" i="19"/>
  <c r="AD18" i="19" s="1"/>
  <c r="AC3" i="19"/>
  <c r="AC18" i="19" s="1"/>
  <c r="AB3" i="19"/>
  <c r="AB18" i="19" s="1"/>
  <c r="AA3" i="19"/>
  <c r="AA18" i="19" s="1"/>
  <c r="Z3" i="19"/>
  <c r="Z18" i="19" s="1"/>
  <c r="Y3" i="19"/>
  <c r="Y18" i="19" s="1"/>
  <c r="X3" i="19"/>
  <c r="X18" i="19" s="1"/>
  <c r="W3" i="19"/>
  <c r="W18" i="19" s="1"/>
  <c r="V3" i="19"/>
  <c r="V18" i="19" s="1"/>
  <c r="U3" i="19"/>
  <c r="U18" i="19" s="1"/>
  <c r="T3" i="19"/>
  <c r="T18" i="19" s="1"/>
  <c r="S3" i="19"/>
  <c r="S18" i="19" s="1"/>
  <c r="R3" i="19"/>
  <c r="R18" i="19" s="1"/>
  <c r="Q3" i="19"/>
  <c r="Q18" i="19" s="1"/>
  <c r="P3" i="19"/>
  <c r="P18" i="19" s="1"/>
  <c r="O3" i="19"/>
  <c r="O18" i="19" s="1"/>
  <c r="N3" i="19"/>
  <c r="N18" i="19" s="1"/>
  <c r="M3" i="19"/>
  <c r="M18" i="19" s="1"/>
  <c r="L3" i="19"/>
  <c r="L18" i="19" s="1"/>
  <c r="K3" i="19"/>
  <c r="K18" i="19" s="1"/>
  <c r="J3" i="19"/>
  <c r="J18" i="19" s="1"/>
  <c r="I3" i="19"/>
  <c r="I18" i="19" s="1"/>
  <c r="H3" i="19"/>
  <c r="H18" i="19" s="1"/>
  <c r="G3" i="19"/>
  <c r="G18" i="19" s="1"/>
  <c r="F3" i="19"/>
  <c r="F18" i="19" s="1"/>
  <c r="E3" i="19"/>
  <c r="E18" i="19" s="1"/>
  <c r="D3" i="19"/>
  <c r="D18" i="19" s="1"/>
  <c r="C3" i="19"/>
  <c r="C18" i="19" s="1"/>
  <c r="B3" i="19"/>
  <c r="B18" i="19" s="1"/>
  <c r="BT2" i="19"/>
  <c r="BT19" i="19" s="1"/>
  <c r="BS2" i="19"/>
  <c r="BS19" i="19" s="1"/>
  <c r="BS25" i="19" s="1"/>
  <c r="BR2" i="19"/>
  <c r="BR19" i="19" s="1"/>
  <c r="BQ2" i="19"/>
  <c r="BQ19" i="19" s="1"/>
  <c r="BP2" i="19"/>
  <c r="BO2" i="19"/>
  <c r="BO19" i="19" s="1"/>
  <c r="BO25" i="19" s="1"/>
  <c r="BN2" i="19"/>
  <c r="BM2" i="19"/>
  <c r="BL2" i="19"/>
  <c r="BK2" i="19"/>
  <c r="BK19" i="19" s="1"/>
  <c r="BK25" i="19" s="1"/>
  <c r="BJ2" i="19"/>
  <c r="BI2" i="19"/>
  <c r="BH2" i="19"/>
  <c r="BG2" i="19"/>
  <c r="BG19" i="19" s="1"/>
  <c r="BF2" i="19"/>
  <c r="BE2" i="19"/>
  <c r="BD2" i="19"/>
  <c r="BC2" i="19"/>
  <c r="BC19" i="19" s="1"/>
  <c r="BB2" i="19"/>
  <c r="BA2" i="19"/>
  <c r="AZ2" i="19"/>
  <c r="AY2" i="19"/>
  <c r="AY19" i="19" s="1"/>
  <c r="AX2" i="19"/>
  <c r="AW2" i="19"/>
  <c r="AV2" i="19"/>
  <c r="AU2" i="19"/>
  <c r="AU19" i="19" s="1"/>
  <c r="AT2" i="19"/>
  <c r="AS2" i="19"/>
  <c r="AR2" i="19"/>
  <c r="AQ2" i="19"/>
  <c r="AQ19" i="19" s="1"/>
  <c r="AP2" i="19"/>
  <c r="AO2" i="19"/>
  <c r="AN2" i="19"/>
  <c r="AM2" i="19"/>
  <c r="AM19" i="19" s="1"/>
  <c r="AL2" i="19"/>
  <c r="AK2" i="19"/>
  <c r="AJ2" i="19"/>
  <c r="AI2" i="19"/>
  <c r="AI19" i="19" s="1"/>
  <c r="AH2" i="19"/>
  <c r="AG2" i="19"/>
  <c r="AF2" i="19"/>
  <c r="AE2" i="19"/>
  <c r="AE19" i="19" s="1"/>
  <c r="AD2" i="19"/>
  <c r="AC2" i="19"/>
  <c r="AB2" i="19"/>
  <c r="AA2" i="19"/>
  <c r="AA19" i="19" s="1"/>
  <c r="Z2" i="19"/>
  <c r="Y2" i="19"/>
  <c r="X2" i="19"/>
  <c r="W2" i="19"/>
  <c r="W19" i="19" s="1"/>
  <c r="V2" i="19"/>
  <c r="U2" i="19"/>
  <c r="T2" i="19"/>
  <c r="S2" i="19"/>
  <c r="S19" i="19" s="1"/>
  <c r="R2" i="19"/>
  <c r="Q2" i="19"/>
  <c r="P2" i="19"/>
  <c r="O2" i="19"/>
  <c r="O19" i="19" s="1"/>
  <c r="N2" i="19"/>
  <c r="M2" i="19"/>
  <c r="L2" i="19"/>
  <c r="K2" i="19"/>
  <c r="K19" i="19" s="1"/>
  <c r="J2" i="19"/>
  <c r="I2" i="19"/>
  <c r="H2" i="19"/>
  <c r="G2" i="19"/>
  <c r="F2" i="19"/>
  <c r="E2" i="19"/>
  <c r="D2" i="19"/>
  <c r="C2" i="19"/>
  <c r="B2" i="19"/>
  <c r="M3" i="17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2" i="17"/>
  <c r="M86" i="17" s="1"/>
  <c r="L3" i="17"/>
  <c r="L4" i="17"/>
  <c r="L5" i="17"/>
  <c r="L6" i="17"/>
  <c r="L7" i="17"/>
  <c r="L8" i="17"/>
  <c r="L9" i="17"/>
  <c r="L10" i="17"/>
  <c r="L11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2" i="17"/>
  <c r="K3" i="17"/>
  <c r="K4" i="17"/>
  <c r="K5" i="17"/>
  <c r="K6" i="17"/>
  <c r="K7" i="17"/>
  <c r="K8" i="17"/>
  <c r="K9" i="17"/>
  <c r="K10" i="17"/>
  <c r="K11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K51" i="17"/>
  <c r="K52" i="17"/>
  <c r="K53" i="17"/>
  <c r="K54" i="17"/>
  <c r="K55" i="17"/>
  <c r="K56" i="17"/>
  <c r="K57" i="17"/>
  <c r="K58" i="17"/>
  <c r="K59" i="17"/>
  <c r="K60" i="17"/>
  <c r="K61" i="17"/>
  <c r="K62" i="17"/>
  <c r="K63" i="17"/>
  <c r="K64" i="17"/>
  <c r="K65" i="17"/>
  <c r="K66" i="17"/>
  <c r="K67" i="17"/>
  <c r="K68" i="17"/>
  <c r="K69" i="17"/>
  <c r="K70" i="17"/>
  <c r="K71" i="17"/>
  <c r="K72" i="17"/>
  <c r="K2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J51" i="17"/>
  <c r="J52" i="17"/>
  <c r="J53" i="17"/>
  <c r="J54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J67" i="17"/>
  <c r="J68" i="17"/>
  <c r="J69" i="17"/>
  <c r="J70" i="17"/>
  <c r="J71" i="17"/>
  <c r="J72" i="17"/>
  <c r="J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2" i="17"/>
  <c r="E3" i="17"/>
  <c r="E4" i="17"/>
  <c r="E5" i="17"/>
  <c r="E6" i="17"/>
  <c r="E7" i="17"/>
  <c r="E8" i="17"/>
  <c r="E9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E52" i="17"/>
  <c r="E53" i="17"/>
  <c r="E54" i="17"/>
  <c r="E55" i="17"/>
  <c r="E56" i="17"/>
  <c r="E57" i="17"/>
  <c r="E58" i="17"/>
  <c r="E59" i="17"/>
  <c r="E60" i="17"/>
  <c r="E61" i="17"/>
  <c r="E62" i="17"/>
  <c r="E63" i="17"/>
  <c r="E64" i="17"/>
  <c r="E65" i="17"/>
  <c r="E66" i="17"/>
  <c r="E67" i="17"/>
  <c r="E68" i="17"/>
  <c r="E69" i="17"/>
  <c r="E70" i="17"/>
  <c r="E71" i="17"/>
  <c r="E72" i="17"/>
  <c r="E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2" i="17"/>
  <c r="B3" i="17"/>
  <c r="B4" i="17"/>
  <c r="B5" i="17"/>
  <c r="B6" i="17"/>
  <c r="B7" i="17"/>
  <c r="B8" i="17"/>
  <c r="B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52" i="17"/>
  <c r="B53" i="17"/>
  <c r="B54" i="17"/>
  <c r="B55" i="17"/>
  <c r="B56" i="17"/>
  <c r="B57" i="17"/>
  <c r="B58" i="17"/>
  <c r="B59" i="17"/>
  <c r="B60" i="17"/>
  <c r="B61" i="17"/>
  <c r="B62" i="17"/>
  <c r="B63" i="17"/>
  <c r="B64" i="17"/>
  <c r="B65" i="17"/>
  <c r="B66" i="17"/>
  <c r="B67" i="17"/>
  <c r="B68" i="17"/>
  <c r="B69" i="17"/>
  <c r="B70" i="17"/>
  <c r="B71" i="17"/>
  <c r="B72" i="17"/>
  <c r="B2" i="17"/>
  <c r="L86" i="17" l="1"/>
  <c r="H19" i="19"/>
  <c r="L19" i="19"/>
  <c r="P19" i="19"/>
  <c r="P25" i="19" s="1"/>
  <c r="T19" i="19"/>
  <c r="X19" i="19"/>
  <c r="AB19" i="19"/>
  <c r="AF19" i="19"/>
  <c r="AF25" i="19" s="1"/>
  <c r="AJ19" i="19"/>
  <c r="AN19" i="19"/>
  <c r="AR19" i="19"/>
  <c r="AV19" i="19"/>
  <c r="AV25" i="19" s="1"/>
  <c r="AZ19" i="19"/>
  <c r="BD19" i="19"/>
  <c r="BH19" i="19"/>
  <c r="BL19" i="19"/>
  <c r="BL25" i="19" s="1"/>
  <c r="BP19" i="19"/>
  <c r="BP25" i="19" s="1"/>
  <c r="BT25" i="19"/>
  <c r="C86" i="17"/>
  <c r="G86" i="17"/>
  <c r="K86" i="17"/>
  <c r="I19" i="19"/>
  <c r="M19" i="19"/>
  <c r="Q19" i="19"/>
  <c r="Q25" i="19" s="1"/>
  <c r="U19" i="19"/>
  <c r="Y19" i="19"/>
  <c r="AC19" i="19"/>
  <c r="AG19" i="19"/>
  <c r="AG25" i="19" s="1"/>
  <c r="AK19" i="19"/>
  <c r="AO19" i="19"/>
  <c r="AS19" i="19"/>
  <c r="AW19" i="19"/>
  <c r="AW25" i="19" s="1"/>
  <c r="BA19" i="19"/>
  <c r="BE19" i="19"/>
  <c r="BI19" i="19"/>
  <c r="BI25" i="19" s="1"/>
  <c r="BM19" i="19"/>
  <c r="BM25" i="19" s="1"/>
  <c r="B86" i="17"/>
  <c r="F86" i="17"/>
  <c r="J86" i="17"/>
  <c r="J19" i="19"/>
  <c r="N19" i="19"/>
  <c r="R19" i="19"/>
  <c r="V19" i="19"/>
  <c r="V25" i="19" s="1"/>
  <c r="Z19" i="19"/>
  <c r="AD19" i="19"/>
  <c r="AH19" i="19"/>
  <c r="AL19" i="19"/>
  <c r="AL25" i="19" s="1"/>
  <c r="AP19" i="19"/>
  <c r="AT19" i="19"/>
  <c r="AX19" i="19"/>
  <c r="BB19" i="19"/>
  <c r="BB25" i="19" s="1"/>
  <c r="BF19" i="19"/>
  <c r="BJ19" i="19"/>
  <c r="BJ25" i="19" s="1"/>
  <c r="BN19" i="19"/>
  <c r="BN25" i="19" s="1"/>
  <c r="BR25" i="19"/>
  <c r="BT18" i="19"/>
  <c r="E86" i="17"/>
  <c r="BQ18" i="19"/>
  <c r="BQ25" i="19" s="1"/>
  <c r="I86" i="17"/>
  <c r="D86" i="17"/>
  <c r="H86" i="17"/>
  <c r="BR18" i="19"/>
  <c r="Q72" i="17"/>
  <c r="W72" i="17" s="1"/>
  <c r="AK72" i="17"/>
  <c r="AH72" i="17"/>
  <c r="AM72" i="17" s="1"/>
  <c r="AI72" i="17"/>
  <c r="AG72" i="17"/>
  <c r="AL72" i="17" s="1"/>
  <c r="Q60" i="17"/>
  <c r="W60" i="17" s="1"/>
  <c r="AK60" i="17"/>
  <c r="AH60" i="17"/>
  <c r="AM60" i="17" s="1"/>
  <c r="AI60" i="17"/>
  <c r="AN60" i="17" s="1"/>
  <c r="AG60" i="17"/>
  <c r="AL60" i="17" s="1"/>
  <c r="Q70" i="17"/>
  <c r="W70" i="17" s="1"/>
  <c r="AI70" i="17"/>
  <c r="AK70" i="17"/>
  <c r="AH70" i="17"/>
  <c r="AM70" i="17" s="1"/>
  <c r="AG70" i="17"/>
  <c r="AL70" i="17" s="1"/>
  <c r="AI66" i="17"/>
  <c r="AK66" i="17"/>
  <c r="AH66" i="17"/>
  <c r="AM66" i="17" s="1"/>
  <c r="AG66" i="17"/>
  <c r="AL66" i="17" s="1"/>
  <c r="Q62" i="17"/>
  <c r="W62" i="17" s="1"/>
  <c r="AI62" i="17"/>
  <c r="AK62" i="17"/>
  <c r="AH62" i="17"/>
  <c r="AM62" i="17" s="1"/>
  <c r="AG62" i="17"/>
  <c r="AL62" i="17" s="1"/>
  <c r="AI58" i="17"/>
  <c r="AN58" i="17" s="1"/>
  <c r="AK58" i="17"/>
  <c r="AH58" i="17"/>
  <c r="AM58" i="17" s="1"/>
  <c r="AG58" i="17"/>
  <c r="AL58" i="17" s="1"/>
  <c r="Q54" i="17"/>
  <c r="W54" i="17" s="1"/>
  <c r="AI54" i="17"/>
  <c r="AK54" i="17"/>
  <c r="AH54" i="17"/>
  <c r="AM54" i="17" s="1"/>
  <c r="AG54" i="17"/>
  <c r="AL54" i="17" s="1"/>
  <c r="AI50" i="17"/>
  <c r="AK50" i="17"/>
  <c r="AH50" i="17"/>
  <c r="AM50" i="17" s="1"/>
  <c r="AG50" i="17"/>
  <c r="AL50" i="17" s="1"/>
  <c r="Q46" i="17"/>
  <c r="W46" i="17" s="1"/>
  <c r="AI46" i="17"/>
  <c r="AG46" i="17"/>
  <c r="AL46" i="17" s="1"/>
  <c r="AK46" i="17"/>
  <c r="AH46" i="17"/>
  <c r="AM46" i="17" s="1"/>
  <c r="AI42" i="17"/>
  <c r="AG42" i="17"/>
  <c r="AL42" i="17" s="1"/>
  <c r="AK42" i="17"/>
  <c r="AH42" i="17"/>
  <c r="AM42" i="17" s="1"/>
  <c r="Q38" i="17"/>
  <c r="W38" i="17" s="1"/>
  <c r="AI38" i="17"/>
  <c r="AG38" i="17"/>
  <c r="AL38" i="17" s="1"/>
  <c r="AK38" i="17"/>
  <c r="AH38" i="17"/>
  <c r="AM38" i="17" s="1"/>
  <c r="AI34" i="17"/>
  <c r="AG34" i="17"/>
  <c r="AL34" i="17" s="1"/>
  <c r="AK34" i="17"/>
  <c r="AH34" i="17"/>
  <c r="AM34" i="17" s="1"/>
  <c r="Q30" i="17"/>
  <c r="W30" i="17" s="1"/>
  <c r="AI30" i="17"/>
  <c r="AG30" i="17"/>
  <c r="AL30" i="17" s="1"/>
  <c r="AK30" i="17"/>
  <c r="AH30" i="17"/>
  <c r="AM30" i="17" s="1"/>
  <c r="AI26" i="17"/>
  <c r="AG26" i="17"/>
  <c r="AL26" i="17" s="1"/>
  <c r="AK26" i="17"/>
  <c r="AH26" i="17"/>
  <c r="AM26" i="17" s="1"/>
  <c r="Q22" i="17"/>
  <c r="W22" i="17" s="1"/>
  <c r="AI22" i="17"/>
  <c r="AG22" i="17"/>
  <c r="AL22" i="17" s="1"/>
  <c r="AK22" i="17"/>
  <c r="AH22" i="17"/>
  <c r="AM22" i="17" s="1"/>
  <c r="AI18" i="17"/>
  <c r="AG18" i="17"/>
  <c r="AL18" i="17" s="1"/>
  <c r="AK18" i="17"/>
  <c r="AH18" i="17"/>
  <c r="AM18" i="17" s="1"/>
  <c r="Q14" i="17"/>
  <c r="W14" i="17" s="1"/>
  <c r="AI14" i="17"/>
  <c r="AG14" i="17"/>
  <c r="AL14" i="17" s="1"/>
  <c r="AK14" i="17"/>
  <c r="AH14" i="17"/>
  <c r="AM14" i="17" s="1"/>
  <c r="AI10" i="17"/>
  <c r="AG10" i="17"/>
  <c r="AL10" i="17" s="1"/>
  <c r="AK10" i="17"/>
  <c r="AH10" i="17"/>
  <c r="AM10" i="17" s="1"/>
  <c r="Q6" i="17"/>
  <c r="W6" i="17" s="1"/>
  <c r="AI6" i="17"/>
  <c r="AG6" i="17"/>
  <c r="AL6" i="17" s="1"/>
  <c r="AK6" i="17"/>
  <c r="AH6" i="17"/>
  <c r="AM6" i="17" s="1"/>
  <c r="S2" i="17"/>
  <c r="AJ2" i="17"/>
  <c r="S69" i="17"/>
  <c r="AJ69" i="17"/>
  <c r="S65" i="17"/>
  <c r="AJ65" i="17"/>
  <c r="S61" i="17"/>
  <c r="AJ61" i="17"/>
  <c r="S57" i="17"/>
  <c r="AJ57" i="17"/>
  <c r="S53" i="17"/>
  <c r="AJ53" i="17"/>
  <c r="S49" i="17"/>
  <c r="AJ49" i="17"/>
  <c r="S45" i="17"/>
  <c r="AJ45" i="17"/>
  <c r="S41" i="17"/>
  <c r="AJ41" i="17"/>
  <c r="S37" i="17"/>
  <c r="AJ37" i="17"/>
  <c r="S33" i="17"/>
  <c r="AJ33" i="17"/>
  <c r="S29" i="17"/>
  <c r="AJ29" i="17"/>
  <c r="S25" i="17"/>
  <c r="AJ25" i="17"/>
  <c r="S21" i="17"/>
  <c r="AJ21" i="17"/>
  <c r="S17" i="17"/>
  <c r="AJ17" i="17"/>
  <c r="S13" i="17"/>
  <c r="AJ13" i="17"/>
  <c r="S9" i="17"/>
  <c r="AJ9" i="17"/>
  <c r="S5" i="17"/>
  <c r="AJ5" i="17"/>
  <c r="Q2" i="17"/>
  <c r="W2" i="17" s="1"/>
  <c r="AK2" i="17"/>
  <c r="AP2" i="17" s="1"/>
  <c r="AI2" i="17"/>
  <c r="AG2" i="17"/>
  <c r="AL2" i="17" s="1"/>
  <c r="AH2" i="17"/>
  <c r="AM2" i="17" s="1"/>
  <c r="Q65" i="17"/>
  <c r="W65" i="17" s="1"/>
  <c r="AK65" i="17"/>
  <c r="AH65" i="17"/>
  <c r="AM65" i="17" s="1"/>
  <c r="AI65" i="17"/>
  <c r="AN65" i="17" s="1"/>
  <c r="AG65" i="17"/>
  <c r="AL65" i="17" s="1"/>
  <c r="Q61" i="17"/>
  <c r="W61" i="17" s="1"/>
  <c r="AK61" i="17"/>
  <c r="AP61" i="17" s="1"/>
  <c r="AH61" i="17"/>
  <c r="AM61" i="17" s="1"/>
  <c r="AI61" i="17"/>
  <c r="AG61" i="17"/>
  <c r="AL61" i="17" s="1"/>
  <c r="P57" i="17"/>
  <c r="V57" i="17" s="1"/>
  <c r="AK57" i="17"/>
  <c r="AH57" i="17"/>
  <c r="AM57" i="17" s="1"/>
  <c r="AI57" i="17"/>
  <c r="AG57" i="17"/>
  <c r="AL57" i="17" s="1"/>
  <c r="Q53" i="17"/>
  <c r="W53" i="17" s="1"/>
  <c r="AK53" i="17"/>
  <c r="AP53" i="17" s="1"/>
  <c r="AH53" i="17"/>
  <c r="AM53" i="17" s="1"/>
  <c r="AI53" i="17"/>
  <c r="AG53" i="17"/>
  <c r="AL53" i="17" s="1"/>
  <c r="Q49" i="17"/>
  <c r="W49" i="17" s="1"/>
  <c r="AK49" i="17"/>
  <c r="AH49" i="17"/>
  <c r="AM49" i="17" s="1"/>
  <c r="AI49" i="17"/>
  <c r="AN49" i="17" s="1"/>
  <c r="AG49" i="17"/>
  <c r="AL49" i="17" s="1"/>
  <c r="Q45" i="17"/>
  <c r="W45" i="17" s="1"/>
  <c r="AK45" i="17"/>
  <c r="AP45" i="17" s="1"/>
  <c r="AH45" i="17"/>
  <c r="AM45" i="17" s="1"/>
  <c r="AI45" i="17"/>
  <c r="AG45" i="17"/>
  <c r="AL45" i="17" s="1"/>
  <c r="P41" i="17"/>
  <c r="V41" i="17" s="1"/>
  <c r="AK41" i="17"/>
  <c r="AH41" i="17"/>
  <c r="AM41" i="17" s="1"/>
  <c r="AI41" i="17"/>
  <c r="AG41" i="17"/>
  <c r="AL41" i="17" s="1"/>
  <c r="Q37" i="17"/>
  <c r="W37" i="17" s="1"/>
  <c r="AK37" i="17"/>
  <c r="AP37" i="17" s="1"/>
  <c r="AH37" i="17"/>
  <c r="AM37" i="17" s="1"/>
  <c r="AI37" i="17"/>
  <c r="AG37" i="17"/>
  <c r="AL37" i="17" s="1"/>
  <c r="Q33" i="17"/>
  <c r="W33" i="17" s="1"/>
  <c r="AK33" i="17"/>
  <c r="AH33" i="17"/>
  <c r="AM33" i="17" s="1"/>
  <c r="AI33" i="17"/>
  <c r="AN33" i="17" s="1"/>
  <c r="AG33" i="17"/>
  <c r="AL33" i="17" s="1"/>
  <c r="Q29" i="17"/>
  <c r="W29" i="17" s="1"/>
  <c r="AK29" i="17"/>
  <c r="AP29" i="17" s="1"/>
  <c r="AH29" i="17"/>
  <c r="AM29" i="17" s="1"/>
  <c r="AI29" i="17"/>
  <c r="AG29" i="17"/>
  <c r="AL29" i="17" s="1"/>
  <c r="P25" i="17"/>
  <c r="V25" i="17" s="1"/>
  <c r="AK25" i="17"/>
  <c r="AH25" i="17"/>
  <c r="AM25" i="17" s="1"/>
  <c r="AI25" i="17"/>
  <c r="AG25" i="17"/>
  <c r="AL25" i="17" s="1"/>
  <c r="Q21" i="17"/>
  <c r="W21" i="17" s="1"/>
  <c r="AK21" i="17"/>
  <c r="AP21" i="17" s="1"/>
  <c r="AH21" i="17"/>
  <c r="AM21" i="17" s="1"/>
  <c r="AI21" i="17"/>
  <c r="AG21" i="17"/>
  <c r="AL21" i="17" s="1"/>
  <c r="Q17" i="17"/>
  <c r="W17" i="17" s="1"/>
  <c r="AG17" i="17"/>
  <c r="AL17" i="17" s="1"/>
  <c r="AK17" i="17"/>
  <c r="AH17" i="17"/>
  <c r="AM17" i="17" s="1"/>
  <c r="AI17" i="17"/>
  <c r="Q13" i="17"/>
  <c r="W13" i="17" s="1"/>
  <c r="AG13" i="17"/>
  <c r="AL13" i="17" s="1"/>
  <c r="AK13" i="17"/>
  <c r="AP13" i="17" s="1"/>
  <c r="AH13" i="17"/>
  <c r="AM13" i="17" s="1"/>
  <c r="AI13" i="17"/>
  <c r="P9" i="17"/>
  <c r="V9" i="17" s="1"/>
  <c r="AG9" i="17"/>
  <c r="AL9" i="17" s="1"/>
  <c r="AK9" i="17"/>
  <c r="AP9" i="17" s="1"/>
  <c r="AH9" i="17"/>
  <c r="AM9" i="17" s="1"/>
  <c r="AI9" i="17"/>
  <c r="Q5" i="17"/>
  <c r="W5" i="17" s="1"/>
  <c r="AK5" i="17"/>
  <c r="AP5" i="17" s="1"/>
  <c r="AG5" i="17"/>
  <c r="AL5" i="17" s="1"/>
  <c r="AH5" i="17"/>
  <c r="AM5" i="17" s="1"/>
  <c r="AI5" i="17"/>
  <c r="AN5" i="17" s="1"/>
  <c r="S72" i="17"/>
  <c r="AJ72" i="17"/>
  <c r="S68" i="17"/>
  <c r="AJ68" i="17"/>
  <c r="S64" i="17"/>
  <c r="AJ64" i="17"/>
  <c r="S60" i="17"/>
  <c r="AJ60" i="17"/>
  <c r="S56" i="17"/>
  <c r="AJ56" i="17"/>
  <c r="S52" i="17"/>
  <c r="AJ52" i="17"/>
  <c r="S48" i="17"/>
  <c r="AJ48" i="17"/>
  <c r="S44" i="17"/>
  <c r="AJ44" i="17"/>
  <c r="S40" i="17"/>
  <c r="AJ40" i="17"/>
  <c r="S36" i="17"/>
  <c r="AJ36" i="17"/>
  <c r="S32" i="17"/>
  <c r="AJ32" i="17"/>
  <c r="S28" i="17"/>
  <c r="AJ28" i="17"/>
  <c r="S24" i="17"/>
  <c r="AJ24" i="17"/>
  <c r="S20" i="17"/>
  <c r="AJ20" i="17"/>
  <c r="S16" i="17"/>
  <c r="AJ16" i="17"/>
  <c r="S12" i="17"/>
  <c r="AJ12" i="17"/>
  <c r="S8" i="17"/>
  <c r="AJ8" i="17"/>
  <c r="S4" i="17"/>
  <c r="AJ4" i="17"/>
  <c r="Q68" i="17"/>
  <c r="W68" i="17" s="1"/>
  <c r="AK68" i="17"/>
  <c r="AH68" i="17"/>
  <c r="AM68" i="17" s="1"/>
  <c r="AI68" i="17"/>
  <c r="AN68" i="17" s="1"/>
  <c r="AG68" i="17"/>
  <c r="AL68" i="17" s="1"/>
  <c r="Q56" i="17"/>
  <c r="W56" i="17" s="1"/>
  <c r="AK56" i="17"/>
  <c r="AP56" i="17" s="1"/>
  <c r="AH56" i="17"/>
  <c r="AM56" i="17" s="1"/>
  <c r="AI56" i="17"/>
  <c r="AG56" i="17"/>
  <c r="AL56" i="17" s="1"/>
  <c r="Q52" i="17"/>
  <c r="W52" i="17" s="1"/>
  <c r="AK52" i="17"/>
  <c r="AP52" i="17" s="1"/>
  <c r="AH52" i="17"/>
  <c r="AM52" i="17" s="1"/>
  <c r="AI52" i="17"/>
  <c r="AG52" i="17"/>
  <c r="AL52" i="17" s="1"/>
  <c r="Q48" i="17"/>
  <c r="W48" i="17" s="1"/>
  <c r="AK48" i="17"/>
  <c r="AP48" i="17" s="1"/>
  <c r="AH48" i="17"/>
  <c r="AM48" i="17" s="1"/>
  <c r="AI48" i="17"/>
  <c r="AG48" i="17"/>
  <c r="AL48" i="17" s="1"/>
  <c r="Q44" i="17"/>
  <c r="W44" i="17" s="1"/>
  <c r="AK44" i="17"/>
  <c r="AH44" i="17"/>
  <c r="AM44" i="17" s="1"/>
  <c r="AI44" i="17"/>
  <c r="AN44" i="17" s="1"/>
  <c r="AG44" i="17"/>
  <c r="AL44" i="17" s="1"/>
  <c r="Q40" i="17"/>
  <c r="W40" i="17" s="1"/>
  <c r="AK40" i="17"/>
  <c r="AP40" i="17" s="1"/>
  <c r="AH40" i="17"/>
  <c r="AM40" i="17" s="1"/>
  <c r="AI40" i="17"/>
  <c r="AG40" i="17"/>
  <c r="AL40" i="17" s="1"/>
  <c r="Q36" i="17"/>
  <c r="W36" i="17" s="1"/>
  <c r="AK36" i="17"/>
  <c r="AP36" i="17" s="1"/>
  <c r="AH36" i="17"/>
  <c r="AM36" i="17" s="1"/>
  <c r="AI36" i="17"/>
  <c r="AG36" i="17"/>
  <c r="AL36" i="17" s="1"/>
  <c r="Q32" i="17"/>
  <c r="W32" i="17" s="1"/>
  <c r="AK32" i="17"/>
  <c r="AP32" i="17" s="1"/>
  <c r="AH32" i="17"/>
  <c r="AM32" i="17" s="1"/>
  <c r="AI32" i="17"/>
  <c r="AG32" i="17"/>
  <c r="AL32" i="17" s="1"/>
  <c r="Q28" i="17"/>
  <c r="W28" i="17" s="1"/>
  <c r="AK28" i="17"/>
  <c r="AH28" i="17"/>
  <c r="AM28" i="17" s="1"/>
  <c r="AI28" i="17"/>
  <c r="AN28" i="17" s="1"/>
  <c r="AG28" i="17"/>
  <c r="AL28" i="17" s="1"/>
  <c r="Q24" i="17"/>
  <c r="W24" i="17" s="1"/>
  <c r="AK24" i="17"/>
  <c r="AP24" i="17" s="1"/>
  <c r="AH24" i="17"/>
  <c r="AM24" i="17" s="1"/>
  <c r="AI24" i="17"/>
  <c r="AG24" i="17"/>
  <c r="AL24" i="17" s="1"/>
  <c r="Q20" i="17"/>
  <c r="W20" i="17" s="1"/>
  <c r="AK20" i="17"/>
  <c r="AP20" i="17" s="1"/>
  <c r="AH20" i="17"/>
  <c r="AM20" i="17" s="1"/>
  <c r="AI20" i="17"/>
  <c r="AG20" i="17"/>
  <c r="AL20" i="17" s="1"/>
  <c r="Q16" i="17"/>
  <c r="W16" i="17" s="1"/>
  <c r="AK16" i="17"/>
  <c r="AP16" i="17" s="1"/>
  <c r="AH16" i="17"/>
  <c r="AM16" i="17" s="1"/>
  <c r="AI16" i="17"/>
  <c r="AG16" i="17"/>
  <c r="AL16" i="17" s="1"/>
  <c r="Q12" i="17"/>
  <c r="W12" i="17" s="1"/>
  <c r="AK12" i="17"/>
  <c r="AH12" i="17"/>
  <c r="AM12" i="17" s="1"/>
  <c r="AI12" i="17"/>
  <c r="AN12" i="17" s="1"/>
  <c r="AG12" i="17"/>
  <c r="AL12" i="17" s="1"/>
  <c r="Q8" i="17"/>
  <c r="W8" i="17" s="1"/>
  <c r="AK8" i="17"/>
  <c r="AP8" i="17" s="1"/>
  <c r="AH8" i="17"/>
  <c r="AM8" i="17" s="1"/>
  <c r="AI8" i="17"/>
  <c r="AG8" i="17"/>
  <c r="AL8" i="17" s="1"/>
  <c r="AK4" i="17"/>
  <c r="AH4" i="17"/>
  <c r="AM4" i="17" s="1"/>
  <c r="AI4" i="17"/>
  <c r="AG4" i="17"/>
  <c r="AL4" i="17" s="1"/>
  <c r="S71" i="17"/>
  <c r="AJ71" i="17"/>
  <c r="S67" i="17"/>
  <c r="AJ67" i="17"/>
  <c r="S63" i="17"/>
  <c r="AJ63" i="17"/>
  <c r="S59" i="17"/>
  <c r="AJ59" i="17"/>
  <c r="S55" i="17"/>
  <c r="AJ55" i="17"/>
  <c r="S51" i="17"/>
  <c r="AJ51" i="17"/>
  <c r="S47" i="17"/>
  <c r="AJ47" i="17"/>
  <c r="S43" i="17"/>
  <c r="AJ43" i="17"/>
  <c r="S39" i="17"/>
  <c r="AJ39" i="17"/>
  <c r="S35" i="17"/>
  <c r="AJ35" i="17"/>
  <c r="S31" i="17"/>
  <c r="AJ31" i="17"/>
  <c r="S27" i="17"/>
  <c r="AJ27" i="17"/>
  <c r="S23" i="17"/>
  <c r="AJ23" i="17"/>
  <c r="S19" i="17"/>
  <c r="AJ19" i="17"/>
  <c r="S15" i="17"/>
  <c r="AJ15" i="17"/>
  <c r="S11" i="17"/>
  <c r="AJ11" i="17"/>
  <c r="S7" i="17"/>
  <c r="AJ7" i="17"/>
  <c r="S3" i="17"/>
  <c r="AJ3" i="17"/>
  <c r="Q69" i="17"/>
  <c r="W69" i="17" s="1"/>
  <c r="AK69" i="17"/>
  <c r="AP69" i="17" s="1"/>
  <c r="AH69" i="17"/>
  <c r="AM69" i="17" s="1"/>
  <c r="AI69" i="17"/>
  <c r="AG69" i="17"/>
  <c r="AL69" i="17" s="1"/>
  <c r="Q64" i="17"/>
  <c r="W64" i="17" s="1"/>
  <c r="AK64" i="17"/>
  <c r="AP64" i="17" s="1"/>
  <c r="AH64" i="17"/>
  <c r="AM64" i="17" s="1"/>
  <c r="AI64" i="17"/>
  <c r="AG64" i="17"/>
  <c r="AL64" i="17" s="1"/>
  <c r="Q71" i="17"/>
  <c r="W71" i="17" s="1"/>
  <c r="AH71" i="17"/>
  <c r="AM71" i="17" s="1"/>
  <c r="AI71" i="17"/>
  <c r="AK71" i="17"/>
  <c r="AP71" i="17" s="1"/>
  <c r="AG71" i="17"/>
  <c r="AL71" i="17" s="1"/>
  <c r="R67" i="17"/>
  <c r="AH67" i="17"/>
  <c r="AM67" i="17" s="1"/>
  <c r="AI67" i="17"/>
  <c r="AN67" i="17" s="1"/>
  <c r="AK67" i="17"/>
  <c r="AP67" i="17" s="1"/>
  <c r="AG67" i="17"/>
  <c r="AL67" i="17" s="1"/>
  <c r="R63" i="17"/>
  <c r="AH63" i="17"/>
  <c r="AM63" i="17" s="1"/>
  <c r="AI63" i="17"/>
  <c r="AK63" i="17"/>
  <c r="AG63" i="17"/>
  <c r="AL63" i="17" s="1"/>
  <c r="P59" i="17"/>
  <c r="V59" i="17" s="1"/>
  <c r="AH59" i="17"/>
  <c r="AM59" i="17" s="1"/>
  <c r="AI59" i="17"/>
  <c r="AK59" i="17"/>
  <c r="AP59" i="17" s="1"/>
  <c r="AG59" i="17"/>
  <c r="AL59" i="17" s="1"/>
  <c r="R55" i="17"/>
  <c r="AH55" i="17"/>
  <c r="AM55" i="17" s="1"/>
  <c r="AI55" i="17"/>
  <c r="AK55" i="17"/>
  <c r="AP55" i="17" s="1"/>
  <c r="AG55" i="17"/>
  <c r="AL55" i="17" s="1"/>
  <c r="T51" i="17"/>
  <c r="AH51" i="17"/>
  <c r="AM51" i="17" s="1"/>
  <c r="AI51" i="17"/>
  <c r="AN51" i="17" s="1"/>
  <c r="AK51" i="17"/>
  <c r="AP51" i="17" s="1"/>
  <c r="AG51" i="17"/>
  <c r="AL51" i="17" s="1"/>
  <c r="Q47" i="17"/>
  <c r="W47" i="17" s="1"/>
  <c r="AH47" i="17"/>
  <c r="AM47" i="17" s="1"/>
  <c r="AI47" i="17"/>
  <c r="AG47" i="17"/>
  <c r="AL47" i="17" s="1"/>
  <c r="AK47" i="17"/>
  <c r="Q43" i="17"/>
  <c r="W43" i="17" s="1"/>
  <c r="AH43" i="17"/>
  <c r="AM43" i="17" s="1"/>
  <c r="AI43" i="17"/>
  <c r="AG43" i="17"/>
  <c r="AL43" i="17" s="1"/>
  <c r="AK43" i="17"/>
  <c r="AP43" i="17" s="1"/>
  <c r="Q39" i="17"/>
  <c r="W39" i="17" s="1"/>
  <c r="AH39" i="17"/>
  <c r="AM39" i="17" s="1"/>
  <c r="AI39" i="17"/>
  <c r="AG39" i="17"/>
  <c r="AL39" i="17" s="1"/>
  <c r="AK39" i="17"/>
  <c r="AP39" i="17" s="1"/>
  <c r="Q35" i="17"/>
  <c r="W35" i="17" s="1"/>
  <c r="AH35" i="17"/>
  <c r="AM35" i="17" s="1"/>
  <c r="AI35" i="17"/>
  <c r="AN35" i="17" s="1"/>
  <c r="AG35" i="17"/>
  <c r="AL35" i="17" s="1"/>
  <c r="AK35" i="17"/>
  <c r="AP35" i="17" s="1"/>
  <c r="Q31" i="17"/>
  <c r="W31" i="17" s="1"/>
  <c r="AH31" i="17"/>
  <c r="AM31" i="17" s="1"/>
  <c r="AI31" i="17"/>
  <c r="AG31" i="17"/>
  <c r="AL31" i="17" s="1"/>
  <c r="AK31" i="17"/>
  <c r="Q27" i="17"/>
  <c r="W27" i="17" s="1"/>
  <c r="AH27" i="17"/>
  <c r="AM27" i="17" s="1"/>
  <c r="AI27" i="17"/>
  <c r="AG27" i="17"/>
  <c r="AL27" i="17" s="1"/>
  <c r="AK27" i="17"/>
  <c r="AP27" i="17" s="1"/>
  <c r="Q23" i="17"/>
  <c r="W23" i="17" s="1"/>
  <c r="AH23" i="17"/>
  <c r="AM23" i="17" s="1"/>
  <c r="AI23" i="17"/>
  <c r="AG23" i="17"/>
  <c r="AL23" i="17" s="1"/>
  <c r="AK23" i="17"/>
  <c r="AP23" i="17" s="1"/>
  <c r="Q19" i="17"/>
  <c r="W19" i="17" s="1"/>
  <c r="AH19" i="17"/>
  <c r="AM19" i="17" s="1"/>
  <c r="AI19" i="17"/>
  <c r="AN19" i="17" s="1"/>
  <c r="AG19" i="17"/>
  <c r="AL19" i="17" s="1"/>
  <c r="AK19" i="17"/>
  <c r="AP19" i="17" s="1"/>
  <c r="Q15" i="17"/>
  <c r="W15" i="17" s="1"/>
  <c r="AH15" i="17"/>
  <c r="AM15" i="17" s="1"/>
  <c r="AI15" i="17"/>
  <c r="AG15" i="17"/>
  <c r="AL15" i="17" s="1"/>
  <c r="AK15" i="17"/>
  <c r="Q11" i="17"/>
  <c r="W11" i="17" s="1"/>
  <c r="AH11" i="17"/>
  <c r="AM11" i="17" s="1"/>
  <c r="AI11" i="17"/>
  <c r="AG11" i="17"/>
  <c r="AL11" i="17" s="1"/>
  <c r="AK11" i="17"/>
  <c r="AP11" i="17" s="1"/>
  <c r="Q7" i="17"/>
  <c r="W7" i="17" s="1"/>
  <c r="AH7" i="17"/>
  <c r="AM7" i="17" s="1"/>
  <c r="AI7" i="17"/>
  <c r="AG7" i="17"/>
  <c r="AL7" i="17" s="1"/>
  <c r="AK7" i="17"/>
  <c r="AP7" i="17" s="1"/>
  <c r="Q3" i="17"/>
  <c r="W3" i="17" s="1"/>
  <c r="AH3" i="17"/>
  <c r="AM3" i="17" s="1"/>
  <c r="AK3" i="17"/>
  <c r="AP3" i="17" s="1"/>
  <c r="AI3" i="17"/>
  <c r="AG3" i="17"/>
  <c r="AL3" i="17" s="1"/>
  <c r="S70" i="17"/>
  <c r="AJ70" i="17"/>
  <c r="S66" i="17"/>
  <c r="AJ66" i="17"/>
  <c r="S62" i="17"/>
  <c r="AJ62" i="17"/>
  <c r="S58" i="17"/>
  <c r="AJ58" i="17"/>
  <c r="S54" i="17"/>
  <c r="AJ54" i="17"/>
  <c r="S50" i="17"/>
  <c r="AJ50" i="17"/>
  <c r="S46" i="17"/>
  <c r="AJ46" i="17"/>
  <c r="S42" i="17"/>
  <c r="AJ42" i="17"/>
  <c r="S38" i="17"/>
  <c r="AJ38" i="17"/>
  <c r="S34" i="17"/>
  <c r="AJ34" i="17"/>
  <c r="S30" i="17"/>
  <c r="AJ30" i="17"/>
  <c r="S26" i="17"/>
  <c r="AJ26" i="17"/>
  <c r="S22" i="17"/>
  <c r="AJ22" i="17"/>
  <c r="S18" i="17"/>
  <c r="AJ18" i="17"/>
  <c r="S14" i="17"/>
  <c r="AJ14" i="17"/>
  <c r="S10" i="17"/>
  <c r="AJ10" i="17"/>
  <c r="S6" i="17"/>
  <c r="AJ6" i="17"/>
  <c r="B19" i="19"/>
  <c r="B25" i="19" s="1"/>
  <c r="B16" i="19"/>
  <c r="B17" i="19"/>
  <c r="B24" i="19" s="1"/>
  <c r="B15" i="19"/>
  <c r="B21" i="19" s="1"/>
  <c r="F19" i="19"/>
  <c r="F25" i="19" s="1"/>
  <c r="F16" i="19"/>
  <c r="F17" i="19"/>
  <c r="F24" i="19" s="1"/>
  <c r="F15" i="19"/>
  <c r="F21" i="19" s="1"/>
  <c r="C19" i="19"/>
  <c r="C25" i="19" s="1"/>
  <c r="C17" i="19"/>
  <c r="C15" i="19"/>
  <c r="C21" i="19" s="1"/>
  <c r="C16" i="19"/>
  <c r="G19" i="19"/>
  <c r="G25" i="19" s="1"/>
  <c r="G17" i="19"/>
  <c r="G15" i="19"/>
  <c r="G21" i="19" s="1"/>
  <c r="G16" i="19"/>
  <c r="G22" i="19" s="1"/>
  <c r="D19" i="19"/>
  <c r="D25" i="19" s="1"/>
  <c r="D15" i="19"/>
  <c r="D21" i="19" s="1"/>
  <c r="D16" i="19"/>
  <c r="D22" i="19" s="1"/>
  <c r="D17" i="19"/>
  <c r="D24" i="19" s="1"/>
  <c r="E19" i="19"/>
  <c r="E25" i="19" s="1"/>
  <c r="E15" i="19"/>
  <c r="E21" i="19" s="1"/>
  <c r="E16" i="19"/>
  <c r="E17" i="19"/>
  <c r="J25" i="19"/>
  <c r="N25" i="19"/>
  <c r="R25" i="19"/>
  <c r="Z25" i="19"/>
  <c r="AD25" i="19"/>
  <c r="AH25" i="19"/>
  <c r="AP25" i="19"/>
  <c r="AT25" i="19"/>
  <c r="AX25" i="19"/>
  <c r="BF25" i="19"/>
  <c r="J15" i="19"/>
  <c r="J21" i="19" s="1"/>
  <c r="N15" i="19"/>
  <c r="N21" i="19" s="1"/>
  <c r="R15" i="19"/>
  <c r="R21" i="19" s="1"/>
  <c r="V15" i="19"/>
  <c r="V21" i="19" s="1"/>
  <c r="Z15" i="19"/>
  <c r="Z21" i="19" s="1"/>
  <c r="AD15" i="19"/>
  <c r="AD21" i="19" s="1"/>
  <c r="AH15" i="19"/>
  <c r="AH21" i="19" s="1"/>
  <c r="AL15" i="19"/>
  <c r="AL21" i="19" s="1"/>
  <c r="AP15" i="19"/>
  <c r="AP21" i="19" s="1"/>
  <c r="AT15" i="19"/>
  <c r="AT21" i="19" s="1"/>
  <c r="AX15" i="19"/>
  <c r="AX21" i="19" s="1"/>
  <c r="BB15" i="19"/>
  <c r="BB21" i="19" s="1"/>
  <c r="BF15" i="19"/>
  <c r="BF21" i="19" s="1"/>
  <c r="BJ15" i="19"/>
  <c r="BJ21" i="19" s="1"/>
  <c r="BN15" i="19"/>
  <c r="BN21" i="19" s="1"/>
  <c r="BR15" i="19"/>
  <c r="BR21" i="19" s="1"/>
  <c r="K16" i="19"/>
  <c r="O16" i="19"/>
  <c r="S16" i="19"/>
  <c r="W16" i="19"/>
  <c r="AA16" i="19"/>
  <c r="AE16" i="19"/>
  <c r="AI16" i="19"/>
  <c r="AM16" i="19"/>
  <c r="AQ16" i="19"/>
  <c r="AU16" i="19"/>
  <c r="AY16" i="19"/>
  <c r="BC16" i="19"/>
  <c r="BG16" i="19"/>
  <c r="BK16" i="19"/>
  <c r="BO16" i="19"/>
  <c r="BS16" i="19"/>
  <c r="H17" i="19"/>
  <c r="L17" i="19"/>
  <c r="P17" i="19"/>
  <c r="T17" i="19"/>
  <c r="X17" i="19"/>
  <c r="AB17" i="19"/>
  <c r="AF17" i="19"/>
  <c r="AJ17" i="19"/>
  <c r="AN17" i="19"/>
  <c r="AR17" i="19"/>
  <c r="AV17" i="19"/>
  <c r="AZ17" i="19"/>
  <c r="BD17" i="19"/>
  <c r="BH17" i="19"/>
  <c r="BL17" i="19"/>
  <c r="BP17" i="19"/>
  <c r="BP24" i="19" s="1"/>
  <c r="BT17" i="19"/>
  <c r="K25" i="19"/>
  <c r="O25" i="19"/>
  <c r="S25" i="19"/>
  <c r="W25" i="19"/>
  <c r="AA25" i="19"/>
  <c r="AE25" i="19"/>
  <c r="AI25" i="19"/>
  <c r="AM25" i="19"/>
  <c r="AQ25" i="19"/>
  <c r="AU25" i="19"/>
  <c r="AY25" i="19"/>
  <c r="BC25" i="19"/>
  <c r="BG25" i="19"/>
  <c r="BL24" i="19"/>
  <c r="BT24" i="19"/>
  <c r="K15" i="19"/>
  <c r="K21" i="19" s="1"/>
  <c r="O15" i="19"/>
  <c r="O21" i="19" s="1"/>
  <c r="S15" i="19"/>
  <c r="S21" i="19" s="1"/>
  <c r="W15" i="19"/>
  <c r="W21" i="19" s="1"/>
  <c r="AA15" i="19"/>
  <c r="AA21" i="19" s="1"/>
  <c r="AE15" i="19"/>
  <c r="AE21" i="19" s="1"/>
  <c r="AI15" i="19"/>
  <c r="AI21" i="19" s="1"/>
  <c r="AM15" i="19"/>
  <c r="AM21" i="19" s="1"/>
  <c r="AQ15" i="19"/>
  <c r="AQ21" i="19" s="1"/>
  <c r="AU15" i="19"/>
  <c r="AU21" i="19" s="1"/>
  <c r="AY15" i="19"/>
  <c r="AY21" i="19" s="1"/>
  <c r="BC15" i="19"/>
  <c r="BC21" i="19" s="1"/>
  <c r="BG15" i="19"/>
  <c r="BG21" i="19" s="1"/>
  <c r="BK15" i="19"/>
  <c r="BK21" i="19" s="1"/>
  <c r="BO15" i="19"/>
  <c r="BO21" i="19" s="1"/>
  <c r="BS15" i="19"/>
  <c r="BS21" i="19" s="1"/>
  <c r="H16" i="19"/>
  <c r="L16" i="19"/>
  <c r="P16" i="19"/>
  <c r="T16" i="19"/>
  <c r="X16" i="19"/>
  <c r="AB16" i="19"/>
  <c r="AF16" i="19"/>
  <c r="AJ16" i="19"/>
  <c r="AN16" i="19"/>
  <c r="AR16" i="19"/>
  <c r="AV16" i="19"/>
  <c r="AZ16" i="19"/>
  <c r="BD16" i="19"/>
  <c r="BH16" i="19"/>
  <c r="BL16" i="19"/>
  <c r="BP16" i="19"/>
  <c r="BT16" i="19"/>
  <c r="I17" i="19"/>
  <c r="M17" i="19"/>
  <c r="Q17" i="19"/>
  <c r="U17" i="19"/>
  <c r="Y17" i="19"/>
  <c r="AC17" i="19"/>
  <c r="AG17" i="19"/>
  <c r="AK17" i="19"/>
  <c r="AO17" i="19"/>
  <c r="AS17" i="19"/>
  <c r="AW17" i="19"/>
  <c r="BA17" i="19"/>
  <c r="BE17" i="19"/>
  <c r="BI17" i="19"/>
  <c r="BI24" i="19" s="1"/>
  <c r="BM17" i="19"/>
  <c r="BQ17" i="19"/>
  <c r="BQ24" i="19" s="1"/>
  <c r="H25" i="19"/>
  <c r="L25" i="19"/>
  <c r="T25" i="19"/>
  <c r="X25" i="19"/>
  <c r="AB25" i="19"/>
  <c r="AJ25" i="19"/>
  <c r="AN25" i="19"/>
  <c r="AR25" i="19"/>
  <c r="AZ25" i="19"/>
  <c r="BD25" i="19"/>
  <c r="BH25" i="19"/>
  <c r="H15" i="19"/>
  <c r="H21" i="19" s="1"/>
  <c r="L15" i="19"/>
  <c r="L21" i="19" s="1"/>
  <c r="P15" i="19"/>
  <c r="P21" i="19" s="1"/>
  <c r="T15" i="19"/>
  <c r="T21" i="19" s="1"/>
  <c r="X15" i="19"/>
  <c r="X21" i="19" s="1"/>
  <c r="AB15" i="19"/>
  <c r="AB21" i="19" s="1"/>
  <c r="AF15" i="19"/>
  <c r="AF21" i="19" s="1"/>
  <c r="AJ15" i="19"/>
  <c r="AJ21" i="19" s="1"/>
  <c r="AN15" i="19"/>
  <c r="AN21" i="19" s="1"/>
  <c r="AR15" i="19"/>
  <c r="AR21" i="19" s="1"/>
  <c r="AV15" i="19"/>
  <c r="AV21" i="19" s="1"/>
  <c r="AZ15" i="19"/>
  <c r="AZ21" i="19" s="1"/>
  <c r="BD15" i="19"/>
  <c r="BD21" i="19" s="1"/>
  <c r="BH15" i="19"/>
  <c r="BH21" i="19" s="1"/>
  <c r="BL15" i="19"/>
  <c r="BL21" i="19" s="1"/>
  <c r="BP15" i="19"/>
  <c r="BP21" i="19" s="1"/>
  <c r="BT15" i="19"/>
  <c r="BT21" i="19" s="1"/>
  <c r="I16" i="19"/>
  <c r="M16" i="19"/>
  <c r="Q16" i="19"/>
  <c r="U16" i="19"/>
  <c r="Y16" i="19"/>
  <c r="AC16" i="19"/>
  <c r="AG16" i="19"/>
  <c r="AK16" i="19"/>
  <c r="AO16" i="19"/>
  <c r="AS16" i="19"/>
  <c r="AW16" i="19"/>
  <c r="BA16" i="19"/>
  <c r="BE16" i="19"/>
  <c r="BI16" i="19"/>
  <c r="BM16" i="19"/>
  <c r="BQ16" i="19"/>
  <c r="J17" i="19"/>
  <c r="N17" i="19"/>
  <c r="N24" i="19" s="1"/>
  <c r="R17" i="19"/>
  <c r="R24" i="19" s="1"/>
  <c r="V17" i="19"/>
  <c r="V24" i="19" s="1"/>
  <c r="Z17" i="19"/>
  <c r="AD17" i="19"/>
  <c r="AD24" i="19" s="1"/>
  <c r="AH17" i="19"/>
  <c r="AL17" i="19"/>
  <c r="AP17" i="19"/>
  <c r="AT17" i="19"/>
  <c r="AT24" i="19" s="1"/>
  <c r="AX17" i="19"/>
  <c r="BB17" i="19"/>
  <c r="BF17" i="19"/>
  <c r="BJ17" i="19"/>
  <c r="BJ24" i="19" s="1"/>
  <c r="BN17" i="19"/>
  <c r="BR17" i="19"/>
  <c r="I25" i="19"/>
  <c r="M25" i="19"/>
  <c r="U25" i="19"/>
  <c r="Y25" i="19"/>
  <c r="AC25" i="19"/>
  <c r="AK25" i="19"/>
  <c r="AO25" i="19"/>
  <c r="AS25" i="19"/>
  <c r="BA25" i="19"/>
  <c r="BE25" i="19"/>
  <c r="BN24" i="19"/>
  <c r="BR24" i="19"/>
  <c r="I15" i="19"/>
  <c r="I21" i="19" s="1"/>
  <c r="M15" i="19"/>
  <c r="M21" i="19" s="1"/>
  <c r="Q15" i="19"/>
  <c r="Q21" i="19" s="1"/>
  <c r="U15" i="19"/>
  <c r="U21" i="19" s="1"/>
  <c r="Y15" i="19"/>
  <c r="Y21" i="19" s="1"/>
  <c r="AC15" i="19"/>
  <c r="AC21" i="19" s="1"/>
  <c r="AG15" i="19"/>
  <c r="AG21" i="19" s="1"/>
  <c r="AK15" i="19"/>
  <c r="AK21" i="19" s="1"/>
  <c r="AO15" i="19"/>
  <c r="AO21" i="19" s="1"/>
  <c r="AS15" i="19"/>
  <c r="AS21" i="19" s="1"/>
  <c r="AW15" i="19"/>
  <c r="AW21" i="19" s="1"/>
  <c r="BA15" i="19"/>
  <c r="BA21" i="19" s="1"/>
  <c r="BE15" i="19"/>
  <c r="BE21" i="19" s="1"/>
  <c r="BI15" i="19"/>
  <c r="BI21" i="19" s="1"/>
  <c r="BM15" i="19"/>
  <c r="BM21" i="19" s="1"/>
  <c r="BQ15" i="19"/>
  <c r="BQ21" i="19" s="1"/>
  <c r="J16" i="19"/>
  <c r="J22" i="19" s="1"/>
  <c r="N16" i="19"/>
  <c r="N22" i="19" s="1"/>
  <c r="R16" i="19"/>
  <c r="R22" i="19" s="1"/>
  <c r="V16" i="19"/>
  <c r="Z16" i="19"/>
  <c r="Z22" i="19" s="1"/>
  <c r="AD16" i="19"/>
  <c r="AD22" i="19" s="1"/>
  <c r="AH16" i="19"/>
  <c r="AH22" i="19" s="1"/>
  <c r="AL16" i="19"/>
  <c r="AP16" i="19"/>
  <c r="AP22" i="19" s="1"/>
  <c r="AT16" i="19"/>
  <c r="AT22" i="19" s="1"/>
  <c r="AX16" i="19"/>
  <c r="AX22" i="19" s="1"/>
  <c r="BB16" i="19"/>
  <c r="BF16" i="19"/>
  <c r="BF22" i="19" s="1"/>
  <c r="BJ16" i="19"/>
  <c r="BJ22" i="19" s="1"/>
  <c r="BN16" i="19"/>
  <c r="BN22" i="19" s="1"/>
  <c r="BR16" i="19"/>
  <c r="K17" i="19"/>
  <c r="K23" i="19" s="1"/>
  <c r="O17" i="19"/>
  <c r="O23" i="19" s="1"/>
  <c r="S17" i="19"/>
  <c r="S23" i="19" s="1"/>
  <c r="W17" i="19"/>
  <c r="AA17" i="19"/>
  <c r="AA23" i="19" s="1"/>
  <c r="AE17" i="19"/>
  <c r="AE23" i="19" s="1"/>
  <c r="AI17" i="19"/>
  <c r="AI23" i="19" s="1"/>
  <c r="AM17" i="19"/>
  <c r="AQ17" i="19"/>
  <c r="AQ23" i="19" s="1"/>
  <c r="AU17" i="19"/>
  <c r="AU23" i="19" s="1"/>
  <c r="AY17" i="19"/>
  <c r="AY23" i="19" s="1"/>
  <c r="BC17" i="19"/>
  <c r="BG17" i="19"/>
  <c r="BG23" i="19" s="1"/>
  <c r="BK17" i="19"/>
  <c r="BK23" i="19" s="1"/>
  <c r="BO17" i="19"/>
  <c r="BO23" i="19" s="1"/>
  <c r="BS17" i="19"/>
  <c r="T4" i="17"/>
  <c r="Z4" i="17" s="1"/>
  <c r="Q4" i="17"/>
  <c r="W4" i="17" s="1"/>
  <c r="P72" i="17"/>
  <c r="V72" i="17" s="1"/>
  <c r="P68" i="17"/>
  <c r="V68" i="17" s="1"/>
  <c r="P64" i="17"/>
  <c r="V64" i="17" s="1"/>
  <c r="P60" i="17"/>
  <c r="V60" i="17" s="1"/>
  <c r="P55" i="17"/>
  <c r="V55" i="17" s="1"/>
  <c r="P49" i="17"/>
  <c r="V49" i="17" s="1"/>
  <c r="P44" i="17"/>
  <c r="V44" i="17" s="1"/>
  <c r="P39" i="17"/>
  <c r="V39" i="17" s="1"/>
  <c r="P33" i="17"/>
  <c r="V33" i="17" s="1"/>
  <c r="P28" i="17"/>
  <c r="V28" i="17" s="1"/>
  <c r="P23" i="17"/>
  <c r="V23" i="17" s="1"/>
  <c r="P17" i="17"/>
  <c r="V17" i="17" s="1"/>
  <c r="P12" i="17"/>
  <c r="V12" i="17" s="1"/>
  <c r="P7" i="17"/>
  <c r="V7" i="17" s="1"/>
  <c r="R2" i="17"/>
  <c r="X2" i="17" s="1"/>
  <c r="Q57" i="17"/>
  <c r="W57" i="17" s="1"/>
  <c r="Q41" i="17"/>
  <c r="W41" i="17" s="1"/>
  <c r="Q25" i="17"/>
  <c r="W25" i="17" s="1"/>
  <c r="Q9" i="17"/>
  <c r="W9" i="17" s="1"/>
  <c r="R71" i="17"/>
  <c r="X71" i="17" s="1"/>
  <c r="R47" i="17"/>
  <c r="X47" i="17" s="1"/>
  <c r="R39" i="17"/>
  <c r="R31" i="17"/>
  <c r="X31" i="17" s="1"/>
  <c r="R23" i="17"/>
  <c r="X23" i="17" s="1"/>
  <c r="R15" i="17"/>
  <c r="X15" i="17" s="1"/>
  <c r="R7" i="17"/>
  <c r="T67" i="17"/>
  <c r="T59" i="17"/>
  <c r="Z59" i="17" s="1"/>
  <c r="T43" i="17"/>
  <c r="T35" i="17"/>
  <c r="T27" i="17"/>
  <c r="T19" i="17"/>
  <c r="Z19" i="17" s="1"/>
  <c r="T11" i="17"/>
  <c r="Q63" i="17"/>
  <c r="W63" i="17" s="1"/>
  <c r="P71" i="17"/>
  <c r="V71" i="17" s="1"/>
  <c r="P67" i="17"/>
  <c r="V67" i="17" s="1"/>
  <c r="P63" i="17"/>
  <c r="V63" i="17" s="1"/>
  <c r="P53" i="17"/>
  <c r="V53" i="17" s="1"/>
  <c r="P48" i="17"/>
  <c r="V48" i="17" s="1"/>
  <c r="P43" i="17"/>
  <c r="V43" i="17" s="1"/>
  <c r="P37" i="17"/>
  <c r="V37" i="17" s="1"/>
  <c r="P32" i="17"/>
  <c r="V32" i="17" s="1"/>
  <c r="P27" i="17"/>
  <c r="V27" i="17" s="1"/>
  <c r="P21" i="17"/>
  <c r="V21" i="17" s="1"/>
  <c r="P16" i="17"/>
  <c r="V16" i="17" s="1"/>
  <c r="P11" i="17"/>
  <c r="V11" i="17" s="1"/>
  <c r="P5" i="17"/>
  <c r="V5" i="17" s="1"/>
  <c r="R68" i="17"/>
  <c r="X68" i="17" s="1"/>
  <c r="R60" i="17"/>
  <c r="X60" i="17" s="1"/>
  <c r="R52" i="17"/>
  <c r="X52" i="17" s="1"/>
  <c r="R44" i="17"/>
  <c r="R36" i="17"/>
  <c r="X36" i="17" s="1"/>
  <c r="R28" i="17"/>
  <c r="R20" i="17"/>
  <c r="X20" i="17" s="1"/>
  <c r="R12" i="17"/>
  <c r="R4" i="17"/>
  <c r="X4" i="17" s="1"/>
  <c r="T72" i="17"/>
  <c r="T64" i="17"/>
  <c r="T56" i="17"/>
  <c r="T48" i="17"/>
  <c r="Z48" i="17" s="1"/>
  <c r="T40" i="17"/>
  <c r="T32" i="17"/>
  <c r="T24" i="17"/>
  <c r="T16" i="17"/>
  <c r="Z16" i="17" s="1"/>
  <c r="T8" i="17"/>
  <c r="Q59" i="17"/>
  <c r="W59" i="17" s="1"/>
  <c r="Q55" i="17"/>
  <c r="W55" i="17" s="1"/>
  <c r="Q51" i="17"/>
  <c r="W51" i="17" s="1"/>
  <c r="T70" i="17"/>
  <c r="Z70" i="17" s="1"/>
  <c r="R70" i="17"/>
  <c r="X70" i="17" s="1"/>
  <c r="T66" i="17"/>
  <c r="R66" i="17"/>
  <c r="T62" i="17"/>
  <c r="Z62" i="17" s="1"/>
  <c r="R62" i="17"/>
  <c r="X62" i="17" s="1"/>
  <c r="T58" i="17"/>
  <c r="R58" i="17"/>
  <c r="P58" i="17"/>
  <c r="V58" i="17" s="1"/>
  <c r="T54" i="17"/>
  <c r="Z54" i="17" s="1"/>
  <c r="R54" i="17"/>
  <c r="P54" i="17"/>
  <c r="V54" i="17" s="1"/>
  <c r="T50" i="17"/>
  <c r="R50" i="17"/>
  <c r="P50" i="17"/>
  <c r="V50" i="17" s="1"/>
  <c r="T46" i="17"/>
  <c r="Z46" i="17" s="1"/>
  <c r="R46" i="17"/>
  <c r="X46" i="17" s="1"/>
  <c r="P46" i="17"/>
  <c r="V46" i="17" s="1"/>
  <c r="T42" i="17"/>
  <c r="R42" i="17"/>
  <c r="P42" i="17"/>
  <c r="V42" i="17" s="1"/>
  <c r="T38" i="17"/>
  <c r="Z38" i="17" s="1"/>
  <c r="R38" i="17"/>
  <c r="X38" i="17" s="1"/>
  <c r="P38" i="17"/>
  <c r="V38" i="17" s="1"/>
  <c r="T34" i="17"/>
  <c r="R34" i="17"/>
  <c r="P34" i="17"/>
  <c r="V34" i="17" s="1"/>
  <c r="T30" i="17"/>
  <c r="Z30" i="17" s="1"/>
  <c r="R30" i="17"/>
  <c r="X30" i="17" s="1"/>
  <c r="P30" i="17"/>
  <c r="V30" i="17" s="1"/>
  <c r="T26" i="17"/>
  <c r="R26" i="17"/>
  <c r="P26" i="17"/>
  <c r="V26" i="17" s="1"/>
  <c r="T22" i="17"/>
  <c r="Z22" i="17" s="1"/>
  <c r="R22" i="17"/>
  <c r="P22" i="17"/>
  <c r="V22" i="17" s="1"/>
  <c r="T18" i="17"/>
  <c r="R18" i="17"/>
  <c r="P18" i="17"/>
  <c r="V18" i="17" s="1"/>
  <c r="T14" i="17"/>
  <c r="Z14" i="17" s="1"/>
  <c r="R14" i="17"/>
  <c r="X14" i="17" s="1"/>
  <c r="P14" i="17"/>
  <c r="V14" i="17" s="1"/>
  <c r="T10" i="17"/>
  <c r="R10" i="17"/>
  <c r="P10" i="17"/>
  <c r="V10" i="17" s="1"/>
  <c r="T6" i="17"/>
  <c r="Z6" i="17" s="1"/>
  <c r="R6" i="17"/>
  <c r="X6" i="17" s="1"/>
  <c r="P6" i="17"/>
  <c r="V6" i="17" s="1"/>
  <c r="P70" i="17"/>
  <c r="V70" i="17" s="1"/>
  <c r="P66" i="17"/>
  <c r="V66" i="17" s="1"/>
  <c r="P62" i="17"/>
  <c r="V62" i="17" s="1"/>
  <c r="P52" i="17"/>
  <c r="V52" i="17" s="1"/>
  <c r="P47" i="17"/>
  <c r="V47" i="17" s="1"/>
  <c r="P36" i="17"/>
  <c r="V36" i="17" s="1"/>
  <c r="P31" i="17"/>
  <c r="V31" i="17" s="1"/>
  <c r="P20" i="17"/>
  <c r="V20" i="17" s="1"/>
  <c r="P15" i="17"/>
  <c r="V15" i="17" s="1"/>
  <c r="P4" i="17"/>
  <c r="V4" i="17" s="1"/>
  <c r="T2" i="17"/>
  <c r="Z2" i="17" s="1"/>
  <c r="Q67" i="17"/>
  <c r="W67" i="17" s="1"/>
  <c r="R59" i="17"/>
  <c r="X59" i="17" s="1"/>
  <c r="R51" i="17"/>
  <c r="R43" i="17"/>
  <c r="X43" i="17" s="1"/>
  <c r="R35" i="17"/>
  <c r="X35" i="17" s="1"/>
  <c r="R27" i="17"/>
  <c r="X27" i="17" s="1"/>
  <c r="R19" i="17"/>
  <c r="X19" i="17" s="1"/>
  <c r="R11" i="17"/>
  <c r="X11" i="17" s="1"/>
  <c r="R3" i="17"/>
  <c r="X3" i="17" s="1"/>
  <c r="T71" i="17"/>
  <c r="Z71" i="17" s="1"/>
  <c r="T63" i="17"/>
  <c r="Z63" i="17" s="1"/>
  <c r="T55" i="17"/>
  <c r="Z55" i="17" s="1"/>
  <c r="T47" i="17"/>
  <c r="Z47" i="17" s="1"/>
  <c r="T39" i="17"/>
  <c r="Z39" i="17" s="1"/>
  <c r="T31" i="17"/>
  <c r="Z31" i="17" s="1"/>
  <c r="T23" i="17"/>
  <c r="Z23" i="17" s="1"/>
  <c r="T15" i="17"/>
  <c r="Z15" i="17" s="1"/>
  <c r="T7" i="17"/>
  <c r="Z7" i="17" s="1"/>
  <c r="T69" i="17"/>
  <c r="Z69" i="17" s="1"/>
  <c r="R69" i="17"/>
  <c r="X69" i="17" s="1"/>
  <c r="T65" i="17"/>
  <c r="Z65" i="17" s="1"/>
  <c r="R65" i="17"/>
  <c r="T61" i="17"/>
  <c r="Z61" i="17" s="1"/>
  <c r="R61" i="17"/>
  <c r="X61" i="17" s="1"/>
  <c r="T57" i="17"/>
  <c r="Z57" i="17" s="1"/>
  <c r="R57" i="17"/>
  <c r="T53" i="17"/>
  <c r="Z53" i="17" s="1"/>
  <c r="R53" i="17"/>
  <c r="X53" i="17" s="1"/>
  <c r="T49" i="17"/>
  <c r="Z49" i="17" s="1"/>
  <c r="R49" i="17"/>
  <c r="T45" i="17"/>
  <c r="Z45" i="17" s="1"/>
  <c r="R45" i="17"/>
  <c r="X45" i="17" s="1"/>
  <c r="T41" i="17"/>
  <c r="Z41" i="17" s="1"/>
  <c r="R41" i="17"/>
  <c r="X41" i="17" s="1"/>
  <c r="T37" i="17"/>
  <c r="Z37" i="17" s="1"/>
  <c r="R37" i="17"/>
  <c r="X37" i="17" s="1"/>
  <c r="T33" i="17"/>
  <c r="Z33" i="17" s="1"/>
  <c r="R33" i="17"/>
  <c r="T29" i="17"/>
  <c r="Z29" i="17" s="1"/>
  <c r="R29" i="17"/>
  <c r="X29" i="17" s="1"/>
  <c r="T25" i="17"/>
  <c r="Z25" i="17" s="1"/>
  <c r="R25" i="17"/>
  <c r="X25" i="17" s="1"/>
  <c r="T21" i="17"/>
  <c r="Z21" i="17" s="1"/>
  <c r="R21" i="17"/>
  <c r="X21" i="17" s="1"/>
  <c r="T17" i="17"/>
  <c r="Z17" i="17" s="1"/>
  <c r="R17" i="17"/>
  <c r="T13" i="17"/>
  <c r="Z13" i="17" s="1"/>
  <c r="R13" i="17"/>
  <c r="X13" i="17" s="1"/>
  <c r="T9" i="17"/>
  <c r="Z9" i="17" s="1"/>
  <c r="R9" i="17"/>
  <c r="T5" i="17"/>
  <c r="Z5" i="17" s="1"/>
  <c r="R5" i="17"/>
  <c r="X5" i="17" s="1"/>
  <c r="P2" i="17"/>
  <c r="V2" i="17" s="1"/>
  <c r="P69" i="17"/>
  <c r="V69" i="17" s="1"/>
  <c r="P65" i="17"/>
  <c r="V65" i="17" s="1"/>
  <c r="P61" i="17"/>
  <c r="V61" i="17" s="1"/>
  <c r="P56" i="17"/>
  <c r="V56" i="17" s="1"/>
  <c r="P51" i="17"/>
  <c r="V51" i="17" s="1"/>
  <c r="P45" i="17"/>
  <c r="V45" i="17" s="1"/>
  <c r="P40" i="17"/>
  <c r="V40" i="17" s="1"/>
  <c r="P35" i="17"/>
  <c r="V35" i="17" s="1"/>
  <c r="P29" i="17"/>
  <c r="V29" i="17" s="1"/>
  <c r="P24" i="17"/>
  <c r="V24" i="17" s="1"/>
  <c r="P19" i="17"/>
  <c r="V19" i="17" s="1"/>
  <c r="P13" i="17"/>
  <c r="V13" i="17" s="1"/>
  <c r="P8" i="17"/>
  <c r="V8" i="17" s="1"/>
  <c r="P3" i="17"/>
  <c r="V3" i="17" s="1"/>
  <c r="Q66" i="17"/>
  <c r="W66" i="17" s="1"/>
  <c r="Q58" i="17"/>
  <c r="W58" i="17" s="1"/>
  <c r="Q50" i="17"/>
  <c r="W50" i="17" s="1"/>
  <c r="Q42" i="17"/>
  <c r="W42" i="17" s="1"/>
  <c r="Q34" i="17"/>
  <c r="W34" i="17" s="1"/>
  <c r="Q26" i="17"/>
  <c r="W26" i="17" s="1"/>
  <c r="Q18" i="17"/>
  <c r="W18" i="17" s="1"/>
  <c r="Q10" i="17"/>
  <c r="W10" i="17" s="1"/>
  <c r="R72" i="17"/>
  <c r="R64" i="17"/>
  <c r="X64" i="17" s="1"/>
  <c r="R56" i="17"/>
  <c r="X56" i="17" s="1"/>
  <c r="R48" i="17"/>
  <c r="X48" i="17" s="1"/>
  <c r="R40" i="17"/>
  <c r="X40" i="17" s="1"/>
  <c r="R32" i="17"/>
  <c r="X32" i="17" s="1"/>
  <c r="R24" i="17"/>
  <c r="X24" i="17" s="1"/>
  <c r="R16" i="17"/>
  <c r="X16" i="17" s="1"/>
  <c r="R8" i="17"/>
  <c r="X8" i="17" s="1"/>
  <c r="T68" i="17"/>
  <c r="Z68" i="17" s="1"/>
  <c r="T60" i="17"/>
  <c r="Z60" i="17" s="1"/>
  <c r="T52" i="17"/>
  <c r="Z52" i="17" s="1"/>
  <c r="T44" i="17"/>
  <c r="Z44" i="17" s="1"/>
  <c r="T36" i="17"/>
  <c r="Z36" i="17" s="1"/>
  <c r="T28" i="17"/>
  <c r="Z28" i="17" s="1"/>
  <c r="T20" i="17"/>
  <c r="Z20" i="17" s="1"/>
  <c r="T12" i="17"/>
  <c r="Z12" i="17" s="1"/>
  <c r="T3" i="17"/>
  <c r="Z3" i="17" s="1"/>
  <c r="X72" i="17" l="1"/>
  <c r="Z26" i="17"/>
  <c r="Z66" i="17"/>
  <c r="X12" i="17"/>
  <c r="Z27" i="17"/>
  <c r="Z67" i="17"/>
  <c r="AP25" i="17"/>
  <c r="AP41" i="17"/>
  <c r="AP57" i="17"/>
  <c r="Z10" i="17"/>
  <c r="Z42" i="17"/>
  <c r="Z56" i="17"/>
  <c r="X44" i="17"/>
  <c r="X51" i="17"/>
  <c r="Z32" i="17"/>
  <c r="Z64" i="17"/>
  <c r="Z35" i="17"/>
  <c r="X7" i="17"/>
  <c r="X39" i="17"/>
  <c r="BS23" i="19"/>
  <c r="BC23" i="19"/>
  <c r="AM23" i="19"/>
  <c r="W23" i="19"/>
  <c r="BR22" i="19"/>
  <c r="BB22" i="19"/>
  <c r="AL22" i="19"/>
  <c r="V22" i="19"/>
  <c r="AP15" i="17"/>
  <c r="AP31" i="17"/>
  <c r="AP47" i="17"/>
  <c r="AP4" i="17"/>
  <c r="AP17" i="17"/>
  <c r="B87" i="17"/>
  <c r="X22" i="17"/>
  <c r="X54" i="17"/>
  <c r="Z58" i="17"/>
  <c r="Z24" i="17"/>
  <c r="X9" i="17"/>
  <c r="X17" i="17"/>
  <c r="X33" i="17"/>
  <c r="X49" i="17"/>
  <c r="X57" i="17"/>
  <c r="X65" i="17"/>
  <c r="Z18" i="17"/>
  <c r="Z34" i="17"/>
  <c r="Z50" i="17"/>
  <c r="Z8" i="17"/>
  <c r="Z40" i="17"/>
  <c r="Z72" i="17"/>
  <c r="X28" i="17"/>
  <c r="Z11" i="17"/>
  <c r="Z43" i="17"/>
  <c r="G23" i="19"/>
  <c r="C23" i="19"/>
  <c r="F22" i="19"/>
  <c r="B22" i="19"/>
  <c r="AN11" i="17"/>
  <c r="AN27" i="17"/>
  <c r="AN43" i="17"/>
  <c r="Z51" i="17"/>
  <c r="AN59" i="17"/>
  <c r="AP63" i="17"/>
  <c r="AN69" i="17"/>
  <c r="AP12" i="17"/>
  <c r="AN20" i="17"/>
  <c r="AP28" i="17"/>
  <c r="AN36" i="17"/>
  <c r="AP44" i="17"/>
  <c r="AN52" i="17"/>
  <c r="AP68" i="17"/>
  <c r="AN13" i="17"/>
  <c r="AN25" i="17"/>
  <c r="AP33" i="17"/>
  <c r="AN41" i="17"/>
  <c r="AP49" i="17"/>
  <c r="AN57" i="17"/>
  <c r="AP65" i="17"/>
  <c r="AN2" i="17"/>
  <c r="AN72" i="17"/>
  <c r="AQ6" i="17"/>
  <c r="AO6" i="17"/>
  <c r="AQ14" i="17"/>
  <c r="AO14" i="17"/>
  <c r="AO22" i="17"/>
  <c r="AQ22" i="17"/>
  <c r="AQ30" i="17"/>
  <c r="AO30" i="17"/>
  <c r="AO38" i="17"/>
  <c r="AQ38" i="17"/>
  <c r="AQ46" i="17"/>
  <c r="AO46" i="17"/>
  <c r="AO54" i="17"/>
  <c r="AQ54" i="17"/>
  <c r="AQ62" i="17"/>
  <c r="AO62" i="17"/>
  <c r="AO70" i="17"/>
  <c r="AQ70" i="17"/>
  <c r="AQ7" i="17"/>
  <c r="AO7" i="17"/>
  <c r="AQ15" i="17"/>
  <c r="AO15" i="17"/>
  <c r="AQ23" i="17"/>
  <c r="AO23" i="17"/>
  <c r="AQ31" i="17"/>
  <c r="AO31" i="17"/>
  <c r="AQ39" i="17"/>
  <c r="AO39" i="17"/>
  <c r="AQ47" i="17"/>
  <c r="AO47" i="17"/>
  <c r="AQ55" i="17"/>
  <c r="AO55" i="17"/>
  <c r="AQ63" i="17"/>
  <c r="AO63" i="17"/>
  <c r="AQ71" i="17"/>
  <c r="AO71" i="17"/>
  <c r="AQ4" i="17"/>
  <c r="AO4" i="17"/>
  <c r="AO12" i="17"/>
  <c r="AQ12" i="17"/>
  <c r="AO20" i="17"/>
  <c r="AQ20" i="17"/>
  <c r="AO28" i="17"/>
  <c r="AQ28" i="17"/>
  <c r="AO36" i="17"/>
  <c r="AQ36" i="17"/>
  <c r="AO44" i="17"/>
  <c r="AQ44" i="17"/>
  <c r="AO52" i="17"/>
  <c r="AQ52" i="17"/>
  <c r="AO60" i="17"/>
  <c r="AQ60" i="17"/>
  <c r="AO68" i="17"/>
  <c r="AQ68" i="17"/>
  <c r="AA9" i="17"/>
  <c r="Y9" i="17"/>
  <c r="AA17" i="17"/>
  <c r="Y17" i="17"/>
  <c r="AA25" i="17"/>
  <c r="Y25" i="17"/>
  <c r="AA33" i="17"/>
  <c r="Y33" i="17"/>
  <c r="AA41" i="17"/>
  <c r="Y41" i="17"/>
  <c r="AA49" i="17"/>
  <c r="Y49" i="17"/>
  <c r="AA57" i="17"/>
  <c r="Y57" i="17"/>
  <c r="AA65" i="17"/>
  <c r="Y65" i="17"/>
  <c r="AA2" i="17"/>
  <c r="Y2" i="17"/>
  <c r="AN6" i="17"/>
  <c r="AP18" i="17"/>
  <c r="AP22" i="17"/>
  <c r="AN34" i="17"/>
  <c r="AN38" i="17"/>
  <c r="AN66" i="17"/>
  <c r="AN70" i="17"/>
  <c r="X18" i="17"/>
  <c r="X34" i="17"/>
  <c r="X50" i="17"/>
  <c r="AA6" i="17"/>
  <c r="Y6" i="17"/>
  <c r="AA14" i="17"/>
  <c r="Y14" i="17"/>
  <c r="AA22" i="17"/>
  <c r="Y22" i="17"/>
  <c r="AA30" i="17"/>
  <c r="Y30" i="17"/>
  <c r="AA38" i="17"/>
  <c r="Y38" i="17"/>
  <c r="AA46" i="17"/>
  <c r="Y46" i="17"/>
  <c r="AA54" i="17"/>
  <c r="Y54" i="17"/>
  <c r="AA62" i="17"/>
  <c r="Y62" i="17"/>
  <c r="AA70" i="17"/>
  <c r="Y70" i="17"/>
  <c r="AN7" i="17"/>
  <c r="AN23" i="17"/>
  <c r="AN39" i="17"/>
  <c r="AN55" i="17"/>
  <c r="X63" i="17"/>
  <c r="AN71" i="17"/>
  <c r="AN64" i="17"/>
  <c r="AA7" i="17"/>
  <c r="Y7" i="17"/>
  <c r="AA15" i="17"/>
  <c r="Y15" i="17"/>
  <c r="AA23" i="17"/>
  <c r="Y23" i="17"/>
  <c r="AA31" i="17"/>
  <c r="Y31" i="17"/>
  <c r="AA39" i="17"/>
  <c r="Y39" i="17"/>
  <c r="AA47" i="17"/>
  <c r="Y47" i="17"/>
  <c r="AA55" i="17"/>
  <c r="Y55" i="17"/>
  <c r="AA63" i="17"/>
  <c r="Y63" i="17"/>
  <c r="AA71" i="17"/>
  <c r="Y71" i="17"/>
  <c r="AN16" i="17"/>
  <c r="AN32" i="17"/>
  <c r="AN48" i="17"/>
  <c r="AA4" i="17"/>
  <c r="Y4" i="17"/>
  <c r="AA12" i="17"/>
  <c r="Y12" i="17"/>
  <c r="AA20" i="17"/>
  <c r="Y20" i="17"/>
  <c r="AA28" i="17"/>
  <c r="Y28" i="17"/>
  <c r="AA36" i="17"/>
  <c r="Y36" i="17"/>
  <c r="AA44" i="17"/>
  <c r="Y44" i="17"/>
  <c r="AA52" i="17"/>
  <c r="Y52" i="17"/>
  <c r="AA60" i="17"/>
  <c r="Y60" i="17"/>
  <c r="AA68" i="17"/>
  <c r="Y68" i="17"/>
  <c r="AN9" i="17"/>
  <c r="AN21" i="17"/>
  <c r="AN37" i="17"/>
  <c r="AN53" i="17"/>
  <c r="AO5" i="17"/>
  <c r="AQ5" i="17"/>
  <c r="AO13" i="17"/>
  <c r="AQ13" i="17"/>
  <c r="AO21" i="17"/>
  <c r="AQ21" i="17"/>
  <c r="AO29" i="17"/>
  <c r="AQ29" i="17"/>
  <c r="AO37" i="17"/>
  <c r="AQ37" i="17"/>
  <c r="AO45" i="17"/>
  <c r="AQ45" i="17"/>
  <c r="AO53" i="17"/>
  <c r="AQ53" i="17"/>
  <c r="AO61" i="17"/>
  <c r="AQ61" i="17"/>
  <c r="AO69" i="17"/>
  <c r="AQ69" i="17"/>
  <c r="AN10" i="17"/>
  <c r="AN14" i="17"/>
  <c r="AP26" i="17"/>
  <c r="AP30" i="17"/>
  <c r="AN42" i="17"/>
  <c r="AN46" i="17"/>
  <c r="AP50" i="17"/>
  <c r="AP54" i="17"/>
  <c r="AP60" i="17"/>
  <c r="AO10" i="17"/>
  <c r="AQ10" i="17"/>
  <c r="AQ18" i="17"/>
  <c r="AO18" i="17"/>
  <c r="AO26" i="17"/>
  <c r="AQ26" i="17"/>
  <c r="AQ34" i="17"/>
  <c r="AO34" i="17"/>
  <c r="AO42" i="17"/>
  <c r="AQ42" i="17"/>
  <c r="AQ50" i="17"/>
  <c r="AO50" i="17"/>
  <c r="AO58" i="17"/>
  <c r="AQ58" i="17"/>
  <c r="AQ66" i="17"/>
  <c r="AO66" i="17"/>
  <c r="X67" i="17"/>
  <c r="AQ3" i="17"/>
  <c r="AO3" i="17"/>
  <c r="AQ11" i="17"/>
  <c r="AO11" i="17"/>
  <c r="AQ19" i="17"/>
  <c r="AO19" i="17"/>
  <c r="AQ27" i="17"/>
  <c r="AO27" i="17"/>
  <c r="AQ35" i="17"/>
  <c r="AO35" i="17"/>
  <c r="AQ43" i="17"/>
  <c r="AO43" i="17"/>
  <c r="AQ51" i="17"/>
  <c r="AO51" i="17"/>
  <c r="AQ59" i="17"/>
  <c r="AO59" i="17"/>
  <c r="AQ67" i="17"/>
  <c r="AO67" i="17"/>
  <c r="AQ8" i="17"/>
  <c r="AO8" i="17"/>
  <c r="AO16" i="17"/>
  <c r="AQ16" i="17"/>
  <c r="AQ24" i="17"/>
  <c r="AO24" i="17"/>
  <c r="AO32" i="17"/>
  <c r="AQ32" i="17"/>
  <c r="AQ40" i="17"/>
  <c r="AO40" i="17"/>
  <c r="AO48" i="17"/>
  <c r="AQ48" i="17"/>
  <c r="AQ56" i="17"/>
  <c r="AO56" i="17"/>
  <c r="AO64" i="17"/>
  <c r="AQ64" i="17"/>
  <c r="AQ72" i="17"/>
  <c r="AO72" i="17"/>
  <c r="AA5" i="17"/>
  <c r="Y5" i="17"/>
  <c r="AA13" i="17"/>
  <c r="Y13" i="17"/>
  <c r="AA21" i="17"/>
  <c r="Y21" i="17"/>
  <c r="AA29" i="17"/>
  <c r="Y29" i="17"/>
  <c r="AA37" i="17"/>
  <c r="Y37" i="17"/>
  <c r="AA45" i="17"/>
  <c r="Y45" i="17"/>
  <c r="AA53" i="17"/>
  <c r="Y53" i="17"/>
  <c r="AA61" i="17"/>
  <c r="Y61" i="17"/>
  <c r="AA69" i="17"/>
  <c r="Y69" i="17"/>
  <c r="AP6" i="17"/>
  <c r="AN18" i="17"/>
  <c r="AN22" i="17"/>
  <c r="AP34" i="17"/>
  <c r="AP38" i="17"/>
  <c r="AN50" i="17"/>
  <c r="AN54" i="17"/>
  <c r="AP58" i="17"/>
  <c r="AP62" i="17"/>
  <c r="AP72" i="17"/>
  <c r="X10" i="17"/>
  <c r="X26" i="17"/>
  <c r="X42" i="17"/>
  <c r="X58" i="17"/>
  <c r="X66" i="17"/>
  <c r="AA10" i="17"/>
  <c r="Y10" i="17"/>
  <c r="AA18" i="17"/>
  <c r="Y18" i="17"/>
  <c r="AA26" i="17"/>
  <c r="Y26" i="17"/>
  <c r="AA34" i="17"/>
  <c r="Y34" i="17"/>
  <c r="AA42" i="17"/>
  <c r="Y42" i="17"/>
  <c r="AA50" i="17"/>
  <c r="Y50" i="17"/>
  <c r="AA58" i="17"/>
  <c r="Y58" i="17"/>
  <c r="AA66" i="17"/>
  <c r="Y66" i="17"/>
  <c r="AN3" i="17"/>
  <c r="AN15" i="17"/>
  <c r="AN31" i="17"/>
  <c r="AN47" i="17"/>
  <c r="X55" i="17"/>
  <c r="AN63" i="17"/>
  <c r="AA3" i="17"/>
  <c r="Y3" i="17"/>
  <c r="AA11" i="17"/>
  <c r="Y11" i="17"/>
  <c r="AA19" i="17"/>
  <c r="Y19" i="17"/>
  <c r="AA27" i="17"/>
  <c r="Y27" i="17"/>
  <c r="AA35" i="17"/>
  <c r="Y35" i="17"/>
  <c r="AA43" i="17"/>
  <c r="Y43" i="17"/>
  <c r="AA51" i="17"/>
  <c r="Y51" i="17"/>
  <c r="AA59" i="17"/>
  <c r="Y59" i="17"/>
  <c r="AA67" i="17"/>
  <c r="Y67" i="17"/>
  <c r="AN4" i="17"/>
  <c r="AN8" i="17"/>
  <c r="AN24" i="17"/>
  <c r="AN40" i="17"/>
  <c r="AN56" i="17"/>
  <c r="AA8" i="17"/>
  <c r="Y8" i="17"/>
  <c r="AA16" i="17"/>
  <c r="Y16" i="17"/>
  <c r="AA24" i="17"/>
  <c r="Y24" i="17"/>
  <c r="AA32" i="17"/>
  <c r="Y32" i="17"/>
  <c r="AA40" i="17"/>
  <c r="Y40" i="17"/>
  <c r="AA48" i="17"/>
  <c r="Y48" i="17"/>
  <c r="AA56" i="17"/>
  <c r="Y56" i="17"/>
  <c r="AA64" i="17"/>
  <c r="Y64" i="17"/>
  <c r="AA72" i="17"/>
  <c r="Y72" i="17"/>
  <c r="AN17" i="17"/>
  <c r="AN29" i="17"/>
  <c r="AN45" i="17"/>
  <c r="AN61" i="17"/>
  <c r="AO9" i="17"/>
  <c r="AQ9" i="17"/>
  <c r="AO17" i="17"/>
  <c r="AQ17" i="17"/>
  <c r="AO25" i="17"/>
  <c r="AQ25" i="17"/>
  <c r="AO33" i="17"/>
  <c r="AQ33" i="17"/>
  <c r="AO41" i="17"/>
  <c r="AQ41" i="17"/>
  <c r="AO49" i="17"/>
  <c r="AQ49" i="17"/>
  <c r="AO57" i="17"/>
  <c r="AQ57" i="17"/>
  <c r="AO65" i="17"/>
  <c r="AQ65" i="17"/>
  <c r="AO2" i="17"/>
  <c r="AQ2" i="17"/>
  <c r="AP10" i="17"/>
  <c r="AP14" i="17"/>
  <c r="AN26" i="17"/>
  <c r="AN30" i="17"/>
  <c r="AP42" i="17"/>
  <c r="AP46" i="17"/>
  <c r="AN62" i="17"/>
  <c r="AP66" i="17"/>
  <c r="AP70" i="17"/>
  <c r="BF23" i="19"/>
  <c r="AP23" i="19"/>
  <c r="Z23" i="19"/>
  <c r="J23" i="19"/>
  <c r="BE22" i="19"/>
  <c r="AO22" i="19"/>
  <c r="Y22" i="19"/>
  <c r="I22" i="19"/>
  <c r="BM23" i="19"/>
  <c r="AW23" i="19"/>
  <c r="AG23" i="19"/>
  <c r="Q23" i="19"/>
  <c r="BP22" i="19"/>
  <c r="AZ22" i="19"/>
  <c r="AJ22" i="19"/>
  <c r="T22" i="19"/>
  <c r="BT23" i="19"/>
  <c r="BD23" i="19"/>
  <c r="AN23" i="19"/>
  <c r="X23" i="19"/>
  <c r="H23" i="19"/>
  <c r="BG22" i="19"/>
  <c r="AQ22" i="19"/>
  <c r="AA22" i="19"/>
  <c r="K22" i="19"/>
  <c r="AW24" i="19"/>
  <c r="AG24" i="19"/>
  <c r="Q24" i="19"/>
  <c r="BD24" i="19"/>
  <c r="AN24" i="19"/>
  <c r="X24" i="19"/>
  <c r="H24" i="19"/>
  <c r="BC24" i="19"/>
  <c r="AM24" i="19"/>
  <c r="W24" i="19"/>
  <c r="G24" i="19"/>
  <c r="Z24" i="19"/>
  <c r="BR23" i="19"/>
  <c r="BB23" i="19"/>
  <c r="AL23" i="19"/>
  <c r="V23" i="19"/>
  <c r="BQ22" i="19"/>
  <c r="BA22" i="19"/>
  <c r="AK22" i="19"/>
  <c r="U22" i="19"/>
  <c r="BI23" i="19"/>
  <c r="AS23" i="19"/>
  <c r="AC23" i="19"/>
  <c r="M23" i="19"/>
  <c r="BL22" i="19"/>
  <c r="AV22" i="19"/>
  <c r="AF22" i="19"/>
  <c r="P22" i="19"/>
  <c r="BP23" i="19"/>
  <c r="AZ23" i="19"/>
  <c r="AJ23" i="19"/>
  <c r="T23" i="19"/>
  <c r="BS22" i="19"/>
  <c r="BC22" i="19"/>
  <c r="AM22" i="19"/>
  <c r="W22" i="19"/>
  <c r="BS24" i="19"/>
  <c r="BF24" i="19"/>
  <c r="J24" i="19"/>
  <c r="AS24" i="19"/>
  <c r="AC24" i="19"/>
  <c r="M24" i="19"/>
  <c r="AZ24" i="19"/>
  <c r="AJ24" i="19"/>
  <c r="T24" i="19"/>
  <c r="AY24" i="19"/>
  <c r="AI24" i="19"/>
  <c r="S24" i="19"/>
  <c r="C24" i="19"/>
  <c r="BN23" i="19"/>
  <c r="AX23" i="19"/>
  <c r="AH23" i="19"/>
  <c r="R23" i="19"/>
  <c r="BM22" i="19"/>
  <c r="AW22" i="19"/>
  <c r="AG22" i="19"/>
  <c r="Q22" i="19"/>
  <c r="BE23" i="19"/>
  <c r="AO23" i="19"/>
  <c r="Y23" i="19"/>
  <c r="I23" i="19"/>
  <c r="BH22" i="19"/>
  <c r="AR22" i="19"/>
  <c r="AB22" i="19"/>
  <c r="L22" i="19"/>
  <c r="BL23" i="19"/>
  <c r="AV23" i="19"/>
  <c r="AF23" i="19"/>
  <c r="P23" i="19"/>
  <c r="BO22" i="19"/>
  <c r="AY22" i="19"/>
  <c r="AI22" i="19"/>
  <c r="S22" i="19"/>
  <c r="BO24" i="19"/>
  <c r="E23" i="19"/>
  <c r="BE24" i="19"/>
  <c r="AO24" i="19"/>
  <c r="Y24" i="19"/>
  <c r="I24" i="19"/>
  <c r="AV24" i="19"/>
  <c r="AF24" i="19"/>
  <c r="P24" i="19"/>
  <c r="C22" i="19"/>
  <c r="AX24" i="19"/>
  <c r="AU24" i="19"/>
  <c r="AE24" i="19"/>
  <c r="O24" i="19"/>
  <c r="BB24" i="19"/>
  <c r="BJ23" i="19"/>
  <c r="AT23" i="19"/>
  <c r="AD23" i="19"/>
  <c r="N23" i="19"/>
  <c r="BI22" i="19"/>
  <c r="AS22" i="19"/>
  <c r="AC22" i="19"/>
  <c r="M22" i="19"/>
  <c r="BM24" i="19"/>
  <c r="BQ23" i="19"/>
  <c r="BA23" i="19"/>
  <c r="AK23" i="19"/>
  <c r="U23" i="19"/>
  <c r="BT22" i="19"/>
  <c r="BD22" i="19"/>
  <c r="AN22" i="19"/>
  <c r="X22" i="19"/>
  <c r="H22" i="19"/>
  <c r="BH23" i="19"/>
  <c r="AR23" i="19"/>
  <c r="AB23" i="19"/>
  <c r="L23" i="19"/>
  <c r="BK22" i="19"/>
  <c r="AU22" i="19"/>
  <c r="AE22" i="19"/>
  <c r="O22" i="19"/>
  <c r="BK24" i="19"/>
  <c r="AH24" i="19"/>
  <c r="E22" i="19"/>
  <c r="BA24" i="19"/>
  <c r="AK24" i="19"/>
  <c r="U24" i="19"/>
  <c r="D23" i="19"/>
  <c r="BH24" i="19"/>
  <c r="AR24" i="19"/>
  <c r="AB24" i="19"/>
  <c r="L24" i="19"/>
  <c r="AP24" i="19"/>
  <c r="BG24" i="19"/>
  <c r="AQ24" i="19"/>
  <c r="AA24" i="19"/>
  <c r="K24" i="19"/>
  <c r="F23" i="19"/>
  <c r="B23" i="19"/>
  <c r="AL24" i="19"/>
  <c r="E24" i="19"/>
</calcChain>
</file>

<file path=xl/sharedStrings.xml><?xml version="1.0" encoding="utf-8"?>
<sst xmlns="http://schemas.openxmlformats.org/spreadsheetml/2006/main" count="5844" uniqueCount="277">
  <si>
    <t>ChargeOff_1a</t>
  </si>
  <si>
    <t>ChargeOff_1b</t>
  </si>
  <si>
    <t>ChargeOff_1c1</t>
  </si>
  <si>
    <t>ChargeOff_1c2</t>
  </si>
  <si>
    <t>ChargeOff_1d</t>
  </si>
  <si>
    <t>ChargeOff_1e</t>
  </si>
  <si>
    <t>ChargeOff_2</t>
  </si>
  <si>
    <t>ChargeOff_3</t>
  </si>
  <si>
    <t>ChargeOff_4</t>
  </si>
  <si>
    <t>ChargeOff_5a</t>
  </si>
  <si>
    <t>ChargeOff_5b</t>
  </si>
  <si>
    <t>ChargeOff_6</t>
  </si>
  <si>
    <t>ChargeOff_7</t>
  </si>
  <si>
    <t>ChargeOff_8</t>
  </si>
  <si>
    <t>ChargeOff_9</t>
  </si>
  <si>
    <t>Loan_1a</t>
  </si>
  <si>
    <t>Loan_1b</t>
  </si>
  <si>
    <t>Loan_1c1</t>
  </si>
  <si>
    <t>Loan_1c2</t>
  </si>
  <si>
    <t>Loan_1d</t>
  </si>
  <si>
    <t>Loan_1e</t>
  </si>
  <si>
    <t>Loan_2a</t>
  </si>
  <si>
    <t>Loan_2b</t>
  </si>
  <si>
    <t>Loan_2</t>
  </si>
  <si>
    <t>Loan_3</t>
  </si>
  <si>
    <t>Loan_4a</t>
  </si>
  <si>
    <t>Loan_4b</t>
  </si>
  <si>
    <t>Loan_4</t>
  </si>
  <si>
    <t>Loan_5a</t>
  </si>
  <si>
    <t>Loan_5b</t>
  </si>
  <si>
    <t>Loan_5c</t>
  </si>
  <si>
    <t>Loan_6</t>
  </si>
  <si>
    <t>Loan_7</t>
  </si>
  <si>
    <t>Loan_8a</t>
  </si>
  <si>
    <t>Loan_8b</t>
  </si>
  <si>
    <t>Loan_8</t>
  </si>
  <si>
    <t>Loan_9</t>
  </si>
  <si>
    <t>ALLLBal</t>
  </si>
  <si>
    <t>ALLLCO</t>
  </si>
  <si>
    <t>ALLLRCV</t>
  </si>
  <si>
    <t>ALLLProvsn</t>
  </si>
  <si>
    <t>ALLLWrtDown</t>
  </si>
  <si>
    <t>ALLLBalEnd</t>
  </si>
  <si>
    <t>dates_GCO</t>
  </si>
  <si>
    <t>ALLL_Ratio</t>
  </si>
  <si>
    <t>Inf</t>
  </si>
  <si>
    <t>NA</t>
  </si>
  <si>
    <t>US Bank</t>
  </si>
  <si>
    <t>Discover</t>
  </si>
  <si>
    <t>Capital</t>
  </si>
  <si>
    <t>Citi</t>
  </si>
  <si>
    <t>Amex</t>
  </si>
  <si>
    <t>Chase</t>
  </si>
  <si>
    <t>B of A</t>
  </si>
  <si>
    <t>WF</t>
  </si>
  <si>
    <t>PNC</t>
  </si>
  <si>
    <t>Huntington</t>
  </si>
  <si>
    <t>TD</t>
  </si>
  <si>
    <t>PWC</t>
  </si>
  <si>
    <t>Date</t>
  </si>
  <si>
    <t>MIN</t>
  </si>
  <si>
    <t>Quartile 1</t>
  </si>
  <si>
    <t>Median</t>
  </si>
  <si>
    <t>Quartile 3</t>
  </si>
  <si>
    <t>Max</t>
  </si>
  <si>
    <t>Q2-Q1</t>
  </si>
  <si>
    <t>Q3-Q2</t>
  </si>
  <si>
    <t>Max-Q3</t>
  </si>
  <si>
    <t>Q1</t>
  </si>
  <si>
    <t>Min</t>
  </si>
  <si>
    <t>ALLL ratio tends to be low for institutions with stringent lending standards during economic expansions</t>
  </si>
  <si>
    <t>Need more holistic look at capital reserving strategy - this is too narrow (confined to credit losses)</t>
  </si>
  <si>
    <t>Industry</t>
  </si>
  <si>
    <t>Base</t>
  </si>
  <si>
    <t>Adv</t>
  </si>
  <si>
    <t>Sev Adv</t>
  </si>
  <si>
    <t>Unemployment rate</t>
  </si>
  <si>
    <t>1976 Q1</t>
  </si>
  <si>
    <t>1976 Q2</t>
  </si>
  <si>
    <t>1976 Q3</t>
  </si>
  <si>
    <t>1976 Q4</t>
  </si>
  <si>
    <t>1977 Q1</t>
  </si>
  <si>
    <t>1977 Q2</t>
  </si>
  <si>
    <t>1977 Q3</t>
  </si>
  <si>
    <t>1977 Q4</t>
  </si>
  <si>
    <t>1978 Q1</t>
  </si>
  <si>
    <t>1978 Q2</t>
  </si>
  <si>
    <t>1978 Q3</t>
  </si>
  <si>
    <t>1978 Q4</t>
  </si>
  <si>
    <t>1979 Q1</t>
  </si>
  <si>
    <t>1979 Q2</t>
  </si>
  <si>
    <t>1979 Q3</t>
  </si>
  <si>
    <t>1979 Q4</t>
  </si>
  <si>
    <t>1980 Q1</t>
  </si>
  <si>
    <t>1980 Q2</t>
  </si>
  <si>
    <t>1980 Q3</t>
  </si>
  <si>
    <t>1980 Q4</t>
  </si>
  <si>
    <t>1981 Q1</t>
  </si>
  <si>
    <t>1981 Q2</t>
  </si>
  <si>
    <t>1981 Q3</t>
  </si>
  <si>
    <t>1981 Q4</t>
  </si>
  <si>
    <t>1982 Q1</t>
  </si>
  <si>
    <t>1982 Q2</t>
  </si>
  <si>
    <t>1982 Q3</t>
  </si>
  <si>
    <t>1982 Q4</t>
  </si>
  <si>
    <t>1983 Q1</t>
  </si>
  <si>
    <t>1983 Q2</t>
  </si>
  <si>
    <t>1983 Q3</t>
  </si>
  <si>
    <t>1983 Q4</t>
  </si>
  <si>
    <t>1984 Q1</t>
  </si>
  <si>
    <t>1984 Q2</t>
  </si>
  <si>
    <t>1984 Q3</t>
  </si>
  <si>
    <t>1984 Q4</t>
  </si>
  <si>
    <t>1985 Q1</t>
  </si>
  <si>
    <t>1985 Q2</t>
  </si>
  <si>
    <t>1985 Q3</t>
  </si>
  <si>
    <t>1985 Q4</t>
  </si>
  <si>
    <t>1986 Q1</t>
  </si>
  <si>
    <t>1986 Q2</t>
  </si>
  <si>
    <t>1986 Q3</t>
  </si>
  <si>
    <t>1986 Q4</t>
  </si>
  <si>
    <t>1987 Q1</t>
  </si>
  <si>
    <t>1987 Q2</t>
  </si>
  <si>
    <t>1987 Q3</t>
  </si>
  <si>
    <t>1987 Q4</t>
  </si>
  <si>
    <t>1988 Q1</t>
  </si>
  <si>
    <t>1988 Q2</t>
  </si>
  <si>
    <t>1988 Q3</t>
  </si>
  <si>
    <t>1988 Q4</t>
  </si>
  <si>
    <t>1989 Q1</t>
  </si>
  <si>
    <t>1989 Q2</t>
  </si>
  <si>
    <t>1989 Q3</t>
  </si>
  <si>
    <t>1989 Q4</t>
  </si>
  <si>
    <t>1990 Q1</t>
  </si>
  <si>
    <t>1990 Q2</t>
  </si>
  <si>
    <t>1990 Q3</t>
  </si>
  <si>
    <t>1990 Q4</t>
  </si>
  <si>
    <t>1991 Q1</t>
  </si>
  <si>
    <t>1991 Q2</t>
  </si>
  <si>
    <t>1991 Q3</t>
  </si>
  <si>
    <t>1991 Q4</t>
  </si>
  <si>
    <t>1992 Q1</t>
  </si>
  <si>
    <t>1992 Q2</t>
  </si>
  <si>
    <t>1992 Q3</t>
  </si>
  <si>
    <t>1992 Q4</t>
  </si>
  <si>
    <t>1993 Q1</t>
  </si>
  <si>
    <t>1993 Q2</t>
  </si>
  <si>
    <t>1993 Q3</t>
  </si>
  <si>
    <t>1993 Q4</t>
  </si>
  <si>
    <t>1994 Q1</t>
  </si>
  <si>
    <t>1994 Q2</t>
  </si>
  <si>
    <t>1994 Q3</t>
  </si>
  <si>
    <t>1994 Q4</t>
  </si>
  <si>
    <t>1995 Q1</t>
  </si>
  <si>
    <t>1995 Q2</t>
  </si>
  <si>
    <t>1995 Q3</t>
  </si>
  <si>
    <t>1995 Q4</t>
  </si>
  <si>
    <t>1996 Q1</t>
  </si>
  <si>
    <t>1996 Q2</t>
  </si>
  <si>
    <t>1996 Q3</t>
  </si>
  <si>
    <t>1996 Q4</t>
  </si>
  <si>
    <t>1997 Q1</t>
  </si>
  <si>
    <t>1997 Q2</t>
  </si>
  <si>
    <t>1997 Q3</t>
  </si>
  <si>
    <t>1997 Q4</t>
  </si>
  <si>
    <t>1998 Q1</t>
  </si>
  <si>
    <t>1998 Q2</t>
  </si>
  <si>
    <t>1998 Q3</t>
  </si>
  <si>
    <t>1998 Q4</t>
  </si>
  <si>
    <t>1999 Q1</t>
  </si>
  <si>
    <t>1999 Q2</t>
  </si>
  <si>
    <t>1999 Q3</t>
  </si>
  <si>
    <t>1999 Q4</t>
  </si>
  <si>
    <t>2000 Q1</t>
  </si>
  <si>
    <t>2000 Q2</t>
  </si>
  <si>
    <t>2000 Q3</t>
  </si>
  <si>
    <t>2000 Q4</t>
  </si>
  <si>
    <t>2001 Q1</t>
  </si>
  <si>
    <t>2001 Q2</t>
  </si>
  <si>
    <t>2001 Q3</t>
  </si>
  <si>
    <t>2001 Q4</t>
  </si>
  <si>
    <t>2002 Q1</t>
  </si>
  <si>
    <t>2002 Q2</t>
  </si>
  <si>
    <t>2002 Q3</t>
  </si>
  <si>
    <t>2002 Q4</t>
  </si>
  <si>
    <t>2003 Q1</t>
  </si>
  <si>
    <t>2003 Q2</t>
  </si>
  <si>
    <t>2003 Q3</t>
  </si>
  <si>
    <t>2003 Q4</t>
  </si>
  <si>
    <t>2004 Q1</t>
  </si>
  <si>
    <t>2004 Q2</t>
  </si>
  <si>
    <t>2004 Q3</t>
  </si>
  <si>
    <t>2004 Q4</t>
  </si>
  <si>
    <t>2005 Q1</t>
  </si>
  <si>
    <t>2005 Q2</t>
  </si>
  <si>
    <t>2005 Q3</t>
  </si>
  <si>
    <t>2005 Q4</t>
  </si>
  <si>
    <t>2006 Q1</t>
  </si>
  <si>
    <t>2006 Q2</t>
  </si>
  <si>
    <t>2006 Q3</t>
  </si>
  <si>
    <t>2006 Q4</t>
  </si>
  <si>
    <t>2007 Q1</t>
  </si>
  <si>
    <t>2007 Q2</t>
  </si>
  <si>
    <t>2007 Q3</t>
  </si>
  <si>
    <t>2007 Q4</t>
  </si>
  <si>
    <t>2008 Q1</t>
  </si>
  <si>
    <t>2008 Q2</t>
  </si>
  <si>
    <t>2008 Q3</t>
  </si>
  <si>
    <t>2008 Q4</t>
  </si>
  <si>
    <t>2009 Q1</t>
  </si>
  <si>
    <t>2009 Q2</t>
  </si>
  <si>
    <t>2009 Q3</t>
  </si>
  <si>
    <t>2009 Q4</t>
  </si>
  <si>
    <t>2010 Q1</t>
  </si>
  <si>
    <t>2010 Q2</t>
  </si>
  <si>
    <t>2010 Q3</t>
  </si>
  <si>
    <t>2010 Q4</t>
  </si>
  <si>
    <t>2011 Q1</t>
  </si>
  <si>
    <t>2011 Q2</t>
  </si>
  <si>
    <t>2011 Q3</t>
  </si>
  <si>
    <t>2011 Q4</t>
  </si>
  <si>
    <t>2012 Q1</t>
  </si>
  <si>
    <t>2012 Q2</t>
  </si>
  <si>
    <t>2012 Q3</t>
  </si>
  <si>
    <t>2012 Q4</t>
  </si>
  <si>
    <t>2013 Q1</t>
  </si>
  <si>
    <t>2013 Q2</t>
  </si>
  <si>
    <t>2013 Q3</t>
  </si>
  <si>
    <t>2013 Q4</t>
  </si>
  <si>
    <t>2014 Q1</t>
  </si>
  <si>
    <t>2014 Q2</t>
  </si>
  <si>
    <t>2014 Q3</t>
  </si>
  <si>
    <t>2014 Q4</t>
  </si>
  <si>
    <t>2015 Q1</t>
  </si>
  <si>
    <t>2015 Q2</t>
  </si>
  <si>
    <t>2015 Q3</t>
  </si>
  <si>
    <t>2015 Q4</t>
  </si>
  <si>
    <t>2016 Q1</t>
  </si>
  <si>
    <t>2016 Q2</t>
  </si>
  <si>
    <t>2016 Q3</t>
  </si>
  <si>
    <t>2016 Q4</t>
  </si>
  <si>
    <t>2017 Q1</t>
  </si>
  <si>
    <t>2017 Q2</t>
  </si>
  <si>
    <t>2017 Q3</t>
  </si>
  <si>
    <t>2017 Q4</t>
  </si>
  <si>
    <t>2018 Q1</t>
  </si>
  <si>
    <t>2018 Q2</t>
  </si>
  <si>
    <t>2018 Q3</t>
  </si>
  <si>
    <t>2018 Q4</t>
  </si>
  <si>
    <t>2019 Q1</t>
  </si>
  <si>
    <t>2019 Q2</t>
  </si>
  <si>
    <t>2019 Q3</t>
  </si>
  <si>
    <t>2019 Q4</t>
  </si>
  <si>
    <t>2020 Q1</t>
  </si>
  <si>
    <t>2020 Q2</t>
  </si>
  <si>
    <t>2020 Q3</t>
  </si>
  <si>
    <t>2020 Q4</t>
  </si>
  <si>
    <t>2021 Q1</t>
  </si>
  <si>
    <t>2021 Q2</t>
  </si>
  <si>
    <t>2021 Q3</t>
  </si>
  <si>
    <t>2021 Q4</t>
  </si>
  <si>
    <t>2022 Q1</t>
  </si>
  <si>
    <t>Q3-Q1</t>
  </si>
  <si>
    <t>rec</t>
  </si>
  <si>
    <t>rec100</t>
  </si>
  <si>
    <t>w/o PWC</t>
  </si>
  <si>
    <t>median w/o PacWest</t>
  </si>
  <si>
    <t>PWB Combined</t>
  </si>
  <si>
    <t>Peer_1050Bl</t>
  </si>
  <si>
    <t>averages</t>
  </si>
  <si>
    <t>peer_avg</t>
  </si>
  <si>
    <t>Q2</t>
  </si>
  <si>
    <t>Q3</t>
  </si>
  <si>
    <t>Q4</t>
  </si>
  <si>
    <t>Quarter</t>
  </si>
  <si>
    <t>Year</t>
  </si>
  <si>
    <t>RecInd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</si>
</sst>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%"/>
    <numFmt numFmtId="165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0" fillId="0" borderId="0" xfId="0" applyAlignment="1">
      <alignment wrapText="1"/>
    </xf>
    <xf numFmtId="9" fontId="0" fillId="0" borderId="0" xfId="1" applyFont="1"/>
    <xf numFmtId="10" fontId="0" fillId="0" borderId="0" xfId="1" applyNumberFormat="1" applyFont="1"/>
    <xf numFmtId="10" fontId="0" fillId="0" borderId="0" xfId="0" applyNumberFormat="1"/>
    <xf numFmtId="0" fontId="2" fillId="2" borderId="0" xfId="0" applyFont="1" applyFill="1"/>
    <xf numFmtId="164" fontId="2" fillId="2" borderId="0" xfId="1" applyNumberFormat="1" applyFont="1" applyFill="1"/>
    <xf numFmtId="164" fontId="0" fillId="2" borderId="1" xfId="1" applyNumberFormat="1" applyFont="1" applyFill="1" applyBorder="1"/>
    <xf numFmtId="164" fontId="0" fillId="2" borderId="2" xfId="1" applyNumberFormat="1" applyFont="1" applyFill="1" applyBorder="1"/>
    <xf numFmtId="164" fontId="0" fillId="2" borderId="3" xfId="1" applyNumberFormat="1" applyFont="1" applyFill="1" applyBorder="1"/>
    <xf numFmtId="164" fontId="0" fillId="2" borderId="4" xfId="1" applyNumberFormat="1" applyFont="1" applyFill="1" applyBorder="1"/>
    <xf numFmtId="165" fontId="2" fillId="2" borderId="0" xfId="1" applyNumberFormat="1" applyFont="1" applyFill="1"/>
    <xf numFmtId="165" fontId="0" fillId="0" borderId="0" xfId="1" applyNumberFormat="1" applyFont="1"/>
    <xf numFmtId="165" fontId="0" fillId="2" borderId="2" xfId="1" applyNumberFormat="1" applyFont="1" applyFill="1" applyBorder="1"/>
    <xf numFmtId="165" fontId="0" fillId="2" borderId="3" xfId="1" applyNumberFormat="1" applyFont="1" applyFill="1" applyBorder="1"/>
    <xf numFmtId="165" fontId="0" fillId="2" borderId="4" xfId="1" applyNumberFormat="1" applyFont="1" applyFill="1" applyBorder="1"/>
    <xf numFmtId="165" fontId="0" fillId="2" borderId="1" xfId="1" applyNumberFormat="1" applyFont="1" applyFill="1" applyBorder="1"/>
    <xf numFmtId="2" fontId="2" fillId="2" borderId="0" xfId="0" applyNumberFormat="1" applyFont="1" applyFill="1"/>
    <xf numFmtId="2" fontId="0" fillId="0" borderId="0" xfId="1" applyNumberFormat="1" applyFont="1"/>
    <xf numFmtId="2" fontId="0" fillId="0" borderId="0" xfId="0" applyNumberFormat="1"/>
    <xf numFmtId="1" fontId="0" fillId="0" borderId="0" xfId="1" applyNumberFormat="1" applyFont="1"/>
    <xf numFmtId="2" fontId="2" fillId="2" borderId="0" xfId="1" applyNumberFormat="1" applyFont="1" applyFill="1"/>
    <xf numFmtId="10" fontId="2" fillId="2" borderId="0" xfId="1" applyNumberFormat="1" applyFont="1" applyFill="1"/>
    <xf numFmtId="10" fontId="0" fillId="2" borderId="2" xfId="1" applyNumberFormat="1" applyFont="1" applyFill="1" applyBorder="1"/>
    <xf numFmtId="10" fontId="0" fillId="2" borderId="1" xfId="1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E0824E"/>
      <color rgb="FFFFCC00"/>
      <color rgb="FFA34D1D"/>
      <color rgb="FF133B5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Aggregate!$V$2:$V$72</c:f>
              <c:numCache>
                <c:formatCode>0.000%</c:formatCode>
                <c:ptCount val="71"/>
                <c:pt idx="0">
                  <c:v>9.4736583085213693E-3</c:v>
                </c:pt>
                <c:pt idx="1">
                  <c:v>9.10273081924577E-3</c:v>
                </c:pt>
                <c:pt idx="2">
                  <c:v>8.8266312072997396E-3</c:v>
                </c:pt>
                <c:pt idx="3">
                  <c:v>8.4996467679265292E-3</c:v>
                </c:pt>
                <c:pt idx="4">
                  <c:v>9.3873411165540897E-3</c:v>
                </c:pt>
                <c:pt idx="5">
                  <c:v>9.1859360152043105E-3</c:v>
                </c:pt>
                <c:pt idx="6">
                  <c:v>9.1210265872683008E-3</c:v>
                </c:pt>
                <c:pt idx="7">
                  <c:v>9.1046088157729493E-3</c:v>
                </c:pt>
                <c:pt idx="8">
                  <c:v>8.6285839577986204E-3</c:v>
                </c:pt>
                <c:pt idx="9">
                  <c:v>8.2020977263392806E-3</c:v>
                </c:pt>
                <c:pt idx="10">
                  <c:v>7.6998331127352201E-3</c:v>
                </c:pt>
                <c:pt idx="11">
                  <c:v>7.1527469648938E-3</c:v>
                </c:pt>
                <c:pt idx="12">
                  <c:v>5.90598313336348E-3</c:v>
                </c:pt>
                <c:pt idx="13">
                  <c:v>5.6490397722935301E-3</c:v>
                </c:pt>
                <c:pt idx="14">
                  <c:v>5.6756549464757203E-3</c:v>
                </c:pt>
                <c:pt idx="15">
                  <c:v>5.5623961972395596E-3</c:v>
                </c:pt>
                <c:pt idx="16">
                  <c:v>8.6002004824329899E-3</c:v>
                </c:pt>
                <c:pt idx="17">
                  <c:v>8.2425849675777704E-3</c:v>
                </c:pt>
                <c:pt idx="18">
                  <c:v>7.8530853765846707E-3</c:v>
                </c:pt>
                <c:pt idx="19">
                  <c:v>7.6500896171073701E-3</c:v>
                </c:pt>
                <c:pt idx="20">
                  <c:v>7.31310569195352E-3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6.6589094215890798E-3</c:v>
                </c:pt>
                <c:pt idx="25">
                  <c:v>6.4698803977504904E-3</c:v>
                </c:pt>
                <c:pt idx="26">
                  <c:v>6.5592563813882798E-3</c:v>
                </c:pt>
                <c:pt idx="27">
                  <c:v>6.4667083546717102E-3</c:v>
                </c:pt>
                <c:pt idx="28">
                  <c:v>6.6568249542087003E-3</c:v>
                </c:pt>
                <c:pt idx="29">
                  <c:v>6.3334763892682003E-3</c:v>
                </c:pt>
                <c:pt idx="30">
                  <c:v>6.2180796731358496E-3</c:v>
                </c:pt>
                <c:pt idx="31">
                  <c:v>5.1619233800084905E-4</c:v>
                </c:pt>
                <c:pt idx="32">
                  <c:v>3.6279288568926397E-4</c:v>
                </c:pt>
                <c:pt idx="33">
                  <c:v>3.6217584344778802E-4</c:v>
                </c:pt>
                <c:pt idx="34">
                  <c:v>2.4779725809285802E-4</c:v>
                </c:pt>
                <c:pt idx="35">
                  <c:v>3.7015193370905602E-4</c:v>
                </c:pt>
                <c:pt idx="36">
                  <c:v>1.2840890492138901E-3</c:v>
                </c:pt>
                <c:pt idx="37">
                  <c:v>1.3656286798377599E-3</c:v>
                </c:pt>
                <c:pt idx="38">
                  <c:v>1.41075638385366E-3</c:v>
                </c:pt>
                <c:pt idx="39">
                  <c:v>1.4564709546799599E-3</c:v>
                </c:pt>
                <c:pt idx="40">
                  <c:v>1.2840149193999401E-3</c:v>
                </c:pt>
                <c:pt idx="41">
                  <c:v>1.3465977049527101E-3</c:v>
                </c:pt>
                <c:pt idx="42">
                  <c:v>1.4407883854754601E-3</c:v>
                </c:pt>
                <c:pt idx="43">
                  <c:v>1.4928884836357299E-3</c:v>
                </c:pt>
                <c:pt idx="44">
                  <c:v>1.2867473600233299E-3</c:v>
                </c:pt>
                <c:pt idx="45">
                  <c:v>1.34805573597716E-3</c:v>
                </c:pt>
                <c:pt idx="46">
                  <c:v>1.3950102596663599E-3</c:v>
                </c:pt>
                <c:pt idx="47">
                  <c:v>5.1998474711408499E-3</c:v>
                </c:pt>
                <c:pt idx="48">
                  <c:v>2.3744733493719799E-4</c:v>
                </c:pt>
                <c:pt idx="49">
                  <c:v>2.3796310796056101E-4</c:v>
                </c:pt>
                <c:pt idx="50">
                  <c:v>2.34380844528025E-4</c:v>
                </c:pt>
                <c:pt idx="51">
                  <c:v>2.1876858662224301E-4</c:v>
                </c:pt>
                <c:pt idx="52">
                  <c:v>6.0342582843686699E-3</c:v>
                </c:pt>
                <c:pt idx="53">
                  <c:v>5.8692037483620198E-3</c:v>
                </c:pt>
                <c:pt idx="54">
                  <c:v>5.7742099732414698E-3</c:v>
                </c:pt>
                <c:pt idx="55">
                  <c:v>5.58782211225966E-3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8.8501949203662507E-3</c:v>
                </c:pt>
                <c:pt idx="65">
                  <c:v>8.4477024483727604E-3</c:v>
                </c:pt>
                <c:pt idx="66">
                  <c:v>8.5344677895467999E-3</c:v>
                </c:pt>
                <c:pt idx="67">
                  <c:v>8.0485368529647806E-3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A-4C8A-A2A7-69B02F0C7485}"/>
            </c:ext>
          </c:extLst>
        </c:ser>
        <c:ser>
          <c:idx val="1"/>
          <c:order val="1"/>
          <c:marker>
            <c:symbol val="none"/>
          </c:marker>
          <c:val>
            <c:numRef>
              <c:f>Aggregate!$W$2:$W$72</c:f>
              <c:numCache>
                <c:formatCode>0.000%</c:formatCode>
                <c:ptCount val="71"/>
                <c:pt idx="0">
                  <c:v>1.9144816779271823E-2</c:v>
                </c:pt>
                <c:pt idx="1">
                  <c:v>1.8503203613002474E-2</c:v>
                </c:pt>
                <c:pt idx="2">
                  <c:v>1.8173361460220701E-2</c:v>
                </c:pt>
                <c:pt idx="3">
                  <c:v>1.701903822249155E-2</c:v>
                </c:pt>
                <c:pt idx="4">
                  <c:v>1.4923231045251301E-2</c:v>
                </c:pt>
                <c:pt idx="5">
                  <c:v>1.3960492737086425E-2</c:v>
                </c:pt>
                <c:pt idx="6">
                  <c:v>1.1592773225780138E-2</c:v>
                </c:pt>
                <c:pt idx="7">
                  <c:v>1.0363664746081008E-2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9.7750364916815765E-3</c:v>
                </c:pt>
                <c:pt idx="16">
                  <c:v>1.0886682774247201E-2</c:v>
                </c:pt>
                <c:pt idx="17">
                  <c:v>1.0220071682421545E-2</c:v>
                </c:pt>
                <c:pt idx="18">
                  <c:v>9.1769677448264204E-3</c:v>
                </c:pt>
                <c:pt idx="19">
                  <c:v>8.2854903653808692E-3</c:v>
                </c:pt>
                <c:pt idx="20">
                  <c:v>8.2573710230889018E-3</c:v>
                </c:pt>
                <c:pt idx="21">
                  <c:v>7.8287678809706076E-3</c:v>
                </c:pt>
                <c:pt idx="22">
                  <c:v>7.7093673416136974E-3</c:v>
                </c:pt>
                <c:pt idx="23">
                  <c:v>7.4867162062329899E-3</c:v>
                </c:pt>
                <c:pt idx="24">
                  <c:v>1.0482655966678852E-2</c:v>
                </c:pt>
                <c:pt idx="25">
                  <c:v>9.9922742529931045E-3</c:v>
                </c:pt>
                <c:pt idx="26">
                  <c:v>9.15957241089029E-3</c:v>
                </c:pt>
                <c:pt idx="27">
                  <c:v>9.1847913954227443E-3</c:v>
                </c:pt>
                <c:pt idx="28">
                  <c:v>1.1154420391853274E-2</c:v>
                </c:pt>
                <c:pt idx="29">
                  <c:v>1.0876728927998651E-2</c:v>
                </c:pt>
                <c:pt idx="30">
                  <c:v>1.0651271132727781E-2</c:v>
                </c:pt>
                <c:pt idx="31">
                  <c:v>9.0775832911719895E-3</c:v>
                </c:pt>
                <c:pt idx="32">
                  <c:v>1.61821416352016E-2</c:v>
                </c:pt>
                <c:pt idx="33">
                  <c:v>1.6140701898363551E-2</c:v>
                </c:pt>
                <c:pt idx="34">
                  <c:v>1.41474732486714E-2</c:v>
                </c:pt>
                <c:pt idx="35">
                  <c:v>1.3341875599565595E-2</c:v>
                </c:pt>
                <c:pt idx="36">
                  <c:v>2.5849192835559427E-2</c:v>
                </c:pt>
                <c:pt idx="37">
                  <c:v>2.624642816836105E-2</c:v>
                </c:pt>
                <c:pt idx="38">
                  <c:v>2.6635026244643249E-2</c:v>
                </c:pt>
                <c:pt idx="39">
                  <c:v>2.6283053498381E-2</c:v>
                </c:pt>
                <c:pt idx="40">
                  <c:v>3.1393952163812175E-2</c:v>
                </c:pt>
                <c:pt idx="41">
                  <c:v>3.1274961886275626E-2</c:v>
                </c:pt>
                <c:pt idx="42">
                  <c:v>3.0487806315169976E-2</c:v>
                </c:pt>
                <c:pt idx="43">
                  <c:v>2.9674921047029526E-2</c:v>
                </c:pt>
                <c:pt idx="44">
                  <c:v>2.4058219988550723E-2</c:v>
                </c:pt>
                <c:pt idx="45">
                  <c:v>2.3498484221093175E-2</c:v>
                </c:pt>
                <c:pt idx="46">
                  <c:v>2.3299021862216725E-2</c:v>
                </c:pt>
                <c:pt idx="47">
                  <c:v>2.2734838949682076E-2</c:v>
                </c:pt>
                <c:pt idx="48">
                  <c:v>2.0746804158615101E-2</c:v>
                </c:pt>
                <c:pt idx="49">
                  <c:v>2.0301793185464951E-2</c:v>
                </c:pt>
                <c:pt idx="50">
                  <c:v>2.0400338553479575E-2</c:v>
                </c:pt>
                <c:pt idx="51">
                  <c:v>2.0142989989913727E-2</c:v>
                </c:pt>
                <c:pt idx="52">
                  <c:v>1.80458975456789E-2</c:v>
                </c:pt>
                <c:pt idx="53">
                  <c:v>1.3750867956112961E-2</c:v>
                </c:pt>
                <c:pt idx="54">
                  <c:v>1.3380050401437672E-2</c:v>
                </c:pt>
                <c:pt idx="55">
                  <c:v>1.3243916474262925E-2</c:v>
                </c:pt>
                <c:pt idx="56">
                  <c:v>1.1911706806281751E-2</c:v>
                </c:pt>
                <c:pt idx="57">
                  <c:v>1.154044190097132E-2</c:v>
                </c:pt>
                <c:pt idx="58">
                  <c:v>1.1332088309517287E-2</c:v>
                </c:pt>
                <c:pt idx="59">
                  <c:v>1.1182247051173436E-2</c:v>
                </c:pt>
                <c:pt idx="60">
                  <c:v>1.0956377949165567E-2</c:v>
                </c:pt>
                <c:pt idx="61">
                  <c:v>1.075162355463387E-2</c:v>
                </c:pt>
                <c:pt idx="62">
                  <c:v>1.0719918981846589E-2</c:v>
                </c:pt>
                <c:pt idx="63">
                  <c:v>1.0768918465432495E-2</c:v>
                </c:pt>
                <c:pt idx="64">
                  <c:v>1.1363596002651299E-2</c:v>
                </c:pt>
                <c:pt idx="65">
                  <c:v>1.11802817873266E-2</c:v>
                </c:pt>
                <c:pt idx="66">
                  <c:v>1.1335495634992775E-2</c:v>
                </c:pt>
                <c:pt idx="67">
                  <c:v>1.0977614298392177E-2</c:v>
                </c:pt>
                <c:pt idx="68">
                  <c:v>1.08938999948964E-2</c:v>
                </c:pt>
                <c:pt idx="69">
                  <c:v>1.0733715082066242E-2</c:v>
                </c:pt>
                <c:pt idx="70">
                  <c:v>1.0691431730379199E-2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A-4C8A-A2A7-69B02F0C7485}"/>
            </c:ext>
          </c:extLst>
        </c:ser>
        <c:ser>
          <c:idx val="2"/>
          <c:order val="2"/>
          <c:marker>
            <c:symbol val="none"/>
          </c:marker>
          <c:val>
            <c:numRef>
              <c:f>Aggregate!$X$2:$X$72</c:f>
              <c:numCache>
                <c:formatCode>0.000%</c:formatCode>
                <c:ptCount val="71"/>
                <c:pt idx="0">
                  <c:v>6.4133518848616747E-3</c:v>
                </c:pt>
                <c:pt idx="1">
                  <c:v>1.2992299986959475E-2</c:v>
                </c:pt>
                <c:pt idx="2">
                  <c:v>1.44965193232231E-2</c:v>
                </c:pt>
                <c:pt idx="3">
                  <c:v>1.4413277028042803E-2</c:v>
                </c:pt>
                <c:pt idx="4">
                  <c:v>6.8621860067309484E-3</c:v>
                </c:pt>
                <c:pt idx="5">
                  <c:v>7.3660230921326272E-3</c:v>
                </c:pt>
                <c:pt idx="6">
                  <c:v>9.4020065101720132E-3</c:v>
                </c:pt>
                <c:pt idx="7">
                  <c:v>1.0017241079160542E-2</c:v>
                </c:pt>
                <c:pt idx="8">
                  <c:v>5.3001523451242996E-3</c:v>
                </c:pt>
                <c:pt idx="9">
                  <c:v>4.4886521276783498E-3</c:v>
                </c:pt>
                <c:pt idx="10">
                  <c:v>6.3876515280268491E-3</c:v>
                </c:pt>
                <c:pt idx="11">
                  <c:v>8.6904761343105496E-3</c:v>
                </c:pt>
                <c:pt idx="12">
                  <c:v>5.5138445857615976E-3</c:v>
                </c:pt>
                <c:pt idx="13">
                  <c:v>7.2135570865902495E-3</c:v>
                </c:pt>
                <c:pt idx="14">
                  <c:v>6.9998512807375977E-3</c:v>
                </c:pt>
                <c:pt idx="15">
                  <c:v>3.7486226683295237E-3</c:v>
                </c:pt>
                <c:pt idx="16">
                  <c:v>3.8799736879380469E-3</c:v>
                </c:pt>
                <c:pt idx="17">
                  <c:v>3.7206584356914048E-3</c:v>
                </c:pt>
                <c:pt idx="18">
                  <c:v>4.2728523229234802E-3</c:v>
                </c:pt>
                <c:pt idx="19">
                  <c:v>5.2512214430043818E-3</c:v>
                </c:pt>
                <c:pt idx="20">
                  <c:v>4.3150695058567484E-3</c:v>
                </c:pt>
                <c:pt idx="21">
                  <c:v>4.949585010855892E-3</c:v>
                </c:pt>
                <c:pt idx="22">
                  <c:v>5.0344387597025531E-3</c:v>
                </c:pt>
                <c:pt idx="23">
                  <c:v>5.0604875193908105E-3</c:v>
                </c:pt>
                <c:pt idx="24">
                  <c:v>3.4158955402353482E-3</c:v>
                </c:pt>
                <c:pt idx="25">
                  <c:v>3.6411593776782443E-3</c:v>
                </c:pt>
                <c:pt idx="26">
                  <c:v>4.3752985309892106E-3</c:v>
                </c:pt>
                <c:pt idx="27">
                  <c:v>3.9846351640160562E-3</c:v>
                </c:pt>
                <c:pt idx="28">
                  <c:v>4.1342968503268757E-3</c:v>
                </c:pt>
                <c:pt idx="29">
                  <c:v>4.6845362525380508E-3</c:v>
                </c:pt>
                <c:pt idx="30">
                  <c:v>2.7038985734976189E-3</c:v>
                </c:pt>
                <c:pt idx="31">
                  <c:v>3.44221038382681E-3</c:v>
                </c:pt>
                <c:pt idx="32">
                  <c:v>4.0753056502083988E-3</c:v>
                </c:pt>
                <c:pt idx="33">
                  <c:v>4.3846794743904981E-3</c:v>
                </c:pt>
                <c:pt idx="34">
                  <c:v>5.9517571645647492E-3</c:v>
                </c:pt>
                <c:pt idx="35">
                  <c:v>4.6434736548333043E-3</c:v>
                </c:pt>
                <c:pt idx="36">
                  <c:v>8.8780836034306268E-3</c:v>
                </c:pt>
                <c:pt idx="37">
                  <c:v>9.0292736206308497E-3</c:v>
                </c:pt>
                <c:pt idx="38">
                  <c:v>5.8051298348923489E-3</c:v>
                </c:pt>
                <c:pt idx="39">
                  <c:v>6.9964112922096013E-3</c:v>
                </c:pt>
                <c:pt idx="40">
                  <c:v>3.0683854103361746E-3</c:v>
                </c:pt>
                <c:pt idx="41">
                  <c:v>4.0110279542512756E-3</c:v>
                </c:pt>
                <c:pt idx="42">
                  <c:v>5.3129359863555263E-3</c:v>
                </c:pt>
                <c:pt idx="43">
                  <c:v>7.5611679569247761E-3</c:v>
                </c:pt>
                <c:pt idx="44">
                  <c:v>8.6742308925585772E-3</c:v>
                </c:pt>
                <c:pt idx="45">
                  <c:v>9.9457686640104272E-3</c:v>
                </c:pt>
                <c:pt idx="46">
                  <c:v>8.6458777275496765E-3</c:v>
                </c:pt>
                <c:pt idx="47">
                  <c:v>9.722322424661721E-3</c:v>
                </c:pt>
                <c:pt idx="48">
                  <c:v>5.0312432422458496E-3</c:v>
                </c:pt>
                <c:pt idx="49">
                  <c:v>1.9282478724327E-3</c:v>
                </c:pt>
                <c:pt idx="50">
                  <c:v>1.779956824915923E-3</c:v>
                </c:pt>
                <c:pt idx="51">
                  <c:v>1.9303173332522738E-3</c:v>
                </c:pt>
                <c:pt idx="52">
                  <c:v>2.264186923413649E-3</c:v>
                </c:pt>
                <c:pt idx="53">
                  <c:v>5.4858700578268877E-3</c:v>
                </c:pt>
                <c:pt idx="54">
                  <c:v>6.1013438561919806E-3</c:v>
                </c:pt>
                <c:pt idx="55">
                  <c:v>5.2951611204305749E-3</c:v>
                </c:pt>
                <c:pt idx="56">
                  <c:v>7.2175846580513486E-3</c:v>
                </c:pt>
                <c:pt idx="57">
                  <c:v>7.1082687271636323E-3</c:v>
                </c:pt>
                <c:pt idx="58">
                  <c:v>6.9657745175966644E-3</c:v>
                </c:pt>
                <c:pt idx="59">
                  <c:v>5.9072188617837126E-3</c:v>
                </c:pt>
                <c:pt idx="60">
                  <c:v>4.7348732214294326E-3</c:v>
                </c:pt>
                <c:pt idx="61">
                  <c:v>4.5728583267910811E-3</c:v>
                </c:pt>
                <c:pt idx="62">
                  <c:v>4.3770100649599616E-3</c:v>
                </c:pt>
                <c:pt idx="63">
                  <c:v>4.201628634165705E-3</c:v>
                </c:pt>
                <c:pt idx="64">
                  <c:v>2.8584113861557011E-3</c:v>
                </c:pt>
                <c:pt idx="65">
                  <c:v>2.9627280958598491E-3</c:v>
                </c:pt>
                <c:pt idx="66">
                  <c:v>2.6258931552801748E-3</c:v>
                </c:pt>
                <c:pt idx="67">
                  <c:v>2.5684629119748729E-3</c:v>
                </c:pt>
                <c:pt idx="68">
                  <c:v>2.0134682926122513E-3</c:v>
                </c:pt>
                <c:pt idx="69">
                  <c:v>2.0070010116102575E-3</c:v>
                </c:pt>
                <c:pt idx="70">
                  <c:v>2.0328617637267506E-3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A-4C8A-A2A7-69B02F0C7485}"/>
            </c:ext>
          </c:extLst>
        </c:ser>
        <c:ser>
          <c:idx val="3"/>
          <c:order val="3"/>
          <c:marker>
            <c:symbol val="none"/>
          </c:marker>
          <c:val>
            <c:numRef>
              <c:f>Aggregate!$Y$2:$Y$72</c:f>
              <c:numCache>
                <c:formatCode>0.000%</c:formatCode>
                <c:ptCount val="71"/>
                <c:pt idx="0">
                  <c:v>1.6583300367123306E-2</c:v>
                </c:pt>
                <c:pt idx="1">
                  <c:v>1.0868783926415548E-2</c:v>
                </c:pt>
                <c:pt idx="2">
                  <c:v>9.7575269434255485E-3</c:v>
                </c:pt>
                <c:pt idx="3">
                  <c:v>5.1651025876270004E-3</c:v>
                </c:pt>
                <c:pt idx="4">
                  <c:v>1.7337921986439801E-2</c:v>
                </c:pt>
                <c:pt idx="5">
                  <c:v>1.9077812713731553E-2</c:v>
                </c:pt>
                <c:pt idx="6">
                  <c:v>1.7206979656888298E-2</c:v>
                </c:pt>
                <c:pt idx="7">
                  <c:v>1.4271534574581603E-2</c:v>
                </c:pt>
                <c:pt idx="8">
                  <c:v>2.6875576790204948E-2</c:v>
                </c:pt>
                <c:pt idx="9">
                  <c:v>2.71481627708181E-2</c:v>
                </c:pt>
                <c:pt idx="10">
                  <c:v>2.8599845468496553E-2</c:v>
                </c:pt>
                <c:pt idx="11">
                  <c:v>2.346282068112885E-2</c:v>
                </c:pt>
                <c:pt idx="12">
                  <c:v>3.0111831173106202E-2</c:v>
                </c:pt>
                <c:pt idx="13">
                  <c:v>3.6796188026933699E-2</c:v>
                </c:pt>
                <c:pt idx="14">
                  <c:v>4.2014568859329297E-2</c:v>
                </c:pt>
                <c:pt idx="15">
                  <c:v>3.9340964892511245E-2</c:v>
                </c:pt>
                <c:pt idx="16">
                  <c:v>2.49358230622353E-2</c:v>
                </c:pt>
                <c:pt idx="17">
                  <c:v>2.4223147377175201E-2</c:v>
                </c:pt>
                <c:pt idx="18">
                  <c:v>2.3112956588712503E-2</c:v>
                </c:pt>
                <c:pt idx="19">
                  <c:v>1.84726119876692E-2</c:v>
                </c:pt>
                <c:pt idx="20">
                  <c:v>1.9793110185670655E-2</c:v>
                </c:pt>
                <c:pt idx="21">
                  <c:v>1.7245534798283099E-2</c:v>
                </c:pt>
                <c:pt idx="22">
                  <c:v>1.7776295904843198E-2</c:v>
                </c:pt>
                <c:pt idx="23">
                  <c:v>1.0103690056629751E-2</c:v>
                </c:pt>
                <c:pt idx="24">
                  <c:v>1.026829041971845E-2</c:v>
                </c:pt>
                <c:pt idx="25">
                  <c:v>1.0201881983697599E-2</c:v>
                </c:pt>
                <c:pt idx="26">
                  <c:v>5.7176867739125465E-3</c:v>
                </c:pt>
                <c:pt idx="27">
                  <c:v>5.8587419708459997E-3</c:v>
                </c:pt>
                <c:pt idx="28">
                  <c:v>1.7404282688007845E-2</c:v>
                </c:pt>
                <c:pt idx="29">
                  <c:v>1.7836805260883451E-2</c:v>
                </c:pt>
                <c:pt idx="30">
                  <c:v>1.9212107077932125E-2</c:v>
                </c:pt>
                <c:pt idx="31">
                  <c:v>1.5961791885864052E-2</c:v>
                </c:pt>
                <c:pt idx="32">
                  <c:v>3.7263135989055778E-2</c:v>
                </c:pt>
                <c:pt idx="33">
                  <c:v>3.7110789233030281E-2</c:v>
                </c:pt>
                <c:pt idx="34">
                  <c:v>4.4588308744734115E-2</c:v>
                </c:pt>
                <c:pt idx="35">
                  <c:v>3.1906490749883415E-2</c:v>
                </c:pt>
                <c:pt idx="36">
                  <c:v>1.8582474410090172E-2</c:v>
                </c:pt>
                <c:pt idx="37">
                  <c:v>1.7639569995406723E-2</c:v>
                </c:pt>
                <c:pt idx="38">
                  <c:v>1.9739675536409526E-2</c:v>
                </c:pt>
                <c:pt idx="39">
                  <c:v>1.7204618220840198E-2</c:v>
                </c:pt>
                <c:pt idx="40">
                  <c:v>1.6060325747401301E-2</c:v>
                </c:pt>
                <c:pt idx="41">
                  <c:v>1.4794583592877719E-2</c:v>
                </c:pt>
                <c:pt idx="42">
                  <c:v>1.2268537973331127E-2</c:v>
                </c:pt>
                <c:pt idx="43">
                  <c:v>9.4414701221741185E-3</c:v>
                </c:pt>
                <c:pt idx="44">
                  <c:v>7.982843713735574E-3</c:v>
                </c:pt>
                <c:pt idx="45">
                  <c:v>6.4626665139097261E-3</c:v>
                </c:pt>
                <c:pt idx="46">
                  <c:v>7.1774508605201501E-3</c:v>
                </c:pt>
                <c:pt idx="47">
                  <c:v>4.9890438361277004E-3</c:v>
                </c:pt>
                <c:pt idx="48">
                  <c:v>4.9691798605774745E-3</c:v>
                </c:pt>
                <c:pt idx="49">
                  <c:v>8.0621428631488731E-3</c:v>
                </c:pt>
                <c:pt idx="50">
                  <c:v>7.6415339757558293E-3</c:v>
                </c:pt>
                <c:pt idx="51">
                  <c:v>6.5557708585679483E-3</c:v>
                </c:pt>
                <c:pt idx="52">
                  <c:v>1.0278319173342852E-2</c:v>
                </c:pt>
                <c:pt idx="53">
                  <c:v>1.0701630521750199E-2</c:v>
                </c:pt>
                <c:pt idx="54">
                  <c:v>1.0124998500915198E-2</c:v>
                </c:pt>
                <c:pt idx="55">
                  <c:v>1.022461575332E-2</c:v>
                </c:pt>
                <c:pt idx="56">
                  <c:v>9.1197696953437754E-3</c:v>
                </c:pt>
                <c:pt idx="57">
                  <c:v>9.0175727507111995E-3</c:v>
                </c:pt>
                <c:pt idx="58">
                  <c:v>8.9995881538713976E-3</c:v>
                </c:pt>
                <c:pt idx="59">
                  <c:v>9.4423991248552032E-3</c:v>
                </c:pt>
                <c:pt idx="60">
                  <c:v>1.1782928682484775E-2</c:v>
                </c:pt>
                <c:pt idx="61">
                  <c:v>1.1301070723799399E-2</c:v>
                </c:pt>
                <c:pt idx="62">
                  <c:v>1.1097815547532325E-2</c:v>
                </c:pt>
                <c:pt idx="63">
                  <c:v>1.0244709046732902E-2</c:v>
                </c:pt>
                <c:pt idx="64">
                  <c:v>1.4327610349151402E-2</c:v>
                </c:pt>
                <c:pt idx="65">
                  <c:v>1.3760971821239327E-2</c:v>
                </c:pt>
                <c:pt idx="66">
                  <c:v>1.3053904151702527E-2</c:v>
                </c:pt>
                <c:pt idx="67">
                  <c:v>1.235450135606465E-2</c:v>
                </c:pt>
                <c:pt idx="68">
                  <c:v>1.6138704786772401E-2</c:v>
                </c:pt>
                <c:pt idx="69">
                  <c:v>1.57103048189337E-2</c:v>
                </c:pt>
                <c:pt idx="70">
                  <c:v>1.5503717466291001E-2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BA-4C8A-A2A7-69B02F0C7485}"/>
            </c:ext>
          </c:extLst>
        </c:ser>
        <c:ser>
          <c:idx val="4"/>
          <c:order val="4"/>
          <c:marker>
            <c:symbol val="none"/>
          </c:marker>
          <c:val>
            <c:numRef>
              <c:f>Aggregate!$Z$2:$Z$72</c:f>
              <c:numCache>
                <c:formatCode>0.000%</c:formatCode>
                <c:ptCount val="71"/>
                <c:pt idx="0">
                  <c:v>1.8445069160950699E-2</c:v>
                </c:pt>
                <c:pt idx="1">
                  <c:v>2.2294879248237101E-2</c:v>
                </c:pt>
                <c:pt idx="2">
                  <c:v>2.4527481042786854E-2</c:v>
                </c:pt>
                <c:pt idx="3">
                  <c:v>1.3377558487949748E-2</c:v>
                </c:pt>
                <c:pt idx="4">
                  <c:v>1.4928932285639747E-2</c:v>
                </c:pt>
                <c:pt idx="5">
                  <c:v>1.3966743372235697E-2</c:v>
                </c:pt>
                <c:pt idx="6">
                  <c:v>9.3659647437157531E-3</c:v>
                </c:pt>
                <c:pt idx="7">
                  <c:v>2.431274279142065E-2</c:v>
                </c:pt>
                <c:pt idx="8">
                  <c:v>6.3935685310648749E-2</c:v>
                </c:pt>
                <c:pt idx="9">
                  <c:v>6.7963122285039645E-2</c:v>
                </c:pt>
                <c:pt idx="10">
                  <c:v>3.5854142244147E-2</c:v>
                </c:pt>
                <c:pt idx="11">
                  <c:v>2.69236116287608E-2</c:v>
                </c:pt>
                <c:pt idx="12">
                  <c:v>1.9261188579133406E-2</c:v>
                </c:pt>
                <c:pt idx="13">
                  <c:v>1.0489128296171948E-2</c:v>
                </c:pt>
                <c:pt idx="14">
                  <c:v>1.7588928206750606E-2</c:v>
                </c:pt>
                <c:pt idx="15">
                  <c:v>1.7860316641458554E-2</c:v>
                </c:pt>
                <c:pt idx="16">
                  <c:v>2.8257744647017746E-2</c:v>
                </c:pt>
                <c:pt idx="17">
                  <c:v>3.293638777754055E-2</c:v>
                </c:pt>
                <c:pt idx="18">
                  <c:v>3.9367061983830096E-2</c:v>
                </c:pt>
                <c:pt idx="19">
                  <c:v>2.6678173042206953E-2</c:v>
                </c:pt>
                <c:pt idx="20">
                  <c:v>3.7442051539259696E-2</c:v>
                </c:pt>
                <c:pt idx="21">
                  <c:v>4.0485858291732506E-2</c:v>
                </c:pt>
                <c:pt idx="22">
                  <c:v>3.3729239548398356E-2</c:v>
                </c:pt>
                <c:pt idx="23">
                  <c:v>3.2184009727511446E-2</c:v>
                </c:pt>
                <c:pt idx="24">
                  <c:v>7.0792662709884741E-2</c:v>
                </c:pt>
                <c:pt idx="25">
                  <c:v>9.4201419203127051E-2</c:v>
                </c:pt>
                <c:pt idx="26">
                  <c:v>4.6136537923070646E-2</c:v>
                </c:pt>
                <c:pt idx="27">
                  <c:v>3.1908124271417197E-2</c:v>
                </c:pt>
                <c:pt idx="28">
                  <c:v>5.3258770218121504E-2</c:v>
                </c:pt>
                <c:pt idx="29">
                  <c:v>4.7200000200867551E-2</c:v>
                </c:pt>
                <c:pt idx="30">
                  <c:v>3.9132839021520774E-2</c:v>
                </c:pt>
                <c:pt idx="31">
                  <c:v>3.3626940444067652E-2</c:v>
                </c:pt>
                <c:pt idx="32">
                  <c:v>2.424028152279923E-2</c:v>
                </c:pt>
                <c:pt idx="33">
                  <c:v>2.450844188122478E-2</c:v>
                </c:pt>
                <c:pt idx="34">
                  <c:v>3.244679932924073E-2</c:v>
                </c:pt>
                <c:pt idx="35">
                  <c:v>7.8182493291651695E-2</c:v>
                </c:pt>
                <c:pt idx="36">
                  <c:v>2.4109299394558775E-2</c:v>
                </c:pt>
                <c:pt idx="37">
                  <c:v>2.8732439128356872E-2</c:v>
                </c:pt>
                <c:pt idx="38">
                  <c:v>3.3902102751560373E-2</c:v>
                </c:pt>
                <c:pt idx="39">
                  <c:v>4.9231955951891601E-2</c:v>
                </c:pt>
                <c:pt idx="40">
                  <c:v>3.4016939868313147E-2</c:v>
                </c:pt>
                <c:pt idx="41">
                  <c:v>2.9858466005489082E-2</c:v>
                </c:pt>
                <c:pt idx="42">
                  <c:v>3.1488635467110171E-2</c:v>
                </c:pt>
                <c:pt idx="43">
                  <c:v>2.9455283208658978E-2</c:v>
                </c:pt>
                <c:pt idx="44">
                  <c:v>3.334933763129292E-2</c:v>
                </c:pt>
                <c:pt idx="45">
                  <c:v>3.2329408497460167E-2</c:v>
                </c:pt>
                <c:pt idx="46">
                  <c:v>3.3404838067539043E-2</c:v>
                </c:pt>
                <c:pt idx="47">
                  <c:v>3.4756330284113707E-2</c:v>
                </c:pt>
                <c:pt idx="48">
                  <c:v>3.1685602143161379E-2</c:v>
                </c:pt>
                <c:pt idx="49">
                  <c:v>3.1503809223566673E-2</c:v>
                </c:pt>
                <c:pt idx="50">
                  <c:v>3.1306917204013469E-2</c:v>
                </c:pt>
                <c:pt idx="51">
                  <c:v>3.1370233259247954E-2</c:v>
                </c:pt>
                <c:pt idx="52">
                  <c:v>2.0901703662479603E-2</c:v>
                </c:pt>
                <c:pt idx="53">
                  <c:v>1.9176163821233355E-2</c:v>
                </c:pt>
                <c:pt idx="54">
                  <c:v>1.9919557991237753E-2</c:v>
                </c:pt>
                <c:pt idx="55">
                  <c:v>1.6383806321140698E-2</c:v>
                </c:pt>
                <c:pt idx="56">
                  <c:v>4.1493567391488725E-2</c:v>
                </c:pt>
                <c:pt idx="57">
                  <c:v>4.208255604691645E-2</c:v>
                </c:pt>
                <c:pt idx="58">
                  <c:v>4.2684486051394355E-2</c:v>
                </c:pt>
                <c:pt idx="59">
                  <c:v>1.6798620150810649E-2</c:v>
                </c:pt>
                <c:pt idx="60">
                  <c:v>2.9394223215802928E-2</c:v>
                </c:pt>
                <c:pt idx="61">
                  <c:v>3.004045247580955E-2</c:v>
                </c:pt>
                <c:pt idx="62">
                  <c:v>2.8976891868800522E-2</c:v>
                </c:pt>
                <c:pt idx="63">
                  <c:v>2.1480705155910499E-2</c:v>
                </c:pt>
                <c:pt idx="64">
                  <c:v>3.67756784689037E-2</c:v>
                </c:pt>
                <c:pt idx="65">
                  <c:v>3.5528142039300117E-2</c:v>
                </c:pt>
                <c:pt idx="66">
                  <c:v>3.4154290087289124E-2</c:v>
                </c:pt>
                <c:pt idx="67">
                  <c:v>2.5945901921505497E-2</c:v>
                </c:pt>
                <c:pt idx="68">
                  <c:v>4.2369810146546442E-2</c:v>
                </c:pt>
                <c:pt idx="69">
                  <c:v>4.2321734685583992E-2</c:v>
                </c:pt>
                <c:pt idx="70">
                  <c:v>3.8916878115755851E-2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CBA-4C8A-A2A7-69B02F0C7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5792"/>
        <c:axId val="221146496"/>
      </c:lineChart>
      <c:catAx>
        <c:axId val="16630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1146496"/>
        <c:crosses val="autoZero"/>
        <c:auto val="1"/>
        <c:lblAlgn val="ctr"/>
        <c:lblOffset val="100"/>
        <c:noMultiLvlLbl val="0"/>
      </c:catAx>
      <c:valAx>
        <c:axId val="22114649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6630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minus>
          </c:errBars>
          <c:cat>
            <c:numRef>
              <c:f>Aggregate!$A$28:$A$46</c:f>
              <c:numCache>
                <c:formatCode>General</c:formatCode>
                <c:ptCount val="19"/>
                <c:pt idx="0">
                  <c:v>2007.75</c:v>
                </c:pt>
                <c:pt idx="1">
                  <c:v>2008</c:v>
                </c:pt>
                <c:pt idx="2">
                  <c:v>2008.25</c:v>
                </c:pt>
                <c:pt idx="3">
                  <c:v>2008.5</c:v>
                </c:pt>
                <c:pt idx="4">
                  <c:v>2008.75</c:v>
                </c:pt>
                <c:pt idx="5">
                  <c:v>2009</c:v>
                </c:pt>
                <c:pt idx="6">
                  <c:v>2009.25</c:v>
                </c:pt>
                <c:pt idx="7">
                  <c:v>2009.5</c:v>
                </c:pt>
                <c:pt idx="8">
                  <c:v>2009.75</c:v>
                </c:pt>
                <c:pt idx="9">
                  <c:v>2010</c:v>
                </c:pt>
                <c:pt idx="10">
                  <c:v>2010.25</c:v>
                </c:pt>
                <c:pt idx="11">
                  <c:v>2010.5</c:v>
                </c:pt>
                <c:pt idx="12">
                  <c:v>2010.75</c:v>
                </c:pt>
                <c:pt idx="13">
                  <c:v>2011</c:v>
                </c:pt>
                <c:pt idx="14">
                  <c:v>2011.25</c:v>
                </c:pt>
                <c:pt idx="15">
                  <c:v>2011.5</c:v>
                </c:pt>
                <c:pt idx="16">
                  <c:v>2011.75</c:v>
                </c:pt>
                <c:pt idx="17">
                  <c:v>2012</c:v>
                </c:pt>
                <c:pt idx="18">
                  <c:v>2012.25</c:v>
                </c:pt>
              </c:numCache>
            </c:numRef>
          </c:cat>
          <c:val>
            <c:numRef>
              <c:f>Aggregate!$W$28:$W$46</c:f>
              <c:numCache>
                <c:formatCode>0.000%</c:formatCode>
                <c:ptCount val="19"/>
                <c:pt idx="0">
                  <c:v>9.15957241089029E-3</c:v>
                </c:pt>
                <c:pt idx="1">
                  <c:v>9.1847913954227443E-3</c:v>
                </c:pt>
                <c:pt idx="2">
                  <c:v>1.1154420391853274E-2</c:v>
                </c:pt>
                <c:pt idx="3">
                  <c:v>1.0876728927998651E-2</c:v>
                </c:pt>
                <c:pt idx="4">
                  <c:v>1.0651271132727781E-2</c:v>
                </c:pt>
                <c:pt idx="5">
                  <c:v>9.0775832911719895E-3</c:v>
                </c:pt>
                <c:pt idx="6">
                  <c:v>1.61821416352016E-2</c:v>
                </c:pt>
                <c:pt idx="7">
                  <c:v>1.6140701898363551E-2</c:v>
                </c:pt>
                <c:pt idx="8">
                  <c:v>1.41474732486714E-2</c:v>
                </c:pt>
                <c:pt idx="9">
                  <c:v>1.3341875599565595E-2</c:v>
                </c:pt>
                <c:pt idx="10">
                  <c:v>2.5849192835559427E-2</c:v>
                </c:pt>
                <c:pt idx="11">
                  <c:v>2.624642816836105E-2</c:v>
                </c:pt>
                <c:pt idx="12">
                  <c:v>2.6635026244643249E-2</c:v>
                </c:pt>
                <c:pt idx="13">
                  <c:v>2.6283053498381E-2</c:v>
                </c:pt>
                <c:pt idx="14">
                  <c:v>3.1393952163812175E-2</c:v>
                </c:pt>
                <c:pt idx="15">
                  <c:v>3.1274961886275626E-2</c:v>
                </c:pt>
                <c:pt idx="16">
                  <c:v>3.0487806315169976E-2</c:v>
                </c:pt>
                <c:pt idx="17">
                  <c:v>2.9674921047029526E-2</c:v>
                </c:pt>
                <c:pt idx="18">
                  <c:v>2.4058219988550723E-2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AA-4815-A831-D37416C28F81}"/>
            </c:ext>
          </c:extLst>
        </c:ser>
        <c:ser>
          <c:idx val="1"/>
          <c:order val="1"/>
          <c:spPr>
            <a:noFill/>
            <a:ln>
              <a:solidFill>
                <a:schemeClr val="accent1"/>
              </a:solidFill>
            </a:ln>
          </c:spPr>
          <c:invertIfNegative val="0"/>
          <c:cat>
            <c:numRef>
              <c:f>Aggregate!$A$28:$A$46</c:f>
              <c:numCache>
                <c:formatCode>General</c:formatCode>
                <c:ptCount val="19"/>
                <c:pt idx="0">
                  <c:v>2007.75</c:v>
                </c:pt>
                <c:pt idx="1">
                  <c:v>2008</c:v>
                </c:pt>
                <c:pt idx="2">
                  <c:v>2008.25</c:v>
                </c:pt>
                <c:pt idx="3">
                  <c:v>2008.5</c:v>
                </c:pt>
                <c:pt idx="4">
                  <c:v>2008.75</c:v>
                </c:pt>
                <c:pt idx="5">
                  <c:v>2009</c:v>
                </c:pt>
                <c:pt idx="6">
                  <c:v>2009.25</c:v>
                </c:pt>
                <c:pt idx="7">
                  <c:v>2009.5</c:v>
                </c:pt>
                <c:pt idx="8">
                  <c:v>2009.75</c:v>
                </c:pt>
                <c:pt idx="9">
                  <c:v>2010</c:v>
                </c:pt>
                <c:pt idx="10">
                  <c:v>2010.25</c:v>
                </c:pt>
                <c:pt idx="11">
                  <c:v>2010.5</c:v>
                </c:pt>
                <c:pt idx="12">
                  <c:v>2010.75</c:v>
                </c:pt>
                <c:pt idx="13">
                  <c:v>2011</c:v>
                </c:pt>
                <c:pt idx="14">
                  <c:v>2011.25</c:v>
                </c:pt>
                <c:pt idx="15">
                  <c:v>2011.5</c:v>
                </c:pt>
                <c:pt idx="16">
                  <c:v>2011.75</c:v>
                </c:pt>
                <c:pt idx="17">
                  <c:v>2012</c:v>
                </c:pt>
                <c:pt idx="18">
                  <c:v>2012.25</c:v>
                </c:pt>
              </c:numCache>
            </c:numRef>
          </c:cat>
          <c:val>
            <c:numRef>
              <c:f>Aggregate!$X$28:$X$46</c:f>
              <c:numCache>
                <c:formatCode>0.000%</c:formatCode>
                <c:ptCount val="19"/>
                <c:pt idx="0">
                  <c:v>4.3752985309892106E-3</c:v>
                </c:pt>
                <c:pt idx="1">
                  <c:v>3.9846351640160562E-3</c:v>
                </c:pt>
                <c:pt idx="2">
                  <c:v>4.1342968503268757E-3</c:v>
                </c:pt>
                <c:pt idx="3">
                  <c:v>4.6845362525380508E-3</c:v>
                </c:pt>
                <c:pt idx="4">
                  <c:v>2.7038985734976189E-3</c:v>
                </c:pt>
                <c:pt idx="5">
                  <c:v>3.44221038382681E-3</c:v>
                </c:pt>
                <c:pt idx="6">
                  <c:v>4.0753056502083988E-3</c:v>
                </c:pt>
                <c:pt idx="7">
                  <c:v>4.3846794743904981E-3</c:v>
                </c:pt>
                <c:pt idx="8">
                  <c:v>5.9517571645647492E-3</c:v>
                </c:pt>
                <c:pt idx="9">
                  <c:v>4.6434736548333043E-3</c:v>
                </c:pt>
                <c:pt idx="10">
                  <c:v>8.8780836034306268E-3</c:v>
                </c:pt>
                <c:pt idx="11">
                  <c:v>9.0292736206308497E-3</c:v>
                </c:pt>
                <c:pt idx="12">
                  <c:v>5.8051298348923489E-3</c:v>
                </c:pt>
                <c:pt idx="13">
                  <c:v>6.9964112922096013E-3</c:v>
                </c:pt>
                <c:pt idx="14">
                  <c:v>3.0683854103361746E-3</c:v>
                </c:pt>
                <c:pt idx="15">
                  <c:v>4.0110279542512756E-3</c:v>
                </c:pt>
                <c:pt idx="16">
                  <c:v>5.3129359863555263E-3</c:v>
                </c:pt>
                <c:pt idx="17">
                  <c:v>7.5611679569247761E-3</c:v>
                </c:pt>
                <c:pt idx="18">
                  <c:v>8.6742308925585772E-3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AA-4815-A831-D37416C28F81}"/>
            </c:ext>
          </c:extLst>
        </c:ser>
        <c:ser>
          <c:idx val="2"/>
          <c:order val="2"/>
          <c:spPr>
            <a:noFill/>
            <a:ln>
              <a:solidFill>
                <a:schemeClr val="accent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Aggregate!$A$28:$A$46</c:f>
              <c:numCache>
                <c:formatCode>General</c:formatCode>
                <c:ptCount val="19"/>
                <c:pt idx="0">
                  <c:v>2007.75</c:v>
                </c:pt>
                <c:pt idx="1">
                  <c:v>2008</c:v>
                </c:pt>
                <c:pt idx="2">
                  <c:v>2008.25</c:v>
                </c:pt>
                <c:pt idx="3">
                  <c:v>2008.5</c:v>
                </c:pt>
                <c:pt idx="4">
                  <c:v>2008.75</c:v>
                </c:pt>
                <c:pt idx="5">
                  <c:v>2009</c:v>
                </c:pt>
                <c:pt idx="6">
                  <c:v>2009.25</c:v>
                </c:pt>
                <c:pt idx="7">
                  <c:v>2009.5</c:v>
                </c:pt>
                <c:pt idx="8">
                  <c:v>2009.75</c:v>
                </c:pt>
                <c:pt idx="9">
                  <c:v>2010</c:v>
                </c:pt>
                <c:pt idx="10">
                  <c:v>2010.25</c:v>
                </c:pt>
                <c:pt idx="11">
                  <c:v>2010.5</c:v>
                </c:pt>
                <c:pt idx="12">
                  <c:v>2010.75</c:v>
                </c:pt>
                <c:pt idx="13">
                  <c:v>2011</c:v>
                </c:pt>
                <c:pt idx="14">
                  <c:v>2011.25</c:v>
                </c:pt>
                <c:pt idx="15">
                  <c:v>2011.5</c:v>
                </c:pt>
                <c:pt idx="16">
                  <c:v>2011.75</c:v>
                </c:pt>
                <c:pt idx="17">
                  <c:v>2012</c:v>
                </c:pt>
                <c:pt idx="18">
                  <c:v>2012.25</c:v>
                </c:pt>
              </c:numCache>
            </c:numRef>
          </c:cat>
          <c:val>
            <c:numRef>
              <c:f>Aggregate!$Y$28:$Y$46</c:f>
              <c:numCache>
                <c:formatCode>0.000%</c:formatCode>
                <c:ptCount val="19"/>
                <c:pt idx="0">
                  <c:v>5.7176867739125465E-3</c:v>
                </c:pt>
                <c:pt idx="1">
                  <c:v>5.8587419708459997E-3</c:v>
                </c:pt>
                <c:pt idx="2">
                  <c:v>1.7404282688007845E-2</c:v>
                </c:pt>
                <c:pt idx="3">
                  <c:v>1.7836805260883451E-2</c:v>
                </c:pt>
                <c:pt idx="4">
                  <c:v>1.9212107077932125E-2</c:v>
                </c:pt>
                <c:pt idx="5">
                  <c:v>1.5961791885864052E-2</c:v>
                </c:pt>
                <c:pt idx="6">
                  <c:v>3.7263135989055778E-2</c:v>
                </c:pt>
                <c:pt idx="7">
                  <c:v>3.7110789233030281E-2</c:v>
                </c:pt>
                <c:pt idx="8">
                  <c:v>4.4588308744734115E-2</c:v>
                </c:pt>
                <c:pt idx="9">
                  <c:v>3.1906490749883415E-2</c:v>
                </c:pt>
                <c:pt idx="10">
                  <c:v>1.8582474410090172E-2</c:v>
                </c:pt>
                <c:pt idx="11">
                  <c:v>1.7639569995406723E-2</c:v>
                </c:pt>
                <c:pt idx="12">
                  <c:v>1.9739675536409526E-2</c:v>
                </c:pt>
                <c:pt idx="13">
                  <c:v>1.7204618220840198E-2</c:v>
                </c:pt>
                <c:pt idx="14">
                  <c:v>1.6060325747401301E-2</c:v>
                </c:pt>
                <c:pt idx="15">
                  <c:v>1.4794583592877719E-2</c:v>
                </c:pt>
                <c:pt idx="16">
                  <c:v>1.2268537973331127E-2</c:v>
                </c:pt>
                <c:pt idx="17">
                  <c:v>9.4414701221741185E-3</c:v>
                </c:pt>
                <c:pt idx="18">
                  <c:v>7.982843713735574E-3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AA-4815-A831-D37416C28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994432"/>
        <c:axId val="223302144"/>
      </c:barChart>
      <c:lineChart>
        <c:grouping val="standard"/>
        <c:varyColors val="0"/>
        <c:ser>
          <c:idx val="3"/>
          <c:order val="3"/>
          <c:tx>
            <c:v>PacWest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Aggregate!$M$28:$M$46</c:f>
              <c:numCache>
                <c:formatCode>0.000%</c:formatCode>
                <c:ptCount val="19"/>
                <c:pt idx="0">
                  <c:v>1.3534870941879501E-2</c:v>
                </c:pt>
                <c:pt idx="1">
                  <c:v>1.3169426559438801E-2</c:v>
                </c:pt>
                <c:pt idx="2">
                  <c:v>1.3246136386032999E-2</c:v>
                </c:pt>
                <c:pt idx="3">
                  <c:v>1.3446182649801399E-2</c:v>
                </c:pt>
                <c:pt idx="4">
                  <c:v>1.3355169706225399E-2</c:v>
                </c:pt>
                <c:pt idx="5">
                  <c:v>1.3175756727953999E-2</c:v>
                </c:pt>
                <c:pt idx="6">
                  <c:v>1.61821416352016E-2</c:v>
                </c:pt>
                <c:pt idx="7">
                  <c:v>1.6264373982020301E-2</c:v>
                </c:pt>
                <c:pt idx="8">
                  <c:v>1.41474732486714E-2</c:v>
                </c:pt>
                <c:pt idx="9">
                  <c:v>1.46078483004425E-2</c:v>
                </c:pt>
                <c:pt idx="10">
                  <c:v>3.52517946656511E-2</c:v>
                </c:pt>
                <c:pt idx="11">
                  <c:v>3.6203179710945499E-2</c:v>
                </c:pt>
                <c:pt idx="12">
                  <c:v>3.1588466629559997E-2</c:v>
                </c:pt>
                <c:pt idx="13">
                  <c:v>3.3279464790590602E-2</c:v>
                </c:pt>
                <c:pt idx="14">
                  <c:v>3.34167250560716E-2</c:v>
                </c:pt>
                <c:pt idx="15">
                  <c:v>3.5153746509394998E-2</c:v>
                </c:pt>
                <c:pt idx="16">
                  <c:v>3.5800742301525502E-2</c:v>
                </c:pt>
                <c:pt idx="17">
                  <c:v>3.7236089003954302E-2</c:v>
                </c:pt>
                <c:pt idx="18">
                  <c:v>3.27324508811093E-2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3AA-4815-A831-D37416C28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994432"/>
        <c:axId val="223302144"/>
      </c:lineChart>
      <c:catAx>
        <c:axId val="222994432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330214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3302144"/>
        <c:scaling>
          <c:orientation val="minMax"/>
        </c:scaling>
        <c:delete val="0"/>
        <c:axPos val="l"/>
        <c:numFmt formatCode="0.000%" sourceLinked="1"/>
        <c:majorTickMark val="out"/>
        <c:minorTickMark val="none"/>
        <c:tickLblPos val="nextTo"/>
        <c:crossAx val="222994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minus>
          </c:errBars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Aggregate!$W$2:$W$72</c:f>
              <c:numCache>
                <c:formatCode>0.000%</c:formatCode>
                <c:ptCount val="71"/>
                <c:pt idx="0">
                  <c:v>1.9144816779271823E-2</c:v>
                </c:pt>
                <c:pt idx="1">
                  <c:v>1.8503203613002474E-2</c:v>
                </c:pt>
                <c:pt idx="2">
                  <c:v>1.8173361460220701E-2</c:v>
                </c:pt>
                <c:pt idx="3">
                  <c:v>1.701903822249155E-2</c:v>
                </c:pt>
                <c:pt idx="4">
                  <c:v>1.4923231045251301E-2</c:v>
                </c:pt>
                <c:pt idx="5">
                  <c:v>1.3960492737086425E-2</c:v>
                </c:pt>
                <c:pt idx="6">
                  <c:v>1.1592773225780138E-2</c:v>
                </c:pt>
                <c:pt idx="7">
                  <c:v>1.0363664746081008E-2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9.7750364916815765E-3</c:v>
                </c:pt>
                <c:pt idx="16">
                  <c:v>1.0886682774247201E-2</c:v>
                </c:pt>
                <c:pt idx="17">
                  <c:v>1.0220071682421545E-2</c:v>
                </c:pt>
                <c:pt idx="18">
                  <c:v>9.1769677448264204E-3</c:v>
                </c:pt>
                <c:pt idx="19">
                  <c:v>8.2854903653808692E-3</c:v>
                </c:pt>
                <c:pt idx="20">
                  <c:v>8.2573710230889018E-3</c:v>
                </c:pt>
                <c:pt idx="21">
                  <c:v>7.8287678809706076E-3</c:v>
                </c:pt>
                <c:pt idx="22">
                  <c:v>7.7093673416136974E-3</c:v>
                </c:pt>
                <c:pt idx="23">
                  <c:v>7.4867162062329899E-3</c:v>
                </c:pt>
                <c:pt idx="24">
                  <c:v>1.0482655966678852E-2</c:v>
                </c:pt>
                <c:pt idx="25">
                  <c:v>9.9922742529931045E-3</c:v>
                </c:pt>
                <c:pt idx="26">
                  <c:v>9.15957241089029E-3</c:v>
                </c:pt>
                <c:pt idx="27">
                  <c:v>9.1847913954227443E-3</c:v>
                </c:pt>
                <c:pt idx="28">
                  <c:v>1.1154420391853274E-2</c:v>
                </c:pt>
                <c:pt idx="29">
                  <c:v>1.0876728927998651E-2</c:v>
                </c:pt>
                <c:pt idx="30">
                  <c:v>1.0651271132727781E-2</c:v>
                </c:pt>
                <c:pt idx="31">
                  <c:v>9.0775832911719895E-3</c:v>
                </c:pt>
                <c:pt idx="32">
                  <c:v>1.61821416352016E-2</c:v>
                </c:pt>
                <c:pt idx="33">
                  <c:v>1.6140701898363551E-2</c:v>
                </c:pt>
                <c:pt idx="34">
                  <c:v>1.41474732486714E-2</c:v>
                </c:pt>
                <c:pt idx="35">
                  <c:v>1.3341875599565595E-2</c:v>
                </c:pt>
                <c:pt idx="36">
                  <c:v>2.5849192835559427E-2</c:v>
                </c:pt>
                <c:pt idx="37">
                  <c:v>2.624642816836105E-2</c:v>
                </c:pt>
                <c:pt idx="38">
                  <c:v>2.6635026244643249E-2</c:v>
                </c:pt>
                <c:pt idx="39">
                  <c:v>2.6283053498381E-2</c:v>
                </c:pt>
                <c:pt idx="40">
                  <c:v>3.1393952163812175E-2</c:v>
                </c:pt>
                <c:pt idx="41">
                  <c:v>3.1274961886275626E-2</c:v>
                </c:pt>
                <c:pt idx="42">
                  <c:v>3.0487806315169976E-2</c:v>
                </c:pt>
                <c:pt idx="43">
                  <c:v>2.9674921047029526E-2</c:v>
                </c:pt>
                <c:pt idx="44">
                  <c:v>2.4058219988550723E-2</c:v>
                </c:pt>
                <c:pt idx="45">
                  <c:v>2.3498484221093175E-2</c:v>
                </c:pt>
                <c:pt idx="46">
                  <c:v>2.3299021862216725E-2</c:v>
                </c:pt>
                <c:pt idx="47">
                  <c:v>2.2734838949682076E-2</c:v>
                </c:pt>
                <c:pt idx="48">
                  <c:v>2.0746804158615101E-2</c:v>
                </c:pt>
                <c:pt idx="49">
                  <c:v>2.0301793185464951E-2</c:v>
                </c:pt>
                <c:pt idx="50">
                  <c:v>2.0400338553479575E-2</c:v>
                </c:pt>
                <c:pt idx="51">
                  <c:v>2.0142989989913727E-2</c:v>
                </c:pt>
                <c:pt idx="52">
                  <c:v>1.80458975456789E-2</c:v>
                </c:pt>
                <c:pt idx="53">
                  <c:v>1.3750867956112961E-2</c:v>
                </c:pt>
                <c:pt idx="54">
                  <c:v>1.3380050401437672E-2</c:v>
                </c:pt>
                <c:pt idx="55">
                  <c:v>1.3243916474262925E-2</c:v>
                </c:pt>
                <c:pt idx="56">
                  <c:v>1.1911706806281751E-2</c:v>
                </c:pt>
                <c:pt idx="57">
                  <c:v>1.154044190097132E-2</c:v>
                </c:pt>
                <c:pt idx="58">
                  <c:v>1.1332088309517287E-2</c:v>
                </c:pt>
                <c:pt idx="59">
                  <c:v>1.1182247051173436E-2</c:v>
                </c:pt>
                <c:pt idx="60">
                  <c:v>1.0956377949165567E-2</c:v>
                </c:pt>
                <c:pt idx="61">
                  <c:v>1.075162355463387E-2</c:v>
                </c:pt>
                <c:pt idx="62">
                  <c:v>1.0719918981846589E-2</c:v>
                </c:pt>
                <c:pt idx="63">
                  <c:v>1.0768918465432495E-2</c:v>
                </c:pt>
                <c:pt idx="64">
                  <c:v>1.1363596002651299E-2</c:v>
                </c:pt>
                <c:pt idx="65">
                  <c:v>1.11802817873266E-2</c:v>
                </c:pt>
                <c:pt idx="66">
                  <c:v>1.1335495634992775E-2</c:v>
                </c:pt>
                <c:pt idx="67">
                  <c:v>1.0977614298392177E-2</c:v>
                </c:pt>
                <c:pt idx="68">
                  <c:v>1.08938999948964E-2</c:v>
                </c:pt>
                <c:pt idx="69">
                  <c:v>1.0733715082066242E-2</c:v>
                </c:pt>
                <c:pt idx="70">
                  <c:v>1.0691431730379199E-2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9-4ECA-8353-7CB2588E035D}"/>
            </c:ext>
          </c:extLst>
        </c:ser>
        <c:ser>
          <c:idx val="1"/>
          <c:order val="1"/>
          <c:spPr>
            <a:noFill/>
            <a:ln>
              <a:solidFill>
                <a:schemeClr val="accent1"/>
              </a:solidFill>
            </a:ln>
          </c:spPr>
          <c:invertIfNegative val="0"/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Aggregate!$X$2:$X$72</c:f>
              <c:numCache>
                <c:formatCode>0.000%</c:formatCode>
                <c:ptCount val="71"/>
                <c:pt idx="0">
                  <c:v>6.4133518848616747E-3</c:v>
                </c:pt>
                <c:pt idx="1">
                  <c:v>1.2992299986959475E-2</c:v>
                </c:pt>
                <c:pt idx="2">
                  <c:v>1.44965193232231E-2</c:v>
                </c:pt>
                <c:pt idx="3">
                  <c:v>1.4413277028042803E-2</c:v>
                </c:pt>
                <c:pt idx="4">
                  <c:v>6.8621860067309484E-3</c:v>
                </c:pt>
                <c:pt idx="5">
                  <c:v>7.3660230921326272E-3</c:v>
                </c:pt>
                <c:pt idx="6">
                  <c:v>9.4020065101720132E-3</c:v>
                </c:pt>
                <c:pt idx="7">
                  <c:v>1.0017241079160542E-2</c:v>
                </c:pt>
                <c:pt idx="8">
                  <c:v>5.3001523451242996E-3</c:v>
                </c:pt>
                <c:pt idx="9">
                  <c:v>4.4886521276783498E-3</c:v>
                </c:pt>
                <c:pt idx="10">
                  <c:v>6.3876515280268491E-3</c:v>
                </c:pt>
                <c:pt idx="11">
                  <c:v>8.6904761343105496E-3</c:v>
                </c:pt>
                <c:pt idx="12">
                  <c:v>5.5138445857615976E-3</c:v>
                </c:pt>
                <c:pt idx="13">
                  <c:v>7.2135570865902495E-3</c:v>
                </c:pt>
                <c:pt idx="14">
                  <c:v>6.9998512807375977E-3</c:v>
                </c:pt>
                <c:pt idx="15">
                  <c:v>3.7486226683295237E-3</c:v>
                </c:pt>
                <c:pt idx="16">
                  <c:v>3.8799736879380469E-3</c:v>
                </c:pt>
                <c:pt idx="17">
                  <c:v>3.7206584356914048E-3</c:v>
                </c:pt>
                <c:pt idx="18">
                  <c:v>4.2728523229234802E-3</c:v>
                </c:pt>
                <c:pt idx="19">
                  <c:v>5.2512214430043818E-3</c:v>
                </c:pt>
                <c:pt idx="20">
                  <c:v>4.3150695058567484E-3</c:v>
                </c:pt>
                <c:pt idx="21">
                  <c:v>4.949585010855892E-3</c:v>
                </c:pt>
                <c:pt idx="22">
                  <c:v>5.0344387597025531E-3</c:v>
                </c:pt>
                <c:pt idx="23">
                  <c:v>5.0604875193908105E-3</c:v>
                </c:pt>
                <c:pt idx="24">
                  <c:v>3.4158955402353482E-3</c:v>
                </c:pt>
                <c:pt idx="25">
                  <c:v>3.6411593776782443E-3</c:v>
                </c:pt>
                <c:pt idx="26">
                  <c:v>4.3752985309892106E-3</c:v>
                </c:pt>
                <c:pt idx="27">
                  <c:v>3.9846351640160562E-3</c:v>
                </c:pt>
                <c:pt idx="28">
                  <c:v>4.1342968503268757E-3</c:v>
                </c:pt>
                <c:pt idx="29">
                  <c:v>4.6845362525380508E-3</c:v>
                </c:pt>
                <c:pt idx="30">
                  <c:v>2.7038985734976189E-3</c:v>
                </c:pt>
                <c:pt idx="31">
                  <c:v>3.44221038382681E-3</c:v>
                </c:pt>
                <c:pt idx="32">
                  <c:v>4.0753056502083988E-3</c:v>
                </c:pt>
                <c:pt idx="33">
                  <c:v>4.3846794743904981E-3</c:v>
                </c:pt>
                <c:pt idx="34">
                  <c:v>5.9517571645647492E-3</c:v>
                </c:pt>
                <c:pt idx="35">
                  <c:v>4.6434736548333043E-3</c:v>
                </c:pt>
                <c:pt idx="36">
                  <c:v>8.8780836034306268E-3</c:v>
                </c:pt>
                <c:pt idx="37">
                  <c:v>9.0292736206308497E-3</c:v>
                </c:pt>
                <c:pt idx="38">
                  <c:v>5.8051298348923489E-3</c:v>
                </c:pt>
                <c:pt idx="39">
                  <c:v>6.9964112922096013E-3</c:v>
                </c:pt>
                <c:pt idx="40">
                  <c:v>3.0683854103361746E-3</c:v>
                </c:pt>
                <c:pt idx="41">
                  <c:v>4.0110279542512756E-3</c:v>
                </c:pt>
                <c:pt idx="42">
                  <c:v>5.3129359863555263E-3</c:v>
                </c:pt>
                <c:pt idx="43">
                  <c:v>7.5611679569247761E-3</c:v>
                </c:pt>
                <c:pt idx="44">
                  <c:v>8.6742308925585772E-3</c:v>
                </c:pt>
                <c:pt idx="45">
                  <c:v>9.9457686640104272E-3</c:v>
                </c:pt>
                <c:pt idx="46">
                  <c:v>8.6458777275496765E-3</c:v>
                </c:pt>
                <c:pt idx="47">
                  <c:v>9.722322424661721E-3</c:v>
                </c:pt>
                <c:pt idx="48">
                  <c:v>5.0312432422458496E-3</c:v>
                </c:pt>
                <c:pt idx="49">
                  <c:v>1.9282478724327E-3</c:v>
                </c:pt>
                <c:pt idx="50">
                  <c:v>1.779956824915923E-3</c:v>
                </c:pt>
                <c:pt idx="51">
                  <c:v>1.9303173332522738E-3</c:v>
                </c:pt>
                <c:pt idx="52">
                  <c:v>2.264186923413649E-3</c:v>
                </c:pt>
                <c:pt idx="53">
                  <c:v>5.4858700578268877E-3</c:v>
                </c:pt>
                <c:pt idx="54">
                  <c:v>6.1013438561919806E-3</c:v>
                </c:pt>
                <c:pt idx="55">
                  <c:v>5.2951611204305749E-3</c:v>
                </c:pt>
                <c:pt idx="56">
                  <c:v>7.2175846580513486E-3</c:v>
                </c:pt>
                <c:pt idx="57">
                  <c:v>7.1082687271636323E-3</c:v>
                </c:pt>
                <c:pt idx="58">
                  <c:v>6.9657745175966644E-3</c:v>
                </c:pt>
                <c:pt idx="59">
                  <c:v>5.9072188617837126E-3</c:v>
                </c:pt>
                <c:pt idx="60">
                  <c:v>4.7348732214294326E-3</c:v>
                </c:pt>
                <c:pt idx="61">
                  <c:v>4.5728583267910811E-3</c:v>
                </c:pt>
                <c:pt idx="62">
                  <c:v>4.3770100649599616E-3</c:v>
                </c:pt>
                <c:pt idx="63">
                  <c:v>4.201628634165705E-3</c:v>
                </c:pt>
                <c:pt idx="64">
                  <c:v>2.8584113861557011E-3</c:v>
                </c:pt>
                <c:pt idx="65">
                  <c:v>2.9627280958598491E-3</c:v>
                </c:pt>
                <c:pt idx="66">
                  <c:v>2.6258931552801748E-3</c:v>
                </c:pt>
                <c:pt idx="67">
                  <c:v>2.5684629119748729E-3</c:v>
                </c:pt>
                <c:pt idx="68">
                  <c:v>2.0134682926122513E-3</c:v>
                </c:pt>
                <c:pt idx="69">
                  <c:v>2.0070010116102575E-3</c:v>
                </c:pt>
                <c:pt idx="70">
                  <c:v>2.0328617637267506E-3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9-4ECA-8353-7CB2588E035D}"/>
            </c:ext>
          </c:extLst>
        </c:ser>
        <c:ser>
          <c:idx val="2"/>
          <c:order val="2"/>
          <c:spPr>
            <a:noFill/>
            <a:ln>
              <a:solidFill>
                <a:schemeClr val="accent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Aggregate!$Y$2:$Y$72</c:f>
              <c:numCache>
                <c:formatCode>0.000%</c:formatCode>
                <c:ptCount val="71"/>
                <c:pt idx="0">
                  <c:v>1.6583300367123306E-2</c:v>
                </c:pt>
                <c:pt idx="1">
                  <c:v>1.0868783926415548E-2</c:v>
                </c:pt>
                <c:pt idx="2">
                  <c:v>9.7575269434255485E-3</c:v>
                </c:pt>
                <c:pt idx="3">
                  <c:v>5.1651025876270004E-3</c:v>
                </c:pt>
                <c:pt idx="4">
                  <c:v>1.7337921986439801E-2</c:v>
                </c:pt>
                <c:pt idx="5">
                  <c:v>1.9077812713731553E-2</c:v>
                </c:pt>
                <c:pt idx="6">
                  <c:v>1.7206979656888298E-2</c:v>
                </c:pt>
                <c:pt idx="7">
                  <c:v>1.4271534574581603E-2</c:v>
                </c:pt>
                <c:pt idx="8">
                  <c:v>2.6875576790204948E-2</c:v>
                </c:pt>
                <c:pt idx="9">
                  <c:v>2.71481627708181E-2</c:v>
                </c:pt>
                <c:pt idx="10">
                  <c:v>2.8599845468496553E-2</c:v>
                </c:pt>
                <c:pt idx="11">
                  <c:v>2.346282068112885E-2</c:v>
                </c:pt>
                <c:pt idx="12">
                  <c:v>3.0111831173106202E-2</c:v>
                </c:pt>
                <c:pt idx="13">
                  <c:v>3.6796188026933699E-2</c:v>
                </c:pt>
                <c:pt idx="14">
                  <c:v>4.2014568859329297E-2</c:v>
                </c:pt>
                <c:pt idx="15">
                  <c:v>3.9340964892511245E-2</c:v>
                </c:pt>
                <c:pt idx="16">
                  <c:v>2.49358230622353E-2</c:v>
                </c:pt>
                <c:pt idx="17">
                  <c:v>2.4223147377175201E-2</c:v>
                </c:pt>
                <c:pt idx="18">
                  <c:v>2.3112956588712503E-2</c:v>
                </c:pt>
                <c:pt idx="19">
                  <c:v>1.84726119876692E-2</c:v>
                </c:pt>
                <c:pt idx="20">
                  <c:v>1.9793110185670655E-2</c:v>
                </c:pt>
                <c:pt idx="21">
                  <c:v>1.7245534798283099E-2</c:v>
                </c:pt>
                <c:pt idx="22">
                  <c:v>1.7776295904843198E-2</c:v>
                </c:pt>
                <c:pt idx="23">
                  <c:v>1.0103690056629751E-2</c:v>
                </c:pt>
                <c:pt idx="24">
                  <c:v>1.026829041971845E-2</c:v>
                </c:pt>
                <c:pt idx="25">
                  <c:v>1.0201881983697599E-2</c:v>
                </c:pt>
                <c:pt idx="26">
                  <c:v>5.7176867739125465E-3</c:v>
                </c:pt>
                <c:pt idx="27">
                  <c:v>5.8587419708459997E-3</c:v>
                </c:pt>
                <c:pt idx="28">
                  <c:v>1.7404282688007845E-2</c:v>
                </c:pt>
                <c:pt idx="29">
                  <c:v>1.7836805260883451E-2</c:v>
                </c:pt>
                <c:pt idx="30">
                  <c:v>1.9212107077932125E-2</c:v>
                </c:pt>
                <c:pt idx="31">
                  <c:v>1.5961791885864052E-2</c:v>
                </c:pt>
                <c:pt idx="32">
                  <c:v>3.7263135989055778E-2</c:v>
                </c:pt>
                <c:pt idx="33">
                  <c:v>3.7110789233030281E-2</c:v>
                </c:pt>
                <c:pt idx="34">
                  <c:v>4.4588308744734115E-2</c:v>
                </c:pt>
                <c:pt idx="35">
                  <c:v>3.1906490749883415E-2</c:v>
                </c:pt>
                <c:pt idx="36">
                  <c:v>1.8582474410090172E-2</c:v>
                </c:pt>
                <c:pt idx="37">
                  <c:v>1.7639569995406723E-2</c:v>
                </c:pt>
                <c:pt idx="38">
                  <c:v>1.9739675536409526E-2</c:v>
                </c:pt>
                <c:pt idx="39">
                  <c:v>1.7204618220840198E-2</c:v>
                </c:pt>
                <c:pt idx="40">
                  <c:v>1.6060325747401301E-2</c:v>
                </c:pt>
                <c:pt idx="41">
                  <c:v>1.4794583592877719E-2</c:v>
                </c:pt>
                <c:pt idx="42">
                  <c:v>1.2268537973331127E-2</c:v>
                </c:pt>
                <c:pt idx="43">
                  <c:v>9.4414701221741185E-3</c:v>
                </c:pt>
                <c:pt idx="44">
                  <c:v>7.982843713735574E-3</c:v>
                </c:pt>
                <c:pt idx="45">
                  <c:v>6.4626665139097261E-3</c:v>
                </c:pt>
                <c:pt idx="46">
                  <c:v>7.1774508605201501E-3</c:v>
                </c:pt>
                <c:pt idx="47">
                  <c:v>4.9890438361277004E-3</c:v>
                </c:pt>
                <c:pt idx="48">
                  <c:v>4.9691798605774745E-3</c:v>
                </c:pt>
                <c:pt idx="49">
                  <c:v>8.0621428631488731E-3</c:v>
                </c:pt>
                <c:pt idx="50">
                  <c:v>7.6415339757558293E-3</c:v>
                </c:pt>
                <c:pt idx="51">
                  <c:v>6.5557708585679483E-3</c:v>
                </c:pt>
                <c:pt idx="52">
                  <c:v>1.0278319173342852E-2</c:v>
                </c:pt>
                <c:pt idx="53">
                  <c:v>1.0701630521750199E-2</c:v>
                </c:pt>
                <c:pt idx="54">
                  <c:v>1.0124998500915198E-2</c:v>
                </c:pt>
                <c:pt idx="55">
                  <c:v>1.022461575332E-2</c:v>
                </c:pt>
                <c:pt idx="56">
                  <c:v>9.1197696953437754E-3</c:v>
                </c:pt>
                <c:pt idx="57">
                  <c:v>9.0175727507111995E-3</c:v>
                </c:pt>
                <c:pt idx="58">
                  <c:v>8.9995881538713976E-3</c:v>
                </c:pt>
                <c:pt idx="59">
                  <c:v>9.4423991248552032E-3</c:v>
                </c:pt>
                <c:pt idx="60">
                  <c:v>1.1782928682484775E-2</c:v>
                </c:pt>
                <c:pt idx="61">
                  <c:v>1.1301070723799399E-2</c:v>
                </c:pt>
                <c:pt idx="62">
                  <c:v>1.1097815547532325E-2</c:v>
                </c:pt>
                <c:pt idx="63">
                  <c:v>1.0244709046732902E-2</c:v>
                </c:pt>
                <c:pt idx="64">
                  <c:v>1.4327610349151402E-2</c:v>
                </c:pt>
                <c:pt idx="65">
                  <c:v>1.3760971821239327E-2</c:v>
                </c:pt>
                <c:pt idx="66">
                  <c:v>1.3053904151702527E-2</c:v>
                </c:pt>
                <c:pt idx="67">
                  <c:v>1.235450135606465E-2</c:v>
                </c:pt>
                <c:pt idx="68">
                  <c:v>1.6138704786772401E-2</c:v>
                </c:pt>
                <c:pt idx="69">
                  <c:v>1.57103048189337E-2</c:v>
                </c:pt>
                <c:pt idx="70">
                  <c:v>1.5503717466291001E-2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19-4ECA-8353-7CB2588E0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994944"/>
        <c:axId val="223097344"/>
      </c:barChart>
      <c:lineChart>
        <c:grouping val="standard"/>
        <c:varyColors val="0"/>
        <c:ser>
          <c:idx val="3"/>
          <c:order val="3"/>
          <c:tx>
            <c:v>PacWest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Aggregate!$M$2:$M$72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19-4ECA-8353-7CB2588E035D}"/>
            </c:ext>
          </c:extLst>
        </c:ser>
        <c:ser>
          <c:idx val="4"/>
          <c:order val="4"/>
          <c:tx>
            <c:v>Industry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Aggregate!$AC$2:$AC$72</c:f>
              <c:numCache>
                <c:formatCode>0.000%</c:formatCode>
                <c:ptCount val="71"/>
                <c:pt idx="0">
                  <c:v>1.6799999999999999E-2</c:v>
                </c:pt>
                <c:pt idx="1">
                  <c:v>1.7000000000000001E-2</c:v>
                </c:pt>
                <c:pt idx="2">
                  <c:v>1.7600000000000001E-2</c:v>
                </c:pt>
                <c:pt idx="3">
                  <c:v>1.8500000000000003E-2</c:v>
                </c:pt>
                <c:pt idx="4">
                  <c:v>1.9199999999999998E-2</c:v>
                </c:pt>
                <c:pt idx="5">
                  <c:v>1.89E-2</c:v>
                </c:pt>
                <c:pt idx="6">
                  <c:v>1.8700000000000001E-2</c:v>
                </c:pt>
                <c:pt idx="7">
                  <c:v>1.8600000000000002E-2</c:v>
                </c:pt>
                <c:pt idx="8">
                  <c:v>1.8500000000000003E-2</c:v>
                </c:pt>
                <c:pt idx="9">
                  <c:v>1.8100000000000002E-2</c:v>
                </c:pt>
                <c:pt idx="10">
                  <c:v>1.7600000000000001E-2</c:v>
                </c:pt>
                <c:pt idx="11">
                  <c:v>1.7500000000000002E-2</c:v>
                </c:pt>
                <c:pt idx="12">
                  <c:v>1.6899999999999998E-2</c:v>
                </c:pt>
                <c:pt idx="13">
                  <c:v>1.6200000000000003E-2</c:v>
                </c:pt>
                <c:pt idx="14">
                  <c:v>1.5700000000000002E-2</c:v>
                </c:pt>
                <c:pt idx="15">
                  <c:v>1.4999999999999999E-2</c:v>
                </c:pt>
                <c:pt idx="16">
                  <c:v>1.44E-2</c:v>
                </c:pt>
                <c:pt idx="17">
                  <c:v>1.38E-2</c:v>
                </c:pt>
                <c:pt idx="18">
                  <c:v>1.3500000000000002E-2</c:v>
                </c:pt>
                <c:pt idx="19">
                  <c:v>1.2800000000000001E-2</c:v>
                </c:pt>
                <c:pt idx="20">
                  <c:v>1.26E-2</c:v>
                </c:pt>
                <c:pt idx="21">
                  <c:v>1.2199999999999999E-2</c:v>
                </c:pt>
                <c:pt idx="22">
                  <c:v>1.21E-2</c:v>
                </c:pt>
                <c:pt idx="23">
                  <c:v>1.1599999999999999E-2</c:v>
                </c:pt>
                <c:pt idx="24">
                  <c:v>1.1699999999999999E-2</c:v>
                </c:pt>
                <c:pt idx="25">
                  <c:v>1.1699999999999999E-2</c:v>
                </c:pt>
                <c:pt idx="26">
                  <c:v>1.2E-2</c:v>
                </c:pt>
                <c:pt idx="27">
                  <c:v>1.3500000000000002E-2</c:v>
                </c:pt>
                <c:pt idx="28">
                  <c:v>1.55E-2</c:v>
                </c:pt>
                <c:pt idx="29">
                  <c:v>1.77E-2</c:v>
                </c:pt>
                <c:pt idx="30">
                  <c:v>1.9699999999999999E-2</c:v>
                </c:pt>
                <c:pt idx="31">
                  <c:v>2.2799999999999997E-2</c:v>
                </c:pt>
                <c:pt idx="32">
                  <c:v>2.6200000000000001E-2</c:v>
                </c:pt>
                <c:pt idx="33">
                  <c:v>2.9100000000000001E-2</c:v>
                </c:pt>
                <c:pt idx="34">
                  <c:v>3.1200000000000002E-2</c:v>
                </c:pt>
                <c:pt idx="35">
                  <c:v>3.2899999999999999E-2</c:v>
                </c:pt>
                <c:pt idx="36">
                  <c:v>3.7000000000000005E-2</c:v>
                </c:pt>
                <c:pt idx="37">
                  <c:v>3.5900000000000001E-2</c:v>
                </c:pt>
                <c:pt idx="38">
                  <c:v>3.4599999999999999E-2</c:v>
                </c:pt>
                <c:pt idx="39">
                  <c:v>3.3099999999999997E-2</c:v>
                </c:pt>
                <c:pt idx="40">
                  <c:v>3.1800000000000002E-2</c:v>
                </c:pt>
                <c:pt idx="41">
                  <c:v>2.98E-2</c:v>
                </c:pt>
                <c:pt idx="42">
                  <c:v>2.8199999999999999E-2</c:v>
                </c:pt>
                <c:pt idx="43">
                  <c:v>2.6699999999999998E-2</c:v>
                </c:pt>
                <c:pt idx="44">
                  <c:v>2.58E-2</c:v>
                </c:pt>
                <c:pt idx="45">
                  <c:v>2.4500000000000001E-2</c:v>
                </c:pt>
                <c:pt idx="46">
                  <c:v>2.29E-2</c:v>
                </c:pt>
                <c:pt idx="47">
                  <c:v>2.1700000000000001E-2</c:v>
                </c:pt>
                <c:pt idx="48">
                  <c:v>2.0799999999999999E-2</c:v>
                </c:pt>
                <c:pt idx="49">
                  <c:v>1.9799999999999998E-2</c:v>
                </c:pt>
                <c:pt idx="50">
                  <c:v>1.8600000000000002E-2</c:v>
                </c:pt>
                <c:pt idx="51">
                  <c:v>1.7500000000000002E-2</c:v>
                </c:pt>
                <c:pt idx="52">
                  <c:v>1.6899999999999998E-2</c:v>
                </c:pt>
                <c:pt idx="53">
                  <c:v>1.6E-2</c:v>
                </c:pt>
                <c:pt idx="54">
                  <c:v>1.55E-2</c:v>
                </c:pt>
                <c:pt idx="55">
                  <c:v>1.49E-2</c:v>
                </c:pt>
                <c:pt idx="56">
                  <c:v>1.4499999999999999E-2</c:v>
                </c:pt>
                <c:pt idx="57">
                  <c:v>1.3999999999999999E-2</c:v>
                </c:pt>
                <c:pt idx="58">
                  <c:v>1.37E-2</c:v>
                </c:pt>
                <c:pt idx="59">
                  <c:v>1.34E-2</c:v>
                </c:pt>
                <c:pt idx="60">
                  <c:v>1.3500000000000002E-2</c:v>
                </c:pt>
                <c:pt idx="61">
                  <c:v>1.3300000000000001E-2</c:v>
                </c:pt>
                <c:pt idx="62">
                  <c:v>1.3100000000000001E-2</c:v>
                </c:pt>
                <c:pt idx="63">
                  <c:v>1.29E-2</c:v>
                </c:pt>
                <c:pt idx="64">
                  <c:v>1.29E-2</c:v>
                </c:pt>
                <c:pt idx="65">
                  <c:v>1.26E-2</c:v>
                </c:pt>
                <c:pt idx="66">
                  <c:v>1.2699999999999999E-2</c:v>
                </c:pt>
                <c:pt idx="67">
                  <c:v>1.24E-2</c:v>
                </c:pt>
                <c:pt idx="68">
                  <c:v>1.23E-2</c:v>
                </c:pt>
                <c:pt idx="69">
                  <c:v>1.2199999999999999E-2</c:v>
                </c:pt>
                <c:pt idx="70">
                  <c:v>1.2199999999999999E-2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19-4ECA-8353-7CB2588E0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994944"/>
        <c:axId val="223097344"/>
      </c:lineChart>
      <c:catAx>
        <c:axId val="222994944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309734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3097344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crossAx val="222994944"/>
        <c:crosses val="autoZero"/>
        <c:crossBetween val="between"/>
      </c:valAx>
    </c:plotArea>
    <c:legend>
      <c:legendPos val="b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minus>
          </c:errBars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Aggregate!$W$2:$W$72</c:f>
              <c:numCache>
                <c:formatCode>0.000%</c:formatCode>
                <c:ptCount val="71"/>
                <c:pt idx="0">
                  <c:v>1.9144816779271823E-2</c:v>
                </c:pt>
                <c:pt idx="1">
                  <c:v>1.8503203613002474E-2</c:v>
                </c:pt>
                <c:pt idx="2">
                  <c:v>1.8173361460220701E-2</c:v>
                </c:pt>
                <c:pt idx="3">
                  <c:v>1.701903822249155E-2</c:v>
                </c:pt>
                <c:pt idx="4">
                  <c:v>1.4923231045251301E-2</c:v>
                </c:pt>
                <c:pt idx="5">
                  <c:v>1.3960492737086425E-2</c:v>
                </c:pt>
                <c:pt idx="6">
                  <c:v>1.1592773225780138E-2</c:v>
                </c:pt>
                <c:pt idx="7">
                  <c:v>1.0363664746081008E-2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9.7750364916815765E-3</c:v>
                </c:pt>
                <c:pt idx="16">
                  <c:v>1.0886682774247201E-2</c:v>
                </c:pt>
                <c:pt idx="17">
                  <c:v>1.0220071682421545E-2</c:v>
                </c:pt>
                <c:pt idx="18">
                  <c:v>9.1769677448264204E-3</c:v>
                </c:pt>
                <c:pt idx="19">
                  <c:v>8.2854903653808692E-3</c:v>
                </c:pt>
                <c:pt idx="20">
                  <c:v>8.2573710230889018E-3</c:v>
                </c:pt>
                <c:pt idx="21">
                  <c:v>7.8287678809706076E-3</c:v>
                </c:pt>
                <c:pt idx="22">
                  <c:v>7.7093673416136974E-3</c:v>
                </c:pt>
                <c:pt idx="23">
                  <c:v>7.4867162062329899E-3</c:v>
                </c:pt>
                <c:pt idx="24">
                  <c:v>1.0482655966678852E-2</c:v>
                </c:pt>
                <c:pt idx="25">
                  <c:v>9.9922742529931045E-3</c:v>
                </c:pt>
                <c:pt idx="26">
                  <c:v>9.15957241089029E-3</c:v>
                </c:pt>
                <c:pt idx="27">
                  <c:v>9.1847913954227443E-3</c:v>
                </c:pt>
                <c:pt idx="28">
                  <c:v>1.1154420391853274E-2</c:v>
                </c:pt>
                <c:pt idx="29">
                  <c:v>1.0876728927998651E-2</c:v>
                </c:pt>
                <c:pt idx="30">
                  <c:v>1.0651271132727781E-2</c:v>
                </c:pt>
                <c:pt idx="31">
                  <c:v>9.0775832911719895E-3</c:v>
                </c:pt>
                <c:pt idx="32">
                  <c:v>1.61821416352016E-2</c:v>
                </c:pt>
                <c:pt idx="33">
                  <c:v>1.6140701898363551E-2</c:v>
                </c:pt>
                <c:pt idx="34">
                  <c:v>1.41474732486714E-2</c:v>
                </c:pt>
                <c:pt idx="35">
                  <c:v>1.3341875599565595E-2</c:v>
                </c:pt>
                <c:pt idx="36">
                  <c:v>2.5849192835559427E-2</c:v>
                </c:pt>
                <c:pt idx="37">
                  <c:v>2.624642816836105E-2</c:v>
                </c:pt>
                <c:pt idx="38">
                  <c:v>2.6635026244643249E-2</c:v>
                </c:pt>
                <c:pt idx="39">
                  <c:v>2.6283053498381E-2</c:v>
                </c:pt>
                <c:pt idx="40">
                  <c:v>3.1393952163812175E-2</c:v>
                </c:pt>
                <c:pt idx="41">
                  <c:v>3.1274961886275626E-2</c:v>
                </c:pt>
                <c:pt idx="42">
                  <c:v>3.0487806315169976E-2</c:v>
                </c:pt>
                <c:pt idx="43">
                  <c:v>2.9674921047029526E-2</c:v>
                </c:pt>
                <c:pt idx="44">
                  <c:v>2.4058219988550723E-2</c:v>
                </c:pt>
                <c:pt idx="45">
                  <c:v>2.3498484221093175E-2</c:v>
                </c:pt>
                <c:pt idx="46">
                  <c:v>2.3299021862216725E-2</c:v>
                </c:pt>
                <c:pt idx="47">
                  <c:v>2.2734838949682076E-2</c:v>
                </c:pt>
                <c:pt idx="48">
                  <c:v>2.0746804158615101E-2</c:v>
                </c:pt>
                <c:pt idx="49">
                  <c:v>2.0301793185464951E-2</c:v>
                </c:pt>
                <c:pt idx="50">
                  <c:v>2.0400338553479575E-2</c:v>
                </c:pt>
                <c:pt idx="51">
                  <c:v>2.0142989989913727E-2</c:v>
                </c:pt>
                <c:pt idx="52">
                  <c:v>1.80458975456789E-2</c:v>
                </c:pt>
                <c:pt idx="53">
                  <c:v>1.3750867956112961E-2</c:v>
                </c:pt>
                <c:pt idx="54">
                  <c:v>1.3380050401437672E-2</c:v>
                </c:pt>
                <c:pt idx="55">
                  <c:v>1.3243916474262925E-2</c:v>
                </c:pt>
                <c:pt idx="56">
                  <c:v>1.1911706806281751E-2</c:v>
                </c:pt>
                <c:pt idx="57">
                  <c:v>1.154044190097132E-2</c:v>
                </c:pt>
                <c:pt idx="58">
                  <c:v>1.1332088309517287E-2</c:v>
                </c:pt>
                <c:pt idx="59">
                  <c:v>1.1182247051173436E-2</c:v>
                </c:pt>
                <c:pt idx="60">
                  <c:v>1.0956377949165567E-2</c:v>
                </c:pt>
                <c:pt idx="61">
                  <c:v>1.075162355463387E-2</c:v>
                </c:pt>
                <c:pt idx="62">
                  <c:v>1.0719918981846589E-2</c:v>
                </c:pt>
                <c:pt idx="63">
                  <c:v>1.0768918465432495E-2</c:v>
                </c:pt>
                <c:pt idx="64">
                  <c:v>1.1363596002651299E-2</c:v>
                </c:pt>
                <c:pt idx="65">
                  <c:v>1.11802817873266E-2</c:v>
                </c:pt>
                <c:pt idx="66">
                  <c:v>1.1335495634992775E-2</c:v>
                </c:pt>
                <c:pt idx="67">
                  <c:v>1.0977614298392177E-2</c:v>
                </c:pt>
                <c:pt idx="68">
                  <c:v>1.08938999948964E-2</c:v>
                </c:pt>
                <c:pt idx="69">
                  <c:v>1.0733715082066242E-2</c:v>
                </c:pt>
                <c:pt idx="70">
                  <c:v>1.0691431730379199E-2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95-4317-BCDB-DB58C717E659}"/>
            </c:ext>
          </c:extLst>
        </c:ser>
        <c:ser>
          <c:idx val="1"/>
          <c:order val="1"/>
          <c:spPr>
            <a:noFill/>
            <a:ln>
              <a:solidFill>
                <a:schemeClr val="accent1"/>
              </a:solidFill>
            </a:ln>
          </c:spPr>
          <c:invertIfNegative val="0"/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Aggregate!$X$2:$X$72</c:f>
              <c:numCache>
                <c:formatCode>0.000%</c:formatCode>
                <c:ptCount val="71"/>
                <c:pt idx="0">
                  <c:v>6.4133518848616747E-3</c:v>
                </c:pt>
                <c:pt idx="1">
                  <c:v>1.2992299986959475E-2</c:v>
                </c:pt>
                <c:pt idx="2">
                  <c:v>1.44965193232231E-2</c:v>
                </c:pt>
                <c:pt idx="3">
                  <c:v>1.4413277028042803E-2</c:v>
                </c:pt>
                <c:pt idx="4">
                  <c:v>6.8621860067309484E-3</c:v>
                </c:pt>
                <c:pt idx="5">
                  <c:v>7.3660230921326272E-3</c:v>
                </c:pt>
                <c:pt idx="6">
                  <c:v>9.4020065101720132E-3</c:v>
                </c:pt>
                <c:pt idx="7">
                  <c:v>1.0017241079160542E-2</c:v>
                </c:pt>
                <c:pt idx="8">
                  <c:v>5.3001523451242996E-3</c:v>
                </c:pt>
                <c:pt idx="9">
                  <c:v>4.4886521276783498E-3</c:v>
                </c:pt>
                <c:pt idx="10">
                  <c:v>6.3876515280268491E-3</c:v>
                </c:pt>
                <c:pt idx="11">
                  <c:v>8.6904761343105496E-3</c:v>
                </c:pt>
                <c:pt idx="12">
                  <c:v>5.5138445857615976E-3</c:v>
                </c:pt>
                <c:pt idx="13">
                  <c:v>7.2135570865902495E-3</c:v>
                </c:pt>
                <c:pt idx="14">
                  <c:v>6.9998512807375977E-3</c:v>
                </c:pt>
                <c:pt idx="15">
                  <c:v>3.7486226683295237E-3</c:v>
                </c:pt>
                <c:pt idx="16">
                  <c:v>3.8799736879380469E-3</c:v>
                </c:pt>
                <c:pt idx="17">
                  <c:v>3.7206584356914048E-3</c:v>
                </c:pt>
                <c:pt idx="18">
                  <c:v>4.2728523229234802E-3</c:v>
                </c:pt>
                <c:pt idx="19">
                  <c:v>5.2512214430043818E-3</c:v>
                </c:pt>
                <c:pt idx="20">
                  <c:v>4.3150695058567484E-3</c:v>
                </c:pt>
                <c:pt idx="21">
                  <c:v>4.949585010855892E-3</c:v>
                </c:pt>
                <c:pt idx="22">
                  <c:v>5.0344387597025531E-3</c:v>
                </c:pt>
                <c:pt idx="23">
                  <c:v>5.0604875193908105E-3</c:v>
                </c:pt>
                <c:pt idx="24">
                  <c:v>3.4158955402353482E-3</c:v>
                </c:pt>
                <c:pt idx="25">
                  <c:v>3.6411593776782443E-3</c:v>
                </c:pt>
                <c:pt idx="26">
                  <c:v>4.3752985309892106E-3</c:v>
                </c:pt>
                <c:pt idx="27">
                  <c:v>3.9846351640160562E-3</c:v>
                </c:pt>
                <c:pt idx="28">
                  <c:v>4.1342968503268757E-3</c:v>
                </c:pt>
                <c:pt idx="29">
                  <c:v>4.6845362525380508E-3</c:v>
                </c:pt>
                <c:pt idx="30">
                  <c:v>2.7038985734976189E-3</c:v>
                </c:pt>
                <c:pt idx="31">
                  <c:v>3.44221038382681E-3</c:v>
                </c:pt>
                <c:pt idx="32">
                  <c:v>4.0753056502083988E-3</c:v>
                </c:pt>
                <c:pt idx="33">
                  <c:v>4.3846794743904981E-3</c:v>
                </c:pt>
                <c:pt idx="34">
                  <c:v>5.9517571645647492E-3</c:v>
                </c:pt>
                <c:pt idx="35">
                  <c:v>4.6434736548333043E-3</c:v>
                </c:pt>
                <c:pt idx="36">
                  <c:v>8.8780836034306268E-3</c:v>
                </c:pt>
                <c:pt idx="37">
                  <c:v>9.0292736206308497E-3</c:v>
                </c:pt>
                <c:pt idx="38">
                  <c:v>5.8051298348923489E-3</c:v>
                </c:pt>
                <c:pt idx="39">
                  <c:v>6.9964112922096013E-3</c:v>
                </c:pt>
                <c:pt idx="40">
                  <c:v>3.0683854103361746E-3</c:v>
                </c:pt>
                <c:pt idx="41">
                  <c:v>4.0110279542512756E-3</c:v>
                </c:pt>
                <c:pt idx="42">
                  <c:v>5.3129359863555263E-3</c:v>
                </c:pt>
                <c:pt idx="43">
                  <c:v>7.5611679569247761E-3</c:v>
                </c:pt>
                <c:pt idx="44">
                  <c:v>8.6742308925585772E-3</c:v>
                </c:pt>
                <c:pt idx="45">
                  <c:v>9.9457686640104272E-3</c:v>
                </c:pt>
                <c:pt idx="46">
                  <c:v>8.6458777275496765E-3</c:v>
                </c:pt>
                <c:pt idx="47">
                  <c:v>9.722322424661721E-3</c:v>
                </c:pt>
                <c:pt idx="48">
                  <c:v>5.0312432422458496E-3</c:v>
                </c:pt>
                <c:pt idx="49">
                  <c:v>1.9282478724327E-3</c:v>
                </c:pt>
                <c:pt idx="50">
                  <c:v>1.779956824915923E-3</c:v>
                </c:pt>
                <c:pt idx="51">
                  <c:v>1.9303173332522738E-3</c:v>
                </c:pt>
                <c:pt idx="52">
                  <c:v>2.264186923413649E-3</c:v>
                </c:pt>
                <c:pt idx="53">
                  <c:v>5.4858700578268877E-3</c:v>
                </c:pt>
                <c:pt idx="54">
                  <c:v>6.1013438561919806E-3</c:v>
                </c:pt>
                <c:pt idx="55">
                  <c:v>5.2951611204305749E-3</c:v>
                </c:pt>
                <c:pt idx="56">
                  <c:v>7.2175846580513486E-3</c:v>
                </c:pt>
                <c:pt idx="57">
                  <c:v>7.1082687271636323E-3</c:v>
                </c:pt>
                <c:pt idx="58">
                  <c:v>6.9657745175966644E-3</c:v>
                </c:pt>
                <c:pt idx="59">
                  <c:v>5.9072188617837126E-3</c:v>
                </c:pt>
                <c:pt idx="60">
                  <c:v>4.7348732214294326E-3</c:v>
                </c:pt>
                <c:pt idx="61">
                  <c:v>4.5728583267910811E-3</c:v>
                </c:pt>
                <c:pt idx="62">
                  <c:v>4.3770100649599616E-3</c:v>
                </c:pt>
                <c:pt idx="63">
                  <c:v>4.201628634165705E-3</c:v>
                </c:pt>
                <c:pt idx="64">
                  <c:v>2.8584113861557011E-3</c:v>
                </c:pt>
                <c:pt idx="65">
                  <c:v>2.9627280958598491E-3</c:v>
                </c:pt>
                <c:pt idx="66">
                  <c:v>2.6258931552801748E-3</c:v>
                </c:pt>
                <c:pt idx="67">
                  <c:v>2.5684629119748729E-3</c:v>
                </c:pt>
                <c:pt idx="68">
                  <c:v>2.0134682926122513E-3</c:v>
                </c:pt>
                <c:pt idx="69">
                  <c:v>2.0070010116102575E-3</c:v>
                </c:pt>
                <c:pt idx="70">
                  <c:v>2.0328617637267506E-3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95-4317-BCDB-DB58C717E659}"/>
            </c:ext>
          </c:extLst>
        </c:ser>
        <c:ser>
          <c:idx val="2"/>
          <c:order val="2"/>
          <c:spPr>
            <a:noFill/>
            <a:ln>
              <a:solidFill>
                <a:schemeClr val="accent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Aggregate!$Y$2:$Y$72</c:f>
              <c:numCache>
                <c:formatCode>0.000%</c:formatCode>
                <c:ptCount val="71"/>
                <c:pt idx="0">
                  <c:v>1.6583300367123306E-2</c:v>
                </c:pt>
                <c:pt idx="1">
                  <c:v>1.0868783926415548E-2</c:v>
                </c:pt>
                <c:pt idx="2">
                  <c:v>9.7575269434255485E-3</c:v>
                </c:pt>
                <c:pt idx="3">
                  <c:v>5.1651025876270004E-3</c:v>
                </c:pt>
                <c:pt idx="4">
                  <c:v>1.7337921986439801E-2</c:v>
                </c:pt>
                <c:pt idx="5">
                  <c:v>1.9077812713731553E-2</c:v>
                </c:pt>
                <c:pt idx="6">
                  <c:v>1.7206979656888298E-2</c:v>
                </c:pt>
                <c:pt idx="7">
                  <c:v>1.4271534574581603E-2</c:v>
                </c:pt>
                <c:pt idx="8">
                  <c:v>2.6875576790204948E-2</c:v>
                </c:pt>
                <c:pt idx="9">
                  <c:v>2.71481627708181E-2</c:v>
                </c:pt>
                <c:pt idx="10">
                  <c:v>2.8599845468496553E-2</c:v>
                </c:pt>
                <c:pt idx="11">
                  <c:v>2.346282068112885E-2</c:v>
                </c:pt>
                <c:pt idx="12">
                  <c:v>3.0111831173106202E-2</c:v>
                </c:pt>
                <c:pt idx="13">
                  <c:v>3.6796188026933699E-2</c:v>
                </c:pt>
                <c:pt idx="14">
                  <c:v>4.2014568859329297E-2</c:v>
                </c:pt>
                <c:pt idx="15">
                  <c:v>3.9340964892511245E-2</c:v>
                </c:pt>
                <c:pt idx="16">
                  <c:v>2.49358230622353E-2</c:v>
                </c:pt>
                <c:pt idx="17">
                  <c:v>2.4223147377175201E-2</c:v>
                </c:pt>
                <c:pt idx="18">
                  <c:v>2.3112956588712503E-2</c:v>
                </c:pt>
                <c:pt idx="19">
                  <c:v>1.84726119876692E-2</c:v>
                </c:pt>
                <c:pt idx="20">
                  <c:v>1.9793110185670655E-2</c:v>
                </c:pt>
                <c:pt idx="21">
                  <c:v>1.7245534798283099E-2</c:v>
                </c:pt>
                <c:pt idx="22">
                  <c:v>1.7776295904843198E-2</c:v>
                </c:pt>
                <c:pt idx="23">
                  <c:v>1.0103690056629751E-2</c:v>
                </c:pt>
                <c:pt idx="24">
                  <c:v>1.026829041971845E-2</c:v>
                </c:pt>
                <c:pt idx="25">
                  <c:v>1.0201881983697599E-2</c:v>
                </c:pt>
                <c:pt idx="26">
                  <c:v>5.7176867739125465E-3</c:v>
                </c:pt>
                <c:pt idx="27">
                  <c:v>5.8587419708459997E-3</c:v>
                </c:pt>
                <c:pt idx="28">
                  <c:v>1.7404282688007845E-2</c:v>
                </c:pt>
                <c:pt idx="29">
                  <c:v>1.7836805260883451E-2</c:v>
                </c:pt>
                <c:pt idx="30">
                  <c:v>1.9212107077932125E-2</c:v>
                </c:pt>
                <c:pt idx="31">
                  <c:v>1.5961791885864052E-2</c:v>
                </c:pt>
                <c:pt idx="32">
                  <c:v>3.7263135989055778E-2</c:v>
                </c:pt>
                <c:pt idx="33">
                  <c:v>3.7110789233030281E-2</c:v>
                </c:pt>
                <c:pt idx="34">
                  <c:v>4.4588308744734115E-2</c:v>
                </c:pt>
                <c:pt idx="35">
                  <c:v>3.1906490749883415E-2</c:v>
                </c:pt>
                <c:pt idx="36">
                  <c:v>1.8582474410090172E-2</c:v>
                </c:pt>
                <c:pt idx="37">
                  <c:v>1.7639569995406723E-2</c:v>
                </c:pt>
                <c:pt idx="38">
                  <c:v>1.9739675536409526E-2</c:v>
                </c:pt>
                <c:pt idx="39">
                  <c:v>1.7204618220840198E-2</c:v>
                </c:pt>
                <c:pt idx="40">
                  <c:v>1.6060325747401301E-2</c:v>
                </c:pt>
                <c:pt idx="41">
                  <c:v>1.4794583592877719E-2</c:v>
                </c:pt>
                <c:pt idx="42">
                  <c:v>1.2268537973331127E-2</c:v>
                </c:pt>
                <c:pt idx="43">
                  <c:v>9.4414701221741185E-3</c:v>
                </c:pt>
                <c:pt idx="44">
                  <c:v>7.982843713735574E-3</c:v>
                </c:pt>
                <c:pt idx="45">
                  <c:v>6.4626665139097261E-3</c:v>
                </c:pt>
                <c:pt idx="46">
                  <c:v>7.1774508605201501E-3</c:v>
                </c:pt>
                <c:pt idx="47">
                  <c:v>4.9890438361277004E-3</c:v>
                </c:pt>
                <c:pt idx="48">
                  <c:v>4.9691798605774745E-3</c:v>
                </c:pt>
                <c:pt idx="49">
                  <c:v>8.0621428631488731E-3</c:v>
                </c:pt>
                <c:pt idx="50">
                  <c:v>7.6415339757558293E-3</c:v>
                </c:pt>
                <c:pt idx="51">
                  <c:v>6.5557708585679483E-3</c:v>
                </c:pt>
                <c:pt idx="52">
                  <c:v>1.0278319173342852E-2</c:v>
                </c:pt>
                <c:pt idx="53">
                  <c:v>1.0701630521750199E-2</c:v>
                </c:pt>
                <c:pt idx="54">
                  <c:v>1.0124998500915198E-2</c:v>
                </c:pt>
                <c:pt idx="55">
                  <c:v>1.022461575332E-2</c:v>
                </c:pt>
                <c:pt idx="56">
                  <c:v>9.1197696953437754E-3</c:v>
                </c:pt>
                <c:pt idx="57">
                  <c:v>9.0175727507111995E-3</c:v>
                </c:pt>
                <c:pt idx="58">
                  <c:v>8.9995881538713976E-3</c:v>
                </c:pt>
                <c:pt idx="59">
                  <c:v>9.4423991248552032E-3</c:v>
                </c:pt>
                <c:pt idx="60">
                  <c:v>1.1782928682484775E-2</c:v>
                </c:pt>
                <c:pt idx="61">
                  <c:v>1.1301070723799399E-2</c:v>
                </c:pt>
                <c:pt idx="62">
                  <c:v>1.1097815547532325E-2</c:v>
                </c:pt>
                <c:pt idx="63">
                  <c:v>1.0244709046732902E-2</c:v>
                </c:pt>
                <c:pt idx="64">
                  <c:v>1.4327610349151402E-2</c:v>
                </c:pt>
                <c:pt idx="65">
                  <c:v>1.3760971821239327E-2</c:v>
                </c:pt>
                <c:pt idx="66">
                  <c:v>1.3053904151702527E-2</c:v>
                </c:pt>
                <c:pt idx="67">
                  <c:v>1.235450135606465E-2</c:v>
                </c:pt>
                <c:pt idx="68">
                  <c:v>1.6138704786772401E-2</c:v>
                </c:pt>
                <c:pt idx="69">
                  <c:v>1.57103048189337E-2</c:v>
                </c:pt>
                <c:pt idx="70">
                  <c:v>1.5503717466291001E-2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95-4317-BCDB-DB58C717E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211520"/>
        <c:axId val="223614016"/>
      </c:barChart>
      <c:lineChart>
        <c:grouping val="standard"/>
        <c:varyColors val="0"/>
        <c:ser>
          <c:idx val="3"/>
          <c:order val="3"/>
          <c:tx>
            <c:v>PacWest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Aggregate!$M$2:$M$72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95-4317-BCDB-DB58C717E659}"/>
            </c:ext>
          </c:extLst>
        </c:ser>
        <c:ser>
          <c:idx val="6"/>
          <c:order val="4"/>
          <c:tx>
            <c:v>median</c:v>
          </c:tx>
          <c:marker>
            <c:symbol val="none"/>
          </c:marker>
          <c:val>
            <c:numRef>
              <c:f>Aggregate!$R$2:$R$72</c:f>
              <c:numCache>
                <c:formatCode>0.000%</c:formatCode>
                <c:ptCount val="71"/>
                <c:pt idx="0">
                  <c:v>2.5558168664133497E-2</c:v>
                </c:pt>
                <c:pt idx="1">
                  <c:v>3.1495503599961949E-2</c:v>
                </c:pt>
                <c:pt idx="2">
                  <c:v>3.2669880783443801E-2</c:v>
                </c:pt>
                <c:pt idx="3">
                  <c:v>3.1432315250534353E-2</c:v>
                </c:pt>
                <c:pt idx="4">
                  <c:v>2.178541705198225E-2</c:v>
                </c:pt>
                <c:pt idx="5">
                  <c:v>2.1326515829219052E-2</c:v>
                </c:pt>
                <c:pt idx="6">
                  <c:v>2.0994779735952152E-2</c:v>
                </c:pt>
                <c:pt idx="7">
                  <c:v>2.038090582524155E-2</c:v>
                </c:pt>
                <c:pt idx="8">
                  <c:v>2.0949447141282301E-2</c:v>
                </c:pt>
                <c:pt idx="9">
                  <c:v>2.037088327828325E-2</c:v>
                </c:pt>
                <c:pt idx="10">
                  <c:v>1.977230862945225E-2</c:v>
                </c:pt>
                <c:pt idx="11">
                  <c:v>2.142423590783285E-2</c:v>
                </c:pt>
                <c:pt idx="12">
                  <c:v>1.8774499087476498E-2</c:v>
                </c:pt>
                <c:pt idx="13">
                  <c:v>1.8176742904978449E-2</c:v>
                </c:pt>
                <c:pt idx="14">
                  <c:v>1.7331857494712298E-2</c:v>
                </c:pt>
                <c:pt idx="15">
                  <c:v>1.35236591600111E-2</c:v>
                </c:pt>
                <c:pt idx="16">
                  <c:v>1.4766656462185248E-2</c:v>
                </c:pt>
                <c:pt idx="17">
                  <c:v>1.394073011811295E-2</c:v>
                </c:pt>
                <c:pt idx="18">
                  <c:v>1.3449820067749901E-2</c:v>
                </c:pt>
                <c:pt idx="19">
                  <c:v>1.3536711808385251E-2</c:v>
                </c:pt>
                <c:pt idx="20">
                  <c:v>1.257244052894565E-2</c:v>
                </c:pt>
                <c:pt idx="21">
                  <c:v>1.27783528918265E-2</c:v>
                </c:pt>
                <c:pt idx="22">
                  <c:v>1.274380610131625E-2</c:v>
                </c:pt>
                <c:pt idx="23">
                  <c:v>1.25472037256238E-2</c:v>
                </c:pt>
                <c:pt idx="24">
                  <c:v>1.38985515069142E-2</c:v>
                </c:pt>
                <c:pt idx="25">
                  <c:v>1.3633433630671349E-2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1.5288717242180149E-2</c:v>
                </c:pt>
                <c:pt idx="29">
                  <c:v>1.5561265180536701E-2</c:v>
                </c:pt>
                <c:pt idx="30">
                  <c:v>1.3355169706225399E-2</c:v>
                </c:pt>
                <c:pt idx="31">
                  <c:v>1.2519793674998799E-2</c:v>
                </c:pt>
                <c:pt idx="32">
                  <c:v>2.0257447285409999E-2</c:v>
                </c:pt>
                <c:pt idx="33">
                  <c:v>2.0525381372754049E-2</c:v>
                </c:pt>
                <c:pt idx="34">
                  <c:v>2.0099230413236149E-2</c:v>
                </c:pt>
                <c:pt idx="35">
                  <c:v>1.7985349254398899E-2</c:v>
                </c:pt>
                <c:pt idx="36">
                  <c:v>3.4727276438990054E-2</c:v>
                </c:pt>
                <c:pt idx="37">
                  <c:v>3.5275701788991899E-2</c:v>
                </c:pt>
                <c:pt idx="38">
                  <c:v>3.2440156079535598E-2</c:v>
                </c:pt>
                <c:pt idx="39">
                  <c:v>3.3279464790590602E-2</c:v>
                </c:pt>
                <c:pt idx="40">
                  <c:v>3.446233757414835E-2</c:v>
                </c:pt>
                <c:pt idx="41">
                  <c:v>3.5285989840526902E-2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2.577804740086095E-2</c:v>
                </c:pt>
                <c:pt idx="49">
                  <c:v>2.2230041057897651E-2</c:v>
                </c:pt>
                <c:pt idx="50">
                  <c:v>2.2180295378395498E-2</c:v>
                </c:pt>
                <c:pt idx="51">
                  <c:v>2.2073307323166001E-2</c:v>
                </c:pt>
                <c:pt idx="52">
                  <c:v>2.0310084469092549E-2</c:v>
                </c:pt>
                <c:pt idx="53">
                  <c:v>1.9236738013939849E-2</c:v>
                </c:pt>
                <c:pt idx="54">
                  <c:v>1.9481394257629653E-2</c:v>
                </c:pt>
                <c:pt idx="55">
                  <c:v>1.85390775946935E-2</c:v>
                </c:pt>
                <c:pt idx="56">
                  <c:v>1.9129291464333099E-2</c:v>
                </c:pt>
                <c:pt idx="57">
                  <c:v>1.8648710628134953E-2</c:v>
                </c:pt>
                <c:pt idx="58">
                  <c:v>1.8297862827113952E-2</c:v>
                </c:pt>
                <c:pt idx="59">
                  <c:v>1.7089465912957149E-2</c:v>
                </c:pt>
                <c:pt idx="60">
                  <c:v>1.5691251170595E-2</c:v>
                </c:pt>
                <c:pt idx="61">
                  <c:v>1.5324481881424951E-2</c:v>
                </c:pt>
                <c:pt idx="62">
                  <c:v>1.509692904680655E-2</c:v>
                </c:pt>
                <c:pt idx="63">
                  <c:v>1.49705470995982E-2</c:v>
                </c:pt>
                <c:pt idx="64">
                  <c:v>1.4222007388807001E-2</c:v>
                </c:pt>
                <c:pt idx="65">
                  <c:v>1.4143009883186449E-2</c:v>
                </c:pt>
                <c:pt idx="66">
                  <c:v>1.3961388790272949E-2</c:v>
                </c:pt>
                <c:pt idx="67">
                  <c:v>1.354607721036705E-2</c:v>
                </c:pt>
                <c:pt idx="68">
                  <c:v>1.2907368287508651E-2</c:v>
                </c:pt>
                <c:pt idx="69">
                  <c:v>1.27407160936765E-2</c:v>
                </c:pt>
                <c:pt idx="70">
                  <c:v>1.272429349410595E-2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95-4317-BCDB-DB58C717E659}"/>
            </c:ext>
          </c:extLst>
        </c:ser>
        <c:ser>
          <c:idx val="4"/>
          <c:order val="5"/>
          <c:tx>
            <c:v>Loan Loss Reserve to Total Loans, All Banks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Aggregate!$AC$2:$AC$72</c:f>
              <c:numCache>
                <c:formatCode>0.000%</c:formatCode>
                <c:ptCount val="71"/>
                <c:pt idx="0">
                  <c:v>1.6799999999999999E-2</c:v>
                </c:pt>
                <c:pt idx="1">
                  <c:v>1.7000000000000001E-2</c:v>
                </c:pt>
                <c:pt idx="2">
                  <c:v>1.7600000000000001E-2</c:v>
                </c:pt>
                <c:pt idx="3">
                  <c:v>1.8500000000000003E-2</c:v>
                </c:pt>
                <c:pt idx="4">
                  <c:v>1.9199999999999998E-2</c:v>
                </c:pt>
                <c:pt idx="5">
                  <c:v>1.89E-2</c:v>
                </c:pt>
                <c:pt idx="6">
                  <c:v>1.8700000000000001E-2</c:v>
                </c:pt>
                <c:pt idx="7">
                  <c:v>1.8600000000000002E-2</c:v>
                </c:pt>
                <c:pt idx="8">
                  <c:v>1.8500000000000003E-2</c:v>
                </c:pt>
                <c:pt idx="9">
                  <c:v>1.8100000000000002E-2</c:v>
                </c:pt>
                <c:pt idx="10">
                  <c:v>1.7600000000000001E-2</c:v>
                </c:pt>
                <c:pt idx="11">
                  <c:v>1.7500000000000002E-2</c:v>
                </c:pt>
                <c:pt idx="12">
                  <c:v>1.6899999999999998E-2</c:v>
                </c:pt>
                <c:pt idx="13">
                  <c:v>1.6200000000000003E-2</c:v>
                </c:pt>
                <c:pt idx="14">
                  <c:v>1.5700000000000002E-2</c:v>
                </c:pt>
                <c:pt idx="15">
                  <c:v>1.4999999999999999E-2</c:v>
                </c:pt>
                <c:pt idx="16">
                  <c:v>1.44E-2</c:v>
                </c:pt>
                <c:pt idx="17">
                  <c:v>1.38E-2</c:v>
                </c:pt>
                <c:pt idx="18">
                  <c:v>1.3500000000000002E-2</c:v>
                </c:pt>
                <c:pt idx="19">
                  <c:v>1.2800000000000001E-2</c:v>
                </c:pt>
                <c:pt idx="20">
                  <c:v>1.26E-2</c:v>
                </c:pt>
                <c:pt idx="21">
                  <c:v>1.2199999999999999E-2</c:v>
                </c:pt>
                <c:pt idx="22">
                  <c:v>1.21E-2</c:v>
                </c:pt>
                <c:pt idx="23">
                  <c:v>1.1599999999999999E-2</c:v>
                </c:pt>
                <c:pt idx="24">
                  <c:v>1.1699999999999999E-2</c:v>
                </c:pt>
                <c:pt idx="25">
                  <c:v>1.1699999999999999E-2</c:v>
                </c:pt>
                <c:pt idx="26">
                  <c:v>1.2E-2</c:v>
                </c:pt>
                <c:pt idx="27">
                  <c:v>1.3500000000000002E-2</c:v>
                </c:pt>
                <c:pt idx="28">
                  <c:v>1.55E-2</c:v>
                </c:pt>
                <c:pt idx="29">
                  <c:v>1.77E-2</c:v>
                </c:pt>
                <c:pt idx="30">
                  <c:v>1.9699999999999999E-2</c:v>
                </c:pt>
                <c:pt idx="31">
                  <c:v>2.2799999999999997E-2</c:v>
                </c:pt>
                <c:pt idx="32">
                  <c:v>2.6200000000000001E-2</c:v>
                </c:pt>
                <c:pt idx="33">
                  <c:v>2.9100000000000001E-2</c:v>
                </c:pt>
                <c:pt idx="34">
                  <c:v>3.1200000000000002E-2</c:v>
                </c:pt>
                <c:pt idx="35">
                  <c:v>3.2899999999999999E-2</c:v>
                </c:pt>
                <c:pt idx="36">
                  <c:v>3.7000000000000005E-2</c:v>
                </c:pt>
                <c:pt idx="37">
                  <c:v>3.5900000000000001E-2</c:v>
                </c:pt>
                <c:pt idx="38">
                  <c:v>3.4599999999999999E-2</c:v>
                </c:pt>
                <c:pt idx="39">
                  <c:v>3.3099999999999997E-2</c:v>
                </c:pt>
                <c:pt idx="40">
                  <c:v>3.1800000000000002E-2</c:v>
                </c:pt>
                <c:pt idx="41">
                  <c:v>2.98E-2</c:v>
                </c:pt>
                <c:pt idx="42">
                  <c:v>2.8199999999999999E-2</c:v>
                </c:pt>
                <c:pt idx="43">
                  <c:v>2.6699999999999998E-2</c:v>
                </c:pt>
                <c:pt idx="44">
                  <c:v>2.58E-2</c:v>
                </c:pt>
                <c:pt idx="45">
                  <c:v>2.4500000000000001E-2</c:v>
                </c:pt>
                <c:pt idx="46">
                  <c:v>2.29E-2</c:v>
                </c:pt>
                <c:pt idx="47">
                  <c:v>2.1700000000000001E-2</c:v>
                </c:pt>
                <c:pt idx="48">
                  <c:v>2.0799999999999999E-2</c:v>
                </c:pt>
                <c:pt idx="49">
                  <c:v>1.9799999999999998E-2</c:v>
                </c:pt>
                <c:pt idx="50">
                  <c:v>1.8600000000000002E-2</c:v>
                </c:pt>
                <c:pt idx="51">
                  <c:v>1.7500000000000002E-2</c:v>
                </c:pt>
                <c:pt idx="52">
                  <c:v>1.6899999999999998E-2</c:v>
                </c:pt>
                <c:pt idx="53">
                  <c:v>1.6E-2</c:v>
                </c:pt>
                <c:pt idx="54">
                  <c:v>1.55E-2</c:v>
                </c:pt>
                <c:pt idx="55">
                  <c:v>1.49E-2</c:v>
                </c:pt>
                <c:pt idx="56">
                  <c:v>1.4499999999999999E-2</c:v>
                </c:pt>
                <c:pt idx="57">
                  <c:v>1.3999999999999999E-2</c:v>
                </c:pt>
                <c:pt idx="58">
                  <c:v>1.37E-2</c:v>
                </c:pt>
                <c:pt idx="59">
                  <c:v>1.34E-2</c:v>
                </c:pt>
                <c:pt idx="60">
                  <c:v>1.3500000000000002E-2</c:v>
                </c:pt>
                <c:pt idx="61">
                  <c:v>1.3300000000000001E-2</c:v>
                </c:pt>
                <c:pt idx="62">
                  <c:v>1.3100000000000001E-2</c:v>
                </c:pt>
                <c:pt idx="63">
                  <c:v>1.29E-2</c:v>
                </c:pt>
                <c:pt idx="64">
                  <c:v>1.29E-2</c:v>
                </c:pt>
                <c:pt idx="65">
                  <c:v>1.26E-2</c:v>
                </c:pt>
                <c:pt idx="66">
                  <c:v>1.2699999999999999E-2</c:v>
                </c:pt>
                <c:pt idx="67">
                  <c:v>1.24E-2</c:v>
                </c:pt>
                <c:pt idx="68">
                  <c:v>1.23E-2</c:v>
                </c:pt>
                <c:pt idx="69">
                  <c:v>1.2199999999999999E-2</c:v>
                </c:pt>
                <c:pt idx="70">
                  <c:v>1.2199999999999999E-2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95-4317-BCDB-DB58C717E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11520"/>
        <c:axId val="223614016"/>
      </c:lineChart>
      <c:catAx>
        <c:axId val="223211520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361401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3614016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crossAx val="223211520"/>
        <c:crosses val="autoZero"/>
        <c:crossBetween val="between"/>
      </c:valAx>
    </c:plotArea>
    <c:legend>
      <c:legendPos val="b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minus>
          </c:errBars>
          <c:cat>
            <c:strRef>
              <c:f>Sheet4!$A$102:$A$186</c:f>
              <c:strCache>
                <c:ptCount val="85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</c:strCache>
            </c:strRef>
          </c:cat>
          <c:val>
            <c:numRef>
              <c:f>Aggregate!$W$2:$W$72</c:f>
              <c:numCache>
                <c:formatCode>0.000%</c:formatCode>
                <c:ptCount val="71"/>
                <c:pt idx="0">
                  <c:v>1.9144816779271823E-2</c:v>
                </c:pt>
                <c:pt idx="1">
                  <c:v>1.8503203613002474E-2</c:v>
                </c:pt>
                <c:pt idx="2">
                  <c:v>1.8173361460220701E-2</c:v>
                </c:pt>
                <c:pt idx="3">
                  <c:v>1.701903822249155E-2</c:v>
                </c:pt>
                <c:pt idx="4">
                  <c:v>1.4923231045251301E-2</c:v>
                </c:pt>
                <c:pt idx="5">
                  <c:v>1.3960492737086425E-2</c:v>
                </c:pt>
                <c:pt idx="6">
                  <c:v>1.1592773225780138E-2</c:v>
                </c:pt>
                <c:pt idx="7">
                  <c:v>1.0363664746081008E-2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9.7750364916815765E-3</c:v>
                </c:pt>
                <c:pt idx="16">
                  <c:v>1.0886682774247201E-2</c:v>
                </c:pt>
                <c:pt idx="17">
                  <c:v>1.0220071682421545E-2</c:v>
                </c:pt>
                <c:pt idx="18">
                  <c:v>9.1769677448264204E-3</c:v>
                </c:pt>
                <c:pt idx="19">
                  <c:v>8.2854903653808692E-3</c:v>
                </c:pt>
                <c:pt idx="20">
                  <c:v>8.2573710230889018E-3</c:v>
                </c:pt>
                <c:pt idx="21">
                  <c:v>7.8287678809706076E-3</c:v>
                </c:pt>
                <c:pt idx="22">
                  <c:v>7.7093673416136974E-3</c:v>
                </c:pt>
                <c:pt idx="23">
                  <c:v>7.4867162062329899E-3</c:v>
                </c:pt>
                <c:pt idx="24">
                  <c:v>1.0482655966678852E-2</c:v>
                </c:pt>
                <c:pt idx="25">
                  <c:v>9.9922742529931045E-3</c:v>
                </c:pt>
                <c:pt idx="26">
                  <c:v>9.15957241089029E-3</c:v>
                </c:pt>
                <c:pt idx="27">
                  <c:v>9.1847913954227443E-3</c:v>
                </c:pt>
                <c:pt idx="28">
                  <c:v>1.1154420391853274E-2</c:v>
                </c:pt>
                <c:pt idx="29">
                  <c:v>1.0876728927998651E-2</c:v>
                </c:pt>
                <c:pt idx="30">
                  <c:v>1.0651271132727781E-2</c:v>
                </c:pt>
                <c:pt idx="31">
                  <c:v>9.0775832911719895E-3</c:v>
                </c:pt>
                <c:pt idx="32">
                  <c:v>1.61821416352016E-2</c:v>
                </c:pt>
                <c:pt idx="33">
                  <c:v>1.6140701898363551E-2</c:v>
                </c:pt>
                <c:pt idx="34">
                  <c:v>1.41474732486714E-2</c:v>
                </c:pt>
                <c:pt idx="35">
                  <c:v>1.3341875599565595E-2</c:v>
                </c:pt>
                <c:pt idx="36">
                  <c:v>2.5849192835559427E-2</c:v>
                </c:pt>
                <c:pt idx="37">
                  <c:v>2.624642816836105E-2</c:v>
                </c:pt>
                <c:pt idx="38">
                  <c:v>2.6635026244643249E-2</c:v>
                </c:pt>
                <c:pt idx="39">
                  <c:v>2.6283053498381E-2</c:v>
                </c:pt>
                <c:pt idx="40">
                  <c:v>3.1393952163812175E-2</c:v>
                </c:pt>
                <c:pt idx="41">
                  <c:v>3.1274961886275626E-2</c:v>
                </c:pt>
                <c:pt idx="42">
                  <c:v>3.0487806315169976E-2</c:v>
                </c:pt>
                <c:pt idx="43">
                  <c:v>2.9674921047029526E-2</c:v>
                </c:pt>
                <c:pt idx="44">
                  <c:v>2.4058219988550723E-2</c:v>
                </c:pt>
                <c:pt idx="45">
                  <c:v>2.3498484221093175E-2</c:v>
                </c:pt>
                <c:pt idx="46">
                  <c:v>2.3299021862216725E-2</c:v>
                </c:pt>
                <c:pt idx="47">
                  <c:v>2.2734838949682076E-2</c:v>
                </c:pt>
                <c:pt idx="48">
                  <c:v>2.0746804158615101E-2</c:v>
                </c:pt>
                <c:pt idx="49">
                  <c:v>2.0301793185464951E-2</c:v>
                </c:pt>
                <c:pt idx="50">
                  <c:v>2.0400338553479575E-2</c:v>
                </c:pt>
                <c:pt idx="51">
                  <c:v>2.0142989989913727E-2</c:v>
                </c:pt>
                <c:pt idx="52">
                  <c:v>1.80458975456789E-2</c:v>
                </c:pt>
                <c:pt idx="53">
                  <c:v>1.3750867956112961E-2</c:v>
                </c:pt>
                <c:pt idx="54">
                  <c:v>1.3380050401437672E-2</c:v>
                </c:pt>
                <c:pt idx="55">
                  <c:v>1.3243916474262925E-2</c:v>
                </c:pt>
                <c:pt idx="56">
                  <c:v>1.1911706806281751E-2</c:v>
                </c:pt>
                <c:pt idx="57">
                  <c:v>1.154044190097132E-2</c:v>
                </c:pt>
                <c:pt idx="58">
                  <c:v>1.1332088309517287E-2</c:v>
                </c:pt>
                <c:pt idx="59">
                  <c:v>1.1182247051173436E-2</c:v>
                </c:pt>
                <c:pt idx="60">
                  <c:v>1.0956377949165567E-2</c:v>
                </c:pt>
                <c:pt idx="61">
                  <c:v>1.075162355463387E-2</c:v>
                </c:pt>
                <c:pt idx="62">
                  <c:v>1.0719918981846589E-2</c:v>
                </c:pt>
                <c:pt idx="63">
                  <c:v>1.0768918465432495E-2</c:v>
                </c:pt>
                <c:pt idx="64">
                  <c:v>1.1363596002651299E-2</c:v>
                </c:pt>
                <c:pt idx="65">
                  <c:v>1.11802817873266E-2</c:v>
                </c:pt>
                <c:pt idx="66">
                  <c:v>1.1335495634992775E-2</c:v>
                </c:pt>
                <c:pt idx="67">
                  <c:v>1.0977614298392177E-2</c:v>
                </c:pt>
                <c:pt idx="68">
                  <c:v>1.08938999948964E-2</c:v>
                </c:pt>
                <c:pt idx="69">
                  <c:v>1.0733715082066242E-2</c:v>
                </c:pt>
                <c:pt idx="70">
                  <c:v>1.0691431730379199E-2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D-4C54-8E84-0D0DEED8D8D8}"/>
            </c:ext>
          </c:extLst>
        </c:ser>
        <c:ser>
          <c:idx val="1"/>
          <c:order val="1"/>
          <c:spPr>
            <a:noFill/>
            <a:ln>
              <a:solidFill>
                <a:schemeClr val="accent1"/>
              </a:solidFill>
            </a:ln>
          </c:spPr>
          <c:invertIfNegative val="0"/>
          <c:cat>
            <c:strRef>
              <c:f>Sheet4!$A$102:$A$186</c:f>
              <c:strCache>
                <c:ptCount val="85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</c:strCache>
            </c:strRef>
          </c:cat>
          <c:val>
            <c:numRef>
              <c:f>Aggregate!$X$2:$X$72</c:f>
              <c:numCache>
                <c:formatCode>0.000%</c:formatCode>
                <c:ptCount val="71"/>
                <c:pt idx="0">
                  <c:v>6.4133518848616747E-3</c:v>
                </c:pt>
                <c:pt idx="1">
                  <c:v>1.2992299986959475E-2</c:v>
                </c:pt>
                <c:pt idx="2">
                  <c:v>1.44965193232231E-2</c:v>
                </c:pt>
                <c:pt idx="3">
                  <c:v>1.4413277028042803E-2</c:v>
                </c:pt>
                <c:pt idx="4">
                  <c:v>6.8621860067309484E-3</c:v>
                </c:pt>
                <c:pt idx="5">
                  <c:v>7.3660230921326272E-3</c:v>
                </c:pt>
                <c:pt idx="6">
                  <c:v>9.4020065101720132E-3</c:v>
                </c:pt>
                <c:pt idx="7">
                  <c:v>1.0017241079160542E-2</c:v>
                </c:pt>
                <c:pt idx="8">
                  <c:v>5.3001523451242996E-3</c:v>
                </c:pt>
                <c:pt idx="9">
                  <c:v>4.4886521276783498E-3</c:v>
                </c:pt>
                <c:pt idx="10">
                  <c:v>6.3876515280268491E-3</c:v>
                </c:pt>
                <c:pt idx="11">
                  <c:v>8.6904761343105496E-3</c:v>
                </c:pt>
                <c:pt idx="12">
                  <c:v>5.5138445857615976E-3</c:v>
                </c:pt>
                <c:pt idx="13">
                  <c:v>7.2135570865902495E-3</c:v>
                </c:pt>
                <c:pt idx="14">
                  <c:v>6.9998512807375977E-3</c:v>
                </c:pt>
                <c:pt idx="15">
                  <c:v>3.7486226683295237E-3</c:v>
                </c:pt>
                <c:pt idx="16">
                  <c:v>3.8799736879380469E-3</c:v>
                </c:pt>
                <c:pt idx="17">
                  <c:v>3.7206584356914048E-3</c:v>
                </c:pt>
                <c:pt idx="18">
                  <c:v>4.2728523229234802E-3</c:v>
                </c:pt>
                <c:pt idx="19">
                  <c:v>5.2512214430043818E-3</c:v>
                </c:pt>
                <c:pt idx="20">
                  <c:v>4.3150695058567484E-3</c:v>
                </c:pt>
                <c:pt idx="21">
                  <c:v>4.949585010855892E-3</c:v>
                </c:pt>
                <c:pt idx="22">
                  <c:v>5.0344387597025531E-3</c:v>
                </c:pt>
                <c:pt idx="23">
                  <c:v>5.0604875193908105E-3</c:v>
                </c:pt>
                <c:pt idx="24">
                  <c:v>3.4158955402353482E-3</c:v>
                </c:pt>
                <c:pt idx="25">
                  <c:v>3.6411593776782443E-3</c:v>
                </c:pt>
                <c:pt idx="26">
                  <c:v>4.3752985309892106E-3</c:v>
                </c:pt>
                <c:pt idx="27">
                  <c:v>3.9846351640160562E-3</c:v>
                </c:pt>
                <c:pt idx="28">
                  <c:v>4.1342968503268757E-3</c:v>
                </c:pt>
                <c:pt idx="29">
                  <c:v>4.6845362525380508E-3</c:v>
                </c:pt>
                <c:pt idx="30">
                  <c:v>2.7038985734976189E-3</c:v>
                </c:pt>
                <c:pt idx="31">
                  <c:v>3.44221038382681E-3</c:v>
                </c:pt>
                <c:pt idx="32">
                  <c:v>4.0753056502083988E-3</c:v>
                </c:pt>
                <c:pt idx="33">
                  <c:v>4.3846794743904981E-3</c:v>
                </c:pt>
                <c:pt idx="34">
                  <c:v>5.9517571645647492E-3</c:v>
                </c:pt>
                <c:pt idx="35">
                  <c:v>4.6434736548333043E-3</c:v>
                </c:pt>
                <c:pt idx="36">
                  <c:v>8.8780836034306268E-3</c:v>
                </c:pt>
                <c:pt idx="37">
                  <c:v>9.0292736206308497E-3</c:v>
                </c:pt>
                <c:pt idx="38">
                  <c:v>5.8051298348923489E-3</c:v>
                </c:pt>
                <c:pt idx="39">
                  <c:v>6.9964112922096013E-3</c:v>
                </c:pt>
                <c:pt idx="40">
                  <c:v>3.0683854103361746E-3</c:v>
                </c:pt>
                <c:pt idx="41">
                  <c:v>4.0110279542512756E-3</c:v>
                </c:pt>
                <c:pt idx="42">
                  <c:v>5.3129359863555263E-3</c:v>
                </c:pt>
                <c:pt idx="43">
                  <c:v>7.5611679569247761E-3</c:v>
                </c:pt>
                <c:pt idx="44">
                  <c:v>8.6742308925585772E-3</c:v>
                </c:pt>
                <c:pt idx="45">
                  <c:v>9.9457686640104272E-3</c:v>
                </c:pt>
                <c:pt idx="46">
                  <c:v>8.6458777275496765E-3</c:v>
                </c:pt>
                <c:pt idx="47">
                  <c:v>9.722322424661721E-3</c:v>
                </c:pt>
                <c:pt idx="48">
                  <c:v>5.0312432422458496E-3</c:v>
                </c:pt>
                <c:pt idx="49">
                  <c:v>1.9282478724327E-3</c:v>
                </c:pt>
                <c:pt idx="50">
                  <c:v>1.779956824915923E-3</c:v>
                </c:pt>
                <c:pt idx="51">
                  <c:v>1.9303173332522738E-3</c:v>
                </c:pt>
                <c:pt idx="52">
                  <c:v>2.264186923413649E-3</c:v>
                </c:pt>
                <c:pt idx="53">
                  <c:v>5.4858700578268877E-3</c:v>
                </c:pt>
                <c:pt idx="54">
                  <c:v>6.1013438561919806E-3</c:v>
                </c:pt>
                <c:pt idx="55">
                  <c:v>5.2951611204305749E-3</c:v>
                </c:pt>
                <c:pt idx="56">
                  <c:v>7.2175846580513486E-3</c:v>
                </c:pt>
                <c:pt idx="57">
                  <c:v>7.1082687271636323E-3</c:v>
                </c:pt>
                <c:pt idx="58">
                  <c:v>6.9657745175966644E-3</c:v>
                </c:pt>
                <c:pt idx="59">
                  <c:v>5.9072188617837126E-3</c:v>
                </c:pt>
                <c:pt idx="60">
                  <c:v>4.7348732214294326E-3</c:v>
                </c:pt>
                <c:pt idx="61">
                  <c:v>4.5728583267910811E-3</c:v>
                </c:pt>
                <c:pt idx="62">
                  <c:v>4.3770100649599616E-3</c:v>
                </c:pt>
                <c:pt idx="63">
                  <c:v>4.201628634165705E-3</c:v>
                </c:pt>
                <c:pt idx="64">
                  <c:v>2.8584113861557011E-3</c:v>
                </c:pt>
                <c:pt idx="65">
                  <c:v>2.9627280958598491E-3</c:v>
                </c:pt>
                <c:pt idx="66">
                  <c:v>2.6258931552801748E-3</c:v>
                </c:pt>
                <c:pt idx="67">
                  <c:v>2.5684629119748729E-3</c:v>
                </c:pt>
                <c:pt idx="68">
                  <c:v>2.0134682926122513E-3</c:v>
                </c:pt>
                <c:pt idx="69">
                  <c:v>2.0070010116102575E-3</c:v>
                </c:pt>
                <c:pt idx="70">
                  <c:v>2.0328617637267506E-3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BD-4C54-8E84-0D0DEED8D8D8}"/>
            </c:ext>
          </c:extLst>
        </c:ser>
        <c:ser>
          <c:idx val="2"/>
          <c:order val="2"/>
          <c:spPr>
            <a:noFill/>
            <a:ln>
              <a:solidFill>
                <a:schemeClr val="accent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strRef>
              <c:f>Sheet4!$A$102:$A$186</c:f>
              <c:strCache>
                <c:ptCount val="85"/>
                <c:pt idx="0">
                  <c:v>2001 Q1</c:v>
                </c:pt>
                <c:pt idx="1">
                  <c:v>2001 Q2</c:v>
                </c:pt>
                <c:pt idx="2">
                  <c:v>2001 Q3</c:v>
                </c:pt>
                <c:pt idx="3">
                  <c:v>2001 Q4</c:v>
                </c:pt>
                <c:pt idx="4">
                  <c:v>2002 Q1</c:v>
                </c:pt>
                <c:pt idx="5">
                  <c:v>2002 Q2</c:v>
                </c:pt>
                <c:pt idx="6">
                  <c:v>2002 Q3</c:v>
                </c:pt>
                <c:pt idx="7">
                  <c:v>2002 Q4</c:v>
                </c:pt>
                <c:pt idx="8">
                  <c:v>2003 Q1</c:v>
                </c:pt>
                <c:pt idx="9">
                  <c:v>2003 Q2</c:v>
                </c:pt>
                <c:pt idx="10">
                  <c:v>2003 Q3</c:v>
                </c:pt>
                <c:pt idx="11">
                  <c:v>2003 Q4</c:v>
                </c:pt>
                <c:pt idx="12">
                  <c:v>2004 Q1</c:v>
                </c:pt>
                <c:pt idx="13">
                  <c:v>2004 Q2</c:v>
                </c:pt>
                <c:pt idx="14">
                  <c:v>2004 Q3</c:v>
                </c:pt>
                <c:pt idx="15">
                  <c:v>2004 Q4</c:v>
                </c:pt>
                <c:pt idx="16">
                  <c:v>2005 Q1</c:v>
                </c:pt>
                <c:pt idx="17">
                  <c:v>2005 Q2</c:v>
                </c:pt>
                <c:pt idx="18">
                  <c:v>2005 Q3</c:v>
                </c:pt>
                <c:pt idx="19">
                  <c:v>2005 Q4</c:v>
                </c:pt>
                <c:pt idx="20">
                  <c:v>2006 Q1</c:v>
                </c:pt>
                <c:pt idx="21">
                  <c:v>2006 Q2</c:v>
                </c:pt>
                <c:pt idx="22">
                  <c:v>2006 Q3</c:v>
                </c:pt>
                <c:pt idx="23">
                  <c:v>2006 Q4</c:v>
                </c:pt>
                <c:pt idx="24">
                  <c:v>2007 Q1</c:v>
                </c:pt>
                <c:pt idx="25">
                  <c:v>2007 Q2</c:v>
                </c:pt>
                <c:pt idx="26">
                  <c:v>2007 Q3</c:v>
                </c:pt>
                <c:pt idx="27">
                  <c:v>2007 Q4</c:v>
                </c:pt>
                <c:pt idx="28">
                  <c:v>2008 Q1</c:v>
                </c:pt>
                <c:pt idx="29">
                  <c:v>2008 Q2</c:v>
                </c:pt>
                <c:pt idx="30">
                  <c:v>2008 Q3</c:v>
                </c:pt>
                <c:pt idx="31">
                  <c:v>2008 Q4</c:v>
                </c:pt>
                <c:pt idx="32">
                  <c:v>2009 Q1</c:v>
                </c:pt>
                <c:pt idx="33">
                  <c:v>2009 Q2</c:v>
                </c:pt>
                <c:pt idx="34">
                  <c:v>2009 Q3</c:v>
                </c:pt>
                <c:pt idx="35">
                  <c:v>2009 Q4</c:v>
                </c:pt>
                <c:pt idx="36">
                  <c:v>2010 Q1</c:v>
                </c:pt>
                <c:pt idx="37">
                  <c:v>2010 Q2</c:v>
                </c:pt>
                <c:pt idx="38">
                  <c:v>2010 Q3</c:v>
                </c:pt>
                <c:pt idx="39">
                  <c:v>2010 Q4</c:v>
                </c:pt>
                <c:pt idx="40">
                  <c:v>2011 Q1</c:v>
                </c:pt>
                <c:pt idx="41">
                  <c:v>2011 Q2</c:v>
                </c:pt>
                <c:pt idx="42">
                  <c:v>2011 Q3</c:v>
                </c:pt>
                <c:pt idx="43">
                  <c:v>2011 Q4</c:v>
                </c:pt>
                <c:pt idx="44">
                  <c:v>2012 Q1</c:v>
                </c:pt>
                <c:pt idx="45">
                  <c:v>2012 Q2</c:v>
                </c:pt>
                <c:pt idx="46">
                  <c:v>2012 Q3</c:v>
                </c:pt>
                <c:pt idx="47">
                  <c:v>2012 Q4</c:v>
                </c:pt>
                <c:pt idx="48">
                  <c:v>2013 Q1</c:v>
                </c:pt>
                <c:pt idx="49">
                  <c:v>2013 Q2</c:v>
                </c:pt>
                <c:pt idx="50">
                  <c:v>2013 Q3</c:v>
                </c:pt>
                <c:pt idx="51">
                  <c:v>2013 Q4</c:v>
                </c:pt>
                <c:pt idx="52">
                  <c:v>2014 Q1</c:v>
                </c:pt>
                <c:pt idx="53">
                  <c:v>2014 Q2</c:v>
                </c:pt>
                <c:pt idx="54">
                  <c:v>2014 Q3</c:v>
                </c:pt>
                <c:pt idx="55">
                  <c:v>2014 Q4</c:v>
                </c:pt>
                <c:pt idx="56">
                  <c:v>2015 Q1</c:v>
                </c:pt>
                <c:pt idx="57">
                  <c:v>2015 Q2</c:v>
                </c:pt>
                <c:pt idx="58">
                  <c:v>2015 Q3</c:v>
                </c:pt>
                <c:pt idx="59">
                  <c:v>2015 Q4</c:v>
                </c:pt>
                <c:pt idx="60">
                  <c:v>2016 Q1</c:v>
                </c:pt>
                <c:pt idx="61">
                  <c:v>2016 Q2</c:v>
                </c:pt>
                <c:pt idx="62">
                  <c:v>2016 Q3</c:v>
                </c:pt>
                <c:pt idx="63">
                  <c:v>2016 Q4</c:v>
                </c:pt>
                <c:pt idx="64">
                  <c:v>2017 Q1</c:v>
                </c:pt>
                <c:pt idx="65">
                  <c:v>2017 Q2</c:v>
                </c:pt>
                <c:pt idx="66">
                  <c:v>2017 Q3</c:v>
                </c:pt>
                <c:pt idx="67">
                  <c:v>2017 Q4</c:v>
                </c:pt>
                <c:pt idx="68">
                  <c:v>2018 Q1</c:v>
                </c:pt>
                <c:pt idx="69">
                  <c:v>2018 Q2</c:v>
                </c:pt>
                <c:pt idx="70">
                  <c:v>2018 Q3</c:v>
                </c:pt>
                <c:pt idx="71">
                  <c:v>2018 Q4</c:v>
                </c:pt>
                <c:pt idx="72">
                  <c:v>2019 Q1</c:v>
                </c:pt>
                <c:pt idx="73">
                  <c:v>2019 Q2</c:v>
                </c:pt>
                <c:pt idx="74">
                  <c:v>2019 Q3</c:v>
                </c:pt>
                <c:pt idx="75">
                  <c:v>2019 Q4</c:v>
                </c:pt>
                <c:pt idx="76">
                  <c:v>2020 Q1</c:v>
                </c:pt>
                <c:pt idx="77">
                  <c:v>2020 Q2</c:v>
                </c:pt>
                <c:pt idx="78">
                  <c:v>2020 Q3</c:v>
                </c:pt>
                <c:pt idx="79">
                  <c:v>2020 Q4</c:v>
                </c:pt>
                <c:pt idx="80">
                  <c:v>2021 Q1</c:v>
                </c:pt>
                <c:pt idx="81">
                  <c:v>2021 Q2</c:v>
                </c:pt>
                <c:pt idx="82">
                  <c:v>2021 Q3</c:v>
                </c:pt>
                <c:pt idx="83">
                  <c:v>2021 Q4</c:v>
                </c:pt>
                <c:pt idx="84">
                  <c:v>2022 Q1</c:v>
                </c:pt>
              </c:strCache>
            </c:strRef>
          </c:cat>
          <c:val>
            <c:numRef>
              <c:f>Aggregate!$Y$2:$Y$72</c:f>
              <c:numCache>
                <c:formatCode>0.000%</c:formatCode>
                <c:ptCount val="71"/>
                <c:pt idx="0">
                  <c:v>1.6583300367123306E-2</c:v>
                </c:pt>
                <c:pt idx="1">
                  <c:v>1.0868783926415548E-2</c:v>
                </c:pt>
                <c:pt idx="2">
                  <c:v>9.7575269434255485E-3</c:v>
                </c:pt>
                <c:pt idx="3">
                  <c:v>5.1651025876270004E-3</c:v>
                </c:pt>
                <c:pt idx="4">
                  <c:v>1.7337921986439801E-2</c:v>
                </c:pt>
                <c:pt idx="5">
                  <c:v>1.9077812713731553E-2</c:v>
                </c:pt>
                <c:pt idx="6">
                  <c:v>1.7206979656888298E-2</c:v>
                </c:pt>
                <c:pt idx="7">
                  <c:v>1.4271534574581603E-2</c:v>
                </c:pt>
                <c:pt idx="8">
                  <c:v>2.6875576790204948E-2</c:v>
                </c:pt>
                <c:pt idx="9">
                  <c:v>2.71481627708181E-2</c:v>
                </c:pt>
                <c:pt idx="10">
                  <c:v>2.8599845468496553E-2</c:v>
                </c:pt>
                <c:pt idx="11">
                  <c:v>2.346282068112885E-2</c:v>
                </c:pt>
                <c:pt idx="12">
                  <c:v>3.0111831173106202E-2</c:v>
                </c:pt>
                <c:pt idx="13">
                  <c:v>3.6796188026933699E-2</c:v>
                </c:pt>
                <c:pt idx="14">
                  <c:v>4.2014568859329297E-2</c:v>
                </c:pt>
                <c:pt idx="15">
                  <c:v>3.9340964892511245E-2</c:v>
                </c:pt>
                <c:pt idx="16">
                  <c:v>2.49358230622353E-2</c:v>
                </c:pt>
                <c:pt idx="17">
                  <c:v>2.4223147377175201E-2</c:v>
                </c:pt>
                <c:pt idx="18">
                  <c:v>2.3112956588712503E-2</c:v>
                </c:pt>
                <c:pt idx="19">
                  <c:v>1.84726119876692E-2</c:v>
                </c:pt>
                <c:pt idx="20">
                  <c:v>1.9793110185670655E-2</c:v>
                </c:pt>
                <c:pt idx="21">
                  <c:v>1.7245534798283099E-2</c:v>
                </c:pt>
                <c:pt idx="22">
                  <c:v>1.7776295904843198E-2</c:v>
                </c:pt>
                <c:pt idx="23">
                  <c:v>1.0103690056629751E-2</c:v>
                </c:pt>
                <c:pt idx="24">
                  <c:v>1.026829041971845E-2</c:v>
                </c:pt>
                <c:pt idx="25">
                  <c:v>1.0201881983697599E-2</c:v>
                </c:pt>
                <c:pt idx="26">
                  <c:v>5.7176867739125465E-3</c:v>
                </c:pt>
                <c:pt idx="27">
                  <c:v>5.8587419708459997E-3</c:v>
                </c:pt>
                <c:pt idx="28">
                  <c:v>1.7404282688007845E-2</c:v>
                </c:pt>
                <c:pt idx="29">
                  <c:v>1.7836805260883451E-2</c:v>
                </c:pt>
                <c:pt idx="30">
                  <c:v>1.9212107077932125E-2</c:v>
                </c:pt>
                <c:pt idx="31">
                  <c:v>1.5961791885864052E-2</c:v>
                </c:pt>
                <c:pt idx="32">
                  <c:v>3.7263135989055778E-2</c:v>
                </c:pt>
                <c:pt idx="33">
                  <c:v>3.7110789233030281E-2</c:v>
                </c:pt>
                <c:pt idx="34">
                  <c:v>4.4588308744734115E-2</c:v>
                </c:pt>
                <c:pt idx="35">
                  <c:v>3.1906490749883415E-2</c:v>
                </c:pt>
                <c:pt idx="36">
                  <c:v>1.8582474410090172E-2</c:v>
                </c:pt>
                <c:pt idx="37">
                  <c:v>1.7639569995406723E-2</c:v>
                </c:pt>
                <c:pt idx="38">
                  <c:v>1.9739675536409526E-2</c:v>
                </c:pt>
                <c:pt idx="39">
                  <c:v>1.7204618220840198E-2</c:v>
                </c:pt>
                <c:pt idx="40">
                  <c:v>1.6060325747401301E-2</c:v>
                </c:pt>
                <c:pt idx="41">
                  <c:v>1.4794583592877719E-2</c:v>
                </c:pt>
                <c:pt idx="42">
                  <c:v>1.2268537973331127E-2</c:v>
                </c:pt>
                <c:pt idx="43">
                  <c:v>9.4414701221741185E-3</c:v>
                </c:pt>
                <c:pt idx="44">
                  <c:v>7.982843713735574E-3</c:v>
                </c:pt>
                <c:pt idx="45">
                  <c:v>6.4626665139097261E-3</c:v>
                </c:pt>
                <c:pt idx="46">
                  <c:v>7.1774508605201501E-3</c:v>
                </c:pt>
                <c:pt idx="47">
                  <c:v>4.9890438361277004E-3</c:v>
                </c:pt>
                <c:pt idx="48">
                  <c:v>4.9691798605774745E-3</c:v>
                </c:pt>
                <c:pt idx="49">
                  <c:v>8.0621428631488731E-3</c:v>
                </c:pt>
                <c:pt idx="50">
                  <c:v>7.6415339757558293E-3</c:v>
                </c:pt>
                <c:pt idx="51">
                  <c:v>6.5557708585679483E-3</c:v>
                </c:pt>
                <c:pt idx="52">
                  <c:v>1.0278319173342852E-2</c:v>
                </c:pt>
                <c:pt idx="53">
                  <c:v>1.0701630521750199E-2</c:v>
                </c:pt>
                <c:pt idx="54">
                  <c:v>1.0124998500915198E-2</c:v>
                </c:pt>
                <c:pt idx="55">
                  <c:v>1.022461575332E-2</c:v>
                </c:pt>
                <c:pt idx="56">
                  <c:v>9.1197696953437754E-3</c:v>
                </c:pt>
                <c:pt idx="57">
                  <c:v>9.0175727507111995E-3</c:v>
                </c:pt>
                <c:pt idx="58">
                  <c:v>8.9995881538713976E-3</c:v>
                </c:pt>
                <c:pt idx="59">
                  <c:v>9.4423991248552032E-3</c:v>
                </c:pt>
                <c:pt idx="60">
                  <c:v>1.1782928682484775E-2</c:v>
                </c:pt>
                <c:pt idx="61">
                  <c:v>1.1301070723799399E-2</c:v>
                </c:pt>
                <c:pt idx="62">
                  <c:v>1.1097815547532325E-2</c:v>
                </c:pt>
                <c:pt idx="63">
                  <c:v>1.0244709046732902E-2</c:v>
                </c:pt>
                <c:pt idx="64">
                  <c:v>1.4327610349151402E-2</c:v>
                </c:pt>
                <c:pt idx="65">
                  <c:v>1.3760971821239327E-2</c:v>
                </c:pt>
                <c:pt idx="66">
                  <c:v>1.3053904151702527E-2</c:v>
                </c:pt>
                <c:pt idx="67">
                  <c:v>1.235450135606465E-2</c:v>
                </c:pt>
                <c:pt idx="68">
                  <c:v>1.6138704786772401E-2</c:v>
                </c:pt>
                <c:pt idx="69">
                  <c:v>1.57103048189337E-2</c:v>
                </c:pt>
                <c:pt idx="70">
                  <c:v>1.5503717466291001E-2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D-4C54-8E84-0D0DEED8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212544"/>
        <c:axId val="223636288"/>
      </c:barChart>
      <c:lineChart>
        <c:grouping val="standard"/>
        <c:varyColors val="0"/>
        <c:ser>
          <c:idx val="3"/>
          <c:order val="3"/>
          <c:tx>
            <c:v>PacWest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Aggregate!$M$2:$M$86</c:f>
              <c:numCache>
                <c:formatCode>0.000%</c:formatCode>
                <c:ptCount val="85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  <c:pt idx="84">
                  <c:v>1.7854541942608666E-2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BD-4C54-8E84-0D0DEED8D8D8}"/>
            </c:ext>
          </c:extLst>
        </c:ser>
        <c:ser>
          <c:idx val="4"/>
          <c:order val="4"/>
          <c:tx>
            <c:v>Industry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Aggregate!$AC$2:$AC$72</c:f>
              <c:numCache>
                <c:formatCode>0.000%</c:formatCode>
                <c:ptCount val="71"/>
                <c:pt idx="0">
                  <c:v>1.6799999999999999E-2</c:v>
                </c:pt>
                <c:pt idx="1">
                  <c:v>1.7000000000000001E-2</c:v>
                </c:pt>
                <c:pt idx="2">
                  <c:v>1.7600000000000001E-2</c:v>
                </c:pt>
                <c:pt idx="3">
                  <c:v>1.8500000000000003E-2</c:v>
                </c:pt>
                <c:pt idx="4">
                  <c:v>1.9199999999999998E-2</c:v>
                </c:pt>
                <c:pt idx="5">
                  <c:v>1.89E-2</c:v>
                </c:pt>
                <c:pt idx="6">
                  <c:v>1.8700000000000001E-2</c:v>
                </c:pt>
                <c:pt idx="7">
                  <c:v>1.8600000000000002E-2</c:v>
                </c:pt>
                <c:pt idx="8">
                  <c:v>1.8500000000000003E-2</c:v>
                </c:pt>
                <c:pt idx="9">
                  <c:v>1.8100000000000002E-2</c:v>
                </c:pt>
                <c:pt idx="10">
                  <c:v>1.7600000000000001E-2</c:v>
                </c:pt>
                <c:pt idx="11">
                  <c:v>1.7500000000000002E-2</c:v>
                </c:pt>
                <c:pt idx="12">
                  <c:v>1.6899999999999998E-2</c:v>
                </c:pt>
                <c:pt idx="13">
                  <c:v>1.6200000000000003E-2</c:v>
                </c:pt>
                <c:pt idx="14">
                  <c:v>1.5700000000000002E-2</c:v>
                </c:pt>
                <c:pt idx="15">
                  <c:v>1.4999999999999999E-2</c:v>
                </c:pt>
                <c:pt idx="16">
                  <c:v>1.44E-2</c:v>
                </c:pt>
                <c:pt idx="17">
                  <c:v>1.38E-2</c:v>
                </c:pt>
                <c:pt idx="18">
                  <c:v>1.3500000000000002E-2</c:v>
                </c:pt>
                <c:pt idx="19">
                  <c:v>1.2800000000000001E-2</c:v>
                </c:pt>
                <c:pt idx="20">
                  <c:v>1.26E-2</c:v>
                </c:pt>
                <c:pt idx="21">
                  <c:v>1.2199999999999999E-2</c:v>
                </c:pt>
                <c:pt idx="22">
                  <c:v>1.21E-2</c:v>
                </c:pt>
                <c:pt idx="23">
                  <c:v>1.1599999999999999E-2</c:v>
                </c:pt>
                <c:pt idx="24">
                  <c:v>1.1699999999999999E-2</c:v>
                </c:pt>
                <c:pt idx="25">
                  <c:v>1.1699999999999999E-2</c:v>
                </c:pt>
                <c:pt idx="26">
                  <c:v>1.2E-2</c:v>
                </c:pt>
                <c:pt idx="27">
                  <c:v>1.3500000000000002E-2</c:v>
                </c:pt>
                <c:pt idx="28">
                  <c:v>1.55E-2</c:v>
                </c:pt>
                <c:pt idx="29">
                  <c:v>1.77E-2</c:v>
                </c:pt>
                <c:pt idx="30">
                  <c:v>1.9699999999999999E-2</c:v>
                </c:pt>
                <c:pt idx="31">
                  <c:v>2.2799999999999997E-2</c:v>
                </c:pt>
                <c:pt idx="32">
                  <c:v>2.6200000000000001E-2</c:v>
                </c:pt>
                <c:pt idx="33">
                  <c:v>2.9100000000000001E-2</c:v>
                </c:pt>
                <c:pt idx="34">
                  <c:v>3.1200000000000002E-2</c:v>
                </c:pt>
                <c:pt idx="35">
                  <c:v>3.2899999999999999E-2</c:v>
                </c:pt>
                <c:pt idx="36">
                  <c:v>3.7000000000000005E-2</c:v>
                </c:pt>
                <c:pt idx="37">
                  <c:v>3.5900000000000001E-2</c:v>
                </c:pt>
                <c:pt idx="38">
                  <c:v>3.4599999999999999E-2</c:v>
                </c:pt>
                <c:pt idx="39">
                  <c:v>3.3099999999999997E-2</c:v>
                </c:pt>
                <c:pt idx="40">
                  <c:v>3.1800000000000002E-2</c:v>
                </c:pt>
                <c:pt idx="41">
                  <c:v>2.98E-2</c:v>
                </c:pt>
                <c:pt idx="42">
                  <c:v>2.8199999999999999E-2</c:v>
                </c:pt>
                <c:pt idx="43">
                  <c:v>2.6699999999999998E-2</c:v>
                </c:pt>
                <c:pt idx="44">
                  <c:v>2.58E-2</c:v>
                </c:pt>
                <c:pt idx="45">
                  <c:v>2.4500000000000001E-2</c:v>
                </c:pt>
                <c:pt idx="46">
                  <c:v>2.29E-2</c:v>
                </c:pt>
                <c:pt idx="47">
                  <c:v>2.1700000000000001E-2</c:v>
                </c:pt>
                <c:pt idx="48">
                  <c:v>2.0799999999999999E-2</c:v>
                </c:pt>
                <c:pt idx="49">
                  <c:v>1.9799999999999998E-2</c:v>
                </c:pt>
                <c:pt idx="50">
                  <c:v>1.8600000000000002E-2</c:v>
                </c:pt>
                <c:pt idx="51">
                  <c:v>1.7500000000000002E-2</c:v>
                </c:pt>
                <c:pt idx="52">
                  <c:v>1.6899999999999998E-2</c:v>
                </c:pt>
                <c:pt idx="53">
                  <c:v>1.6E-2</c:v>
                </c:pt>
                <c:pt idx="54">
                  <c:v>1.55E-2</c:v>
                </c:pt>
                <c:pt idx="55">
                  <c:v>1.49E-2</c:v>
                </c:pt>
                <c:pt idx="56">
                  <c:v>1.4499999999999999E-2</c:v>
                </c:pt>
                <c:pt idx="57">
                  <c:v>1.3999999999999999E-2</c:v>
                </c:pt>
                <c:pt idx="58">
                  <c:v>1.37E-2</c:v>
                </c:pt>
                <c:pt idx="59">
                  <c:v>1.34E-2</c:v>
                </c:pt>
                <c:pt idx="60">
                  <c:v>1.3500000000000002E-2</c:v>
                </c:pt>
                <c:pt idx="61">
                  <c:v>1.3300000000000001E-2</c:v>
                </c:pt>
                <c:pt idx="62">
                  <c:v>1.3100000000000001E-2</c:v>
                </c:pt>
                <c:pt idx="63">
                  <c:v>1.29E-2</c:v>
                </c:pt>
                <c:pt idx="64">
                  <c:v>1.29E-2</c:v>
                </c:pt>
                <c:pt idx="65">
                  <c:v>1.26E-2</c:v>
                </c:pt>
                <c:pt idx="66">
                  <c:v>1.2699999999999999E-2</c:v>
                </c:pt>
                <c:pt idx="67">
                  <c:v>1.24E-2</c:v>
                </c:pt>
                <c:pt idx="68">
                  <c:v>1.23E-2</c:v>
                </c:pt>
                <c:pt idx="69">
                  <c:v>1.2199999999999999E-2</c:v>
                </c:pt>
                <c:pt idx="70">
                  <c:v>1.2199999999999999E-2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BD-4C54-8E84-0D0DEED8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12544"/>
        <c:axId val="223636288"/>
      </c:lineChart>
      <c:lineChart>
        <c:grouping val="standard"/>
        <c:varyColors val="0"/>
        <c:ser>
          <c:idx val="5"/>
          <c:order val="5"/>
          <c:tx>
            <c:v>Unemployment Rate</c:v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val>
            <c:numRef>
              <c:f>Sheet4!$B$102:$B$186</c:f>
              <c:numCache>
                <c:formatCode>General</c:formatCode>
                <c:ptCount val="85"/>
                <c:pt idx="0">
                  <c:v>4.2</c:v>
                </c:pt>
                <c:pt idx="1">
                  <c:v>4.4000000000000004</c:v>
                </c:pt>
                <c:pt idx="2">
                  <c:v>4.8</c:v>
                </c:pt>
                <c:pt idx="3">
                  <c:v>5.5</c:v>
                </c:pt>
                <c:pt idx="4">
                  <c:v>5.7</c:v>
                </c:pt>
                <c:pt idx="5">
                  <c:v>5.8</c:v>
                </c:pt>
                <c:pt idx="6">
                  <c:v>5.7</c:v>
                </c:pt>
                <c:pt idx="7">
                  <c:v>5.9</c:v>
                </c:pt>
                <c:pt idx="8">
                  <c:v>5.9</c:v>
                </c:pt>
                <c:pt idx="9">
                  <c:v>6.1</c:v>
                </c:pt>
                <c:pt idx="10">
                  <c:v>6.1</c:v>
                </c:pt>
                <c:pt idx="11">
                  <c:v>5.8</c:v>
                </c:pt>
                <c:pt idx="12">
                  <c:v>5.7</c:v>
                </c:pt>
                <c:pt idx="13">
                  <c:v>5.6</c:v>
                </c:pt>
                <c:pt idx="14">
                  <c:v>5.4</c:v>
                </c:pt>
                <c:pt idx="15">
                  <c:v>5.4</c:v>
                </c:pt>
                <c:pt idx="16">
                  <c:v>5.3</c:v>
                </c:pt>
                <c:pt idx="17">
                  <c:v>5.0999999999999996</c:v>
                </c:pt>
                <c:pt idx="18">
                  <c:v>5</c:v>
                </c:pt>
                <c:pt idx="19">
                  <c:v>5</c:v>
                </c:pt>
                <c:pt idx="20">
                  <c:v>4.7</c:v>
                </c:pt>
                <c:pt idx="21">
                  <c:v>4.5999999999999996</c:v>
                </c:pt>
                <c:pt idx="22">
                  <c:v>4.5999999999999996</c:v>
                </c:pt>
                <c:pt idx="23">
                  <c:v>4.4000000000000004</c:v>
                </c:pt>
                <c:pt idx="24">
                  <c:v>4.5</c:v>
                </c:pt>
                <c:pt idx="25">
                  <c:v>4.5</c:v>
                </c:pt>
                <c:pt idx="26">
                  <c:v>4.7</c:v>
                </c:pt>
                <c:pt idx="27">
                  <c:v>4.8</c:v>
                </c:pt>
                <c:pt idx="28">
                  <c:v>5</c:v>
                </c:pt>
                <c:pt idx="29">
                  <c:v>5.3</c:v>
                </c:pt>
                <c:pt idx="30">
                  <c:v>6</c:v>
                </c:pt>
                <c:pt idx="31">
                  <c:v>6.9</c:v>
                </c:pt>
                <c:pt idx="32">
                  <c:v>8.3000000000000007</c:v>
                </c:pt>
                <c:pt idx="33">
                  <c:v>9.3000000000000007</c:v>
                </c:pt>
                <c:pt idx="34">
                  <c:v>9.6</c:v>
                </c:pt>
                <c:pt idx="35">
                  <c:v>9.9</c:v>
                </c:pt>
                <c:pt idx="36">
                  <c:v>9.8000000000000007</c:v>
                </c:pt>
                <c:pt idx="37">
                  <c:v>9.6</c:v>
                </c:pt>
                <c:pt idx="38">
                  <c:v>9.5</c:v>
                </c:pt>
                <c:pt idx="39">
                  <c:v>9.5</c:v>
                </c:pt>
                <c:pt idx="40">
                  <c:v>9</c:v>
                </c:pt>
                <c:pt idx="41">
                  <c:v>9.1</c:v>
                </c:pt>
                <c:pt idx="42">
                  <c:v>9</c:v>
                </c:pt>
                <c:pt idx="43">
                  <c:v>8.6</c:v>
                </c:pt>
                <c:pt idx="44">
                  <c:v>8.3000000000000007</c:v>
                </c:pt>
                <c:pt idx="45">
                  <c:v>8.1999999999999993</c:v>
                </c:pt>
                <c:pt idx="46">
                  <c:v>8</c:v>
                </c:pt>
                <c:pt idx="47">
                  <c:v>7.8</c:v>
                </c:pt>
                <c:pt idx="48">
                  <c:v>7.7</c:v>
                </c:pt>
                <c:pt idx="49">
                  <c:v>7.5</c:v>
                </c:pt>
                <c:pt idx="50">
                  <c:v>7.2</c:v>
                </c:pt>
                <c:pt idx="51">
                  <c:v>6.9</c:v>
                </c:pt>
                <c:pt idx="52">
                  <c:v>6.7</c:v>
                </c:pt>
                <c:pt idx="53">
                  <c:v>6.2</c:v>
                </c:pt>
                <c:pt idx="54">
                  <c:v>6.1</c:v>
                </c:pt>
                <c:pt idx="55">
                  <c:v>5.7</c:v>
                </c:pt>
                <c:pt idx="56">
                  <c:v>5.5</c:v>
                </c:pt>
                <c:pt idx="57">
                  <c:v>5.4</c:v>
                </c:pt>
                <c:pt idx="58">
                  <c:v>5.0999999999999996</c:v>
                </c:pt>
                <c:pt idx="59">
                  <c:v>5</c:v>
                </c:pt>
                <c:pt idx="60">
                  <c:v>4.9000000000000004</c:v>
                </c:pt>
                <c:pt idx="61">
                  <c:v>4.9000000000000004</c:v>
                </c:pt>
                <c:pt idx="62">
                  <c:v>4.9000000000000004</c:v>
                </c:pt>
                <c:pt idx="63">
                  <c:v>4.8</c:v>
                </c:pt>
                <c:pt idx="64">
                  <c:v>4.5999999999999996</c:v>
                </c:pt>
                <c:pt idx="65">
                  <c:v>4.4000000000000004</c:v>
                </c:pt>
                <c:pt idx="66">
                  <c:v>4.3</c:v>
                </c:pt>
                <c:pt idx="67">
                  <c:v>4.0999999999999996</c:v>
                </c:pt>
                <c:pt idx="68">
                  <c:v>4.0999999999999996</c:v>
                </c:pt>
                <c:pt idx="69">
                  <c:v>3.9</c:v>
                </c:pt>
                <c:pt idx="70">
                  <c:v>3.8</c:v>
                </c:pt>
                <c:pt idx="71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0BD-4C54-8E84-0D0DEED8D8D8}"/>
            </c:ext>
          </c:extLst>
        </c:ser>
        <c:ser>
          <c:idx val="6"/>
          <c:order val="6"/>
          <c:tx>
            <c:v>Base</c:v>
          </c:tx>
          <c:spPr>
            <a:ln>
              <a:solidFill>
                <a:schemeClr val="accent3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Sheet4!$C$102:$C$186</c:f>
              <c:numCache>
                <c:formatCode>General</c:formatCode>
                <c:ptCount val="85"/>
                <c:pt idx="71">
                  <c:v>3.8</c:v>
                </c:pt>
                <c:pt idx="72">
                  <c:v>3.7</c:v>
                </c:pt>
                <c:pt idx="73">
                  <c:v>3.6</c:v>
                </c:pt>
                <c:pt idx="74">
                  <c:v>3.6</c:v>
                </c:pt>
                <c:pt idx="75">
                  <c:v>3.6</c:v>
                </c:pt>
                <c:pt idx="76">
                  <c:v>3.6</c:v>
                </c:pt>
                <c:pt idx="77">
                  <c:v>3.6</c:v>
                </c:pt>
                <c:pt idx="78">
                  <c:v>3.7</c:v>
                </c:pt>
                <c:pt idx="79">
                  <c:v>3.8</c:v>
                </c:pt>
                <c:pt idx="80">
                  <c:v>3.9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4.0999999999999996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0BD-4C54-8E84-0D0DEED8D8D8}"/>
            </c:ext>
          </c:extLst>
        </c:ser>
        <c:ser>
          <c:idx val="7"/>
          <c:order val="7"/>
          <c:tx>
            <c:v>Adv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val>
            <c:numRef>
              <c:f>Sheet4!$D$102:$D$186</c:f>
              <c:numCache>
                <c:formatCode>General</c:formatCode>
                <c:ptCount val="85"/>
                <c:pt idx="71">
                  <c:v>3.8</c:v>
                </c:pt>
                <c:pt idx="72">
                  <c:v>4.3</c:v>
                </c:pt>
                <c:pt idx="73">
                  <c:v>5.0999999999999996</c:v>
                </c:pt>
                <c:pt idx="74">
                  <c:v>5.7</c:v>
                </c:pt>
                <c:pt idx="75">
                  <c:v>6.2</c:v>
                </c:pt>
                <c:pt idx="76">
                  <c:v>6.6</c:v>
                </c:pt>
                <c:pt idx="77">
                  <c:v>6.8</c:v>
                </c:pt>
                <c:pt idx="78">
                  <c:v>7</c:v>
                </c:pt>
                <c:pt idx="79">
                  <c:v>7</c:v>
                </c:pt>
                <c:pt idx="80">
                  <c:v>6.9</c:v>
                </c:pt>
                <c:pt idx="81">
                  <c:v>6.7</c:v>
                </c:pt>
                <c:pt idx="82">
                  <c:v>6.6</c:v>
                </c:pt>
                <c:pt idx="83">
                  <c:v>6.4</c:v>
                </c:pt>
                <c:pt idx="84">
                  <c:v>6.3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0BD-4C54-8E84-0D0DEED8D8D8}"/>
            </c:ext>
          </c:extLst>
        </c:ser>
        <c:ser>
          <c:idx val="8"/>
          <c:order val="8"/>
          <c:tx>
            <c:v>Sev</c:v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val>
            <c:numRef>
              <c:f>Sheet4!$E$102:$E$186</c:f>
              <c:numCache>
                <c:formatCode>General</c:formatCode>
                <c:ptCount val="85"/>
                <c:pt idx="71">
                  <c:v>3.8</c:v>
                </c:pt>
                <c:pt idx="72">
                  <c:v>4.7</c:v>
                </c:pt>
                <c:pt idx="73">
                  <c:v>6.3</c:v>
                </c:pt>
                <c:pt idx="74">
                  <c:v>7.5</c:v>
                </c:pt>
                <c:pt idx="75">
                  <c:v>8.4</c:v>
                </c:pt>
                <c:pt idx="76">
                  <c:v>9.1999999999999993</c:v>
                </c:pt>
                <c:pt idx="77">
                  <c:v>9.6999999999999993</c:v>
                </c:pt>
                <c:pt idx="78">
                  <c:v>10</c:v>
                </c:pt>
                <c:pt idx="79">
                  <c:v>9.9</c:v>
                </c:pt>
                <c:pt idx="80">
                  <c:v>9.6999999999999993</c:v>
                </c:pt>
                <c:pt idx="81">
                  <c:v>9.5</c:v>
                </c:pt>
                <c:pt idx="82">
                  <c:v>9.1999999999999993</c:v>
                </c:pt>
                <c:pt idx="83">
                  <c:v>8.9</c:v>
                </c:pt>
                <c:pt idx="84">
                  <c:v>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0BD-4C54-8E84-0D0DEED8D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13568"/>
        <c:axId val="223636864"/>
      </c:lineChart>
      <c:catAx>
        <c:axId val="223212544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363628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3636288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crossAx val="223212544"/>
        <c:crosses val="autoZero"/>
        <c:crossBetween val="between"/>
      </c:valAx>
      <c:valAx>
        <c:axId val="223636864"/>
        <c:scaling>
          <c:orientation val="minMax"/>
          <c:max val="11"/>
          <c:min val="3"/>
        </c:scaling>
        <c:delete val="0"/>
        <c:axPos val="r"/>
        <c:numFmt formatCode="0%" sourceLinked="0"/>
        <c:majorTickMark val="out"/>
        <c:minorTickMark val="none"/>
        <c:tickLblPos val="nextTo"/>
        <c:crossAx val="223213568"/>
        <c:crosses val="max"/>
        <c:crossBetween val="between"/>
        <c:majorUnit val="2"/>
        <c:dispUnits>
          <c:builtInUnit val="hundreds"/>
          <c:dispUnitsLbl>
            <c:layout/>
          </c:dispUnitsLbl>
        </c:dispUnits>
      </c:valAx>
      <c:catAx>
        <c:axId val="223213568"/>
        <c:scaling>
          <c:orientation val="minMax"/>
        </c:scaling>
        <c:delete val="1"/>
        <c:axPos val="b"/>
        <c:majorTickMark val="out"/>
        <c:minorTickMark val="none"/>
        <c:tickLblPos val="nextTo"/>
        <c:crossAx val="223636864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0"/>
        <c:delete val="1"/>
      </c:legendEntry>
      <c:layout/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5"/>
          <c:order val="0"/>
          <c:tx>
            <c:v>IQR Region</c:v>
          </c:tx>
          <c:spPr>
            <a:solidFill>
              <a:schemeClr val="accent1">
                <a:lumMod val="40000"/>
                <a:lumOff val="60000"/>
                <a:alpha val="67000"/>
              </a:schemeClr>
            </a:solidFill>
          </c:spP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Aggregate!$S$2:$S$72</c:f>
              <c:numCache>
                <c:formatCode>0.000%</c:formatCode>
                <c:ptCount val="71"/>
                <c:pt idx="0">
                  <c:v>4.2141469031256804E-2</c:v>
                </c:pt>
                <c:pt idx="1">
                  <c:v>4.2364287526377498E-2</c:v>
                </c:pt>
                <c:pt idx="2">
                  <c:v>4.242740772686935E-2</c:v>
                </c:pt>
                <c:pt idx="3">
                  <c:v>3.6597417838161353E-2</c:v>
                </c:pt>
                <c:pt idx="4">
                  <c:v>3.912333903842205E-2</c:v>
                </c:pt>
                <c:pt idx="5">
                  <c:v>4.0404328542950604E-2</c:v>
                </c:pt>
                <c:pt idx="6">
                  <c:v>3.8201759392840449E-2</c:v>
                </c:pt>
                <c:pt idx="7">
                  <c:v>3.4652440399823153E-2</c:v>
                </c:pt>
                <c:pt idx="8">
                  <c:v>4.782502393148725E-2</c:v>
                </c:pt>
                <c:pt idx="9">
                  <c:v>4.751904604910135E-2</c:v>
                </c:pt>
                <c:pt idx="10">
                  <c:v>4.8372154097948802E-2</c:v>
                </c:pt>
                <c:pt idx="11">
                  <c:v>4.48870565889617E-2</c:v>
                </c:pt>
                <c:pt idx="12">
                  <c:v>4.88863302605827E-2</c:v>
                </c:pt>
                <c:pt idx="13">
                  <c:v>5.4972930931912148E-2</c:v>
                </c:pt>
                <c:pt idx="14">
                  <c:v>5.9346426354041595E-2</c:v>
                </c:pt>
                <c:pt idx="15">
                  <c:v>5.2864624052522347E-2</c:v>
                </c:pt>
                <c:pt idx="16">
                  <c:v>3.9702479524420548E-2</c:v>
                </c:pt>
                <c:pt idx="17">
                  <c:v>3.816387749528815E-2</c:v>
                </c:pt>
                <c:pt idx="18">
                  <c:v>3.6562776656462403E-2</c:v>
                </c:pt>
                <c:pt idx="19">
                  <c:v>3.2009323796054451E-2</c:v>
                </c:pt>
                <c:pt idx="20">
                  <c:v>3.2365550714616304E-2</c:v>
                </c:pt>
                <c:pt idx="21">
                  <c:v>3.0023887690109601E-2</c:v>
                </c:pt>
                <c:pt idx="22">
                  <c:v>3.0520102006159448E-2</c:v>
                </c:pt>
                <c:pt idx="23">
                  <c:v>2.2650893782253552E-2</c:v>
                </c:pt>
                <c:pt idx="24">
                  <c:v>2.416684192663265E-2</c:v>
                </c:pt>
                <c:pt idx="25">
                  <c:v>2.3835315614368947E-2</c:v>
                </c:pt>
                <c:pt idx="26">
                  <c:v>1.9252557715792047E-2</c:v>
                </c:pt>
                <c:pt idx="27">
                  <c:v>1.90281685302848E-2</c:v>
                </c:pt>
                <c:pt idx="28">
                  <c:v>3.2692999930187996E-2</c:v>
                </c:pt>
                <c:pt idx="29">
                  <c:v>3.3398070441420152E-2</c:v>
                </c:pt>
                <c:pt idx="30">
                  <c:v>3.2567276784157523E-2</c:v>
                </c:pt>
                <c:pt idx="31">
                  <c:v>2.8481585560862849E-2</c:v>
                </c:pt>
                <c:pt idx="32">
                  <c:v>5.7520583274465777E-2</c:v>
                </c:pt>
                <c:pt idx="33">
                  <c:v>5.7636170605784326E-2</c:v>
                </c:pt>
                <c:pt idx="34">
                  <c:v>6.4687539157970264E-2</c:v>
                </c:pt>
                <c:pt idx="35">
                  <c:v>4.989184000428231E-2</c:v>
                </c:pt>
                <c:pt idx="36">
                  <c:v>5.3309750849080226E-2</c:v>
                </c:pt>
                <c:pt idx="37">
                  <c:v>5.2915271784398622E-2</c:v>
                </c:pt>
                <c:pt idx="38">
                  <c:v>5.2179831615945124E-2</c:v>
                </c:pt>
                <c:pt idx="39">
                  <c:v>5.04840830114308E-2</c:v>
                </c:pt>
                <c:pt idx="40">
                  <c:v>5.052266332154965E-2</c:v>
                </c:pt>
                <c:pt idx="41">
                  <c:v>5.0080573433404621E-2</c:v>
                </c:pt>
                <c:pt idx="42">
                  <c:v>4.8069280274856629E-2</c:v>
                </c:pt>
                <c:pt idx="43">
                  <c:v>4.6677559126128421E-2</c:v>
                </c:pt>
                <c:pt idx="44">
                  <c:v>4.0715294594844874E-2</c:v>
                </c:pt>
                <c:pt idx="45">
                  <c:v>3.9906919399013328E-2</c:v>
                </c:pt>
                <c:pt idx="46">
                  <c:v>3.9122350450286551E-2</c:v>
                </c:pt>
                <c:pt idx="47">
                  <c:v>3.7446205210471498E-2</c:v>
                </c:pt>
                <c:pt idx="48">
                  <c:v>3.0747227261438425E-2</c:v>
                </c:pt>
                <c:pt idx="49">
                  <c:v>3.0292183921046524E-2</c:v>
                </c:pt>
                <c:pt idx="50">
                  <c:v>2.9821829354151327E-2</c:v>
                </c:pt>
                <c:pt idx="51">
                  <c:v>2.862907818173395E-2</c:v>
                </c:pt>
                <c:pt idx="52">
                  <c:v>3.05884036424354E-2</c:v>
                </c:pt>
                <c:pt idx="53">
                  <c:v>2.9938368535690048E-2</c:v>
                </c:pt>
                <c:pt idx="54">
                  <c:v>2.9606392758544851E-2</c:v>
                </c:pt>
                <c:pt idx="55">
                  <c:v>2.87636933480135E-2</c:v>
                </c:pt>
                <c:pt idx="56">
                  <c:v>2.8249061159676875E-2</c:v>
                </c:pt>
                <c:pt idx="57">
                  <c:v>2.7666283378846152E-2</c:v>
                </c:pt>
                <c:pt idx="58">
                  <c:v>2.7297450980985349E-2</c:v>
                </c:pt>
                <c:pt idx="59">
                  <c:v>2.6531865037812352E-2</c:v>
                </c:pt>
                <c:pt idx="60">
                  <c:v>2.7474179853079775E-2</c:v>
                </c:pt>
                <c:pt idx="61">
                  <c:v>2.662555260522435E-2</c:v>
                </c:pt>
                <c:pt idx="62">
                  <c:v>2.6194744594338876E-2</c:v>
                </c:pt>
                <c:pt idx="63">
                  <c:v>2.5215256146331102E-2</c:v>
                </c:pt>
                <c:pt idx="64">
                  <c:v>2.8549617737958402E-2</c:v>
                </c:pt>
                <c:pt idx="65">
                  <c:v>2.7903981704425776E-2</c:v>
                </c:pt>
                <c:pt idx="66">
                  <c:v>2.7015292941975477E-2</c:v>
                </c:pt>
                <c:pt idx="67">
                  <c:v>2.5900578566431701E-2</c:v>
                </c:pt>
                <c:pt idx="68">
                  <c:v>2.9046073074281052E-2</c:v>
                </c:pt>
                <c:pt idx="69">
                  <c:v>2.84510209126102E-2</c:v>
                </c:pt>
                <c:pt idx="70">
                  <c:v>2.8228010960396951E-2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B1-4233-909B-C2905D7EE9E9}"/>
            </c:ext>
          </c:extLst>
        </c:ser>
        <c:ser>
          <c:idx val="0"/>
          <c:order val="2"/>
          <c:tx>
            <c:v>Q1</c:v>
          </c:tx>
          <c:spPr>
            <a:solidFill>
              <a:schemeClr val="bg1"/>
            </a:solidFill>
            <a:ln>
              <a:noFill/>
            </a:ln>
          </c:spP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Aggregate!$Q$2:$Q$72</c:f>
              <c:numCache>
                <c:formatCode>0.000%</c:formatCode>
                <c:ptCount val="71"/>
                <c:pt idx="0">
                  <c:v>1.9144816779271823E-2</c:v>
                </c:pt>
                <c:pt idx="1">
                  <c:v>1.8503203613002474E-2</c:v>
                </c:pt>
                <c:pt idx="2">
                  <c:v>1.8173361460220701E-2</c:v>
                </c:pt>
                <c:pt idx="3">
                  <c:v>1.701903822249155E-2</c:v>
                </c:pt>
                <c:pt idx="4">
                  <c:v>1.4923231045251301E-2</c:v>
                </c:pt>
                <c:pt idx="5">
                  <c:v>1.3960492737086425E-2</c:v>
                </c:pt>
                <c:pt idx="6">
                  <c:v>1.1592773225780138E-2</c:v>
                </c:pt>
                <c:pt idx="7">
                  <c:v>1.0363664746081008E-2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9.7750364916815765E-3</c:v>
                </c:pt>
                <c:pt idx="16">
                  <c:v>1.0886682774247201E-2</c:v>
                </c:pt>
                <c:pt idx="17">
                  <c:v>1.0220071682421545E-2</c:v>
                </c:pt>
                <c:pt idx="18">
                  <c:v>9.1769677448264204E-3</c:v>
                </c:pt>
                <c:pt idx="19">
                  <c:v>8.2854903653808692E-3</c:v>
                </c:pt>
                <c:pt idx="20">
                  <c:v>8.2573710230889018E-3</c:v>
                </c:pt>
                <c:pt idx="21">
                  <c:v>7.8287678809706076E-3</c:v>
                </c:pt>
                <c:pt idx="22">
                  <c:v>7.7093673416136974E-3</c:v>
                </c:pt>
                <c:pt idx="23">
                  <c:v>7.4867162062329899E-3</c:v>
                </c:pt>
                <c:pt idx="24">
                  <c:v>1.0482655966678852E-2</c:v>
                </c:pt>
                <c:pt idx="25">
                  <c:v>9.9922742529931045E-3</c:v>
                </c:pt>
                <c:pt idx="26">
                  <c:v>9.15957241089029E-3</c:v>
                </c:pt>
                <c:pt idx="27">
                  <c:v>9.1847913954227443E-3</c:v>
                </c:pt>
                <c:pt idx="28">
                  <c:v>1.1154420391853274E-2</c:v>
                </c:pt>
                <c:pt idx="29">
                  <c:v>1.0876728927998651E-2</c:v>
                </c:pt>
                <c:pt idx="30">
                  <c:v>1.0651271132727781E-2</c:v>
                </c:pt>
                <c:pt idx="31">
                  <c:v>9.0775832911719895E-3</c:v>
                </c:pt>
                <c:pt idx="32">
                  <c:v>1.61821416352016E-2</c:v>
                </c:pt>
                <c:pt idx="33">
                  <c:v>1.6140701898363551E-2</c:v>
                </c:pt>
                <c:pt idx="34">
                  <c:v>1.41474732486714E-2</c:v>
                </c:pt>
                <c:pt idx="35">
                  <c:v>1.3341875599565595E-2</c:v>
                </c:pt>
                <c:pt idx="36">
                  <c:v>2.5849192835559427E-2</c:v>
                </c:pt>
                <c:pt idx="37">
                  <c:v>2.624642816836105E-2</c:v>
                </c:pt>
                <c:pt idx="38">
                  <c:v>2.6635026244643249E-2</c:v>
                </c:pt>
                <c:pt idx="39">
                  <c:v>2.6283053498381E-2</c:v>
                </c:pt>
                <c:pt idx="40">
                  <c:v>3.1393952163812175E-2</c:v>
                </c:pt>
                <c:pt idx="41">
                  <c:v>3.1274961886275626E-2</c:v>
                </c:pt>
                <c:pt idx="42">
                  <c:v>3.0487806315169976E-2</c:v>
                </c:pt>
                <c:pt idx="43">
                  <c:v>2.9674921047029526E-2</c:v>
                </c:pt>
                <c:pt idx="44">
                  <c:v>2.4058219988550723E-2</c:v>
                </c:pt>
                <c:pt idx="45">
                  <c:v>2.3498484221093175E-2</c:v>
                </c:pt>
                <c:pt idx="46">
                  <c:v>2.3299021862216725E-2</c:v>
                </c:pt>
                <c:pt idx="47">
                  <c:v>2.2734838949682076E-2</c:v>
                </c:pt>
                <c:pt idx="48">
                  <c:v>2.0746804158615101E-2</c:v>
                </c:pt>
                <c:pt idx="49">
                  <c:v>2.0301793185464951E-2</c:v>
                </c:pt>
                <c:pt idx="50">
                  <c:v>2.0400338553479575E-2</c:v>
                </c:pt>
                <c:pt idx="51">
                  <c:v>2.0142989989913727E-2</c:v>
                </c:pt>
                <c:pt idx="52">
                  <c:v>1.80458975456789E-2</c:v>
                </c:pt>
                <c:pt idx="53">
                  <c:v>1.3750867956112961E-2</c:v>
                </c:pt>
                <c:pt idx="54">
                  <c:v>1.3380050401437672E-2</c:v>
                </c:pt>
                <c:pt idx="55">
                  <c:v>1.3243916474262925E-2</c:v>
                </c:pt>
                <c:pt idx="56">
                  <c:v>1.1911706806281751E-2</c:v>
                </c:pt>
                <c:pt idx="57">
                  <c:v>1.154044190097132E-2</c:v>
                </c:pt>
                <c:pt idx="58">
                  <c:v>1.1332088309517287E-2</c:v>
                </c:pt>
                <c:pt idx="59">
                  <c:v>1.1182247051173436E-2</c:v>
                </c:pt>
                <c:pt idx="60">
                  <c:v>1.0956377949165567E-2</c:v>
                </c:pt>
                <c:pt idx="61">
                  <c:v>1.075162355463387E-2</c:v>
                </c:pt>
                <c:pt idx="62">
                  <c:v>1.0719918981846589E-2</c:v>
                </c:pt>
                <c:pt idx="63">
                  <c:v>1.0768918465432495E-2</c:v>
                </c:pt>
                <c:pt idx="64">
                  <c:v>1.1363596002651299E-2</c:v>
                </c:pt>
                <c:pt idx="65">
                  <c:v>1.11802817873266E-2</c:v>
                </c:pt>
                <c:pt idx="66">
                  <c:v>1.1335495634992775E-2</c:v>
                </c:pt>
                <c:pt idx="67">
                  <c:v>1.0977614298392177E-2</c:v>
                </c:pt>
                <c:pt idx="68">
                  <c:v>1.08938999948964E-2</c:v>
                </c:pt>
                <c:pt idx="69">
                  <c:v>1.0733715082066242E-2</c:v>
                </c:pt>
                <c:pt idx="70">
                  <c:v>1.0691431730379199E-2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B1-4233-909B-C2905D7EE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14592"/>
        <c:axId val="223832896"/>
      </c:areaChart>
      <c:areaChart>
        <c:grouping val="standard"/>
        <c:varyColors val="0"/>
        <c:ser>
          <c:idx val="1"/>
          <c:order val="1"/>
          <c:tx>
            <c:v>recession indicator</c:v>
          </c:tx>
          <c:spPr>
            <a:solidFill>
              <a:schemeClr val="bg1">
                <a:lumMod val="75000"/>
                <a:alpha val="29000"/>
              </a:schemeClr>
            </a:solidFill>
          </c:spPr>
          <c:val>
            <c:numRef>
              <c:f>Aggregate!$AE$2:$AE$72</c:f>
              <c:numCache>
                <c:formatCode>General</c:formatCode>
                <c:ptCount val="7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B1-4233-909B-C2905D7EE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215104"/>
        <c:axId val="223833472"/>
      </c:areaChart>
      <c:lineChart>
        <c:grouping val="standard"/>
        <c:varyColors val="0"/>
        <c:ser>
          <c:idx val="3"/>
          <c:order val="3"/>
          <c:tx>
            <c:v>PacWest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Aggregate!$M$2:$M$72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8B1-4233-909B-C2905D7EE9E9}"/>
            </c:ext>
          </c:extLst>
        </c:ser>
        <c:ser>
          <c:idx val="6"/>
          <c:order val="4"/>
          <c:tx>
            <c:v>median</c:v>
          </c:tx>
          <c:marker>
            <c:symbol val="none"/>
          </c:marker>
          <c:val>
            <c:numRef>
              <c:f>Aggregate!$R$2:$R$72</c:f>
              <c:numCache>
                <c:formatCode>0.000%</c:formatCode>
                <c:ptCount val="71"/>
                <c:pt idx="0">
                  <c:v>2.5558168664133497E-2</c:v>
                </c:pt>
                <c:pt idx="1">
                  <c:v>3.1495503599961949E-2</c:v>
                </c:pt>
                <c:pt idx="2">
                  <c:v>3.2669880783443801E-2</c:v>
                </c:pt>
                <c:pt idx="3">
                  <c:v>3.1432315250534353E-2</c:v>
                </c:pt>
                <c:pt idx="4">
                  <c:v>2.178541705198225E-2</c:v>
                </c:pt>
                <c:pt idx="5">
                  <c:v>2.1326515829219052E-2</c:v>
                </c:pt>
                <c:pt idx="6">
                  <c:v>2.0994779735952152E-2</c:v>
                </c:pt>
                <c:pt idx="7">
                  <c:v>2.038090582524155E-2</c:v>
                </c:pt>
                <c:pt idx="8">
                  <c:v>2.0949447141282301E-2</c:v>
                </c:pt>
                <c:pt idx="9">
                  <c:v>2.037088327828325E-2</c:v>
                </c:pt>
                <c:pt idx="10">
                  <c:v>1.977230862945225E-2</c:v>
                </c:pt>
                <c:pt idx="11">
                  <c:v>2.142423590783285E-2</c:v>
                </c:pt>
                <c:pt idx="12">
                  <c:v>1.8774499087476498E-2</c:v>
                </c:pt>
                <c:pt idx="13">
                  <c:v>1.8176742904978449E-2</c:v>
                </c:pt>
                <c:pt idx="14">
                  <c:v>1.7331857494712298E-2</c:v>
                </c:pt>
                <c:pt idx="15">
                  <c:v>1.35236591600111E-2</c:v>
                </c:pt>
                <c:pt idx="16">
                  <c:v>1.4766656462185248E-2</c:v>
                </c:pt>
                <c:pt idx="17">
                  <c:v>1.394073011811295E-2</c:v>
                </c:pt>
                <c:pt idx="18">
                  <c:v>1.3449820067749901E-2</c:v>
                </c:pt>
                <c:pt idx="19">
                  <c:v>1.3536711808385251E-2</c:v>
                </c:pt>
                <c:pt idx="20">
                  <c:v>1.257244052894565E-2</c:v>
                </c:pt>
                <c:pt idx="21">
                  <c:v>1.27783528918265E-2</c:v>
                </c:pt>
                <c:pt idx="22">
                  <c:v>1.274380610131625E-2</c:v>
                </c:pt>
                <c:pt idx="23">
                  <c:v>1.25472037256238E-2</c:v>
                </c:pt>
                <c:pt idx="24">
                  <c:v>1.38985515069142E-2</c:v>
                </c:pt>
                <c:pt idx="25">
                  <c:v>1.3633433630671349E-2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1.5288717242180149E-2</c:v>
                </c:pt>
                <c:pt idx="29">
                  <c:v>1.5561265180536701E-2</c:v>
                </c:pt>
                <c:pt idx="30">
                  <c:v>1.3355169706225399E-2</c:v>
                </c:pt>
                <c:pt idx="31">
                  <c:v>1.2519793674998799E-2</c:v>
                </c:pt>
                <c:pt idx="32">
                  <c:v>2.0257447285409999E-2</c:v>
                </c:pt>
                <c:pt idx="33">
                  <c:v>2.0525381372754049E-2</c:v>
                </c:pt>
                <c:pt idx="34">
                  <c:v>2.0099230413236149E-2</c:v>
                </c:pt>
                <c:pt idx="35">
                  <c:v>1.7985349254398899E-2</c:v>
                </c:pt>
                <c:pt idx="36">
                  <c:v>3.4727276438990054E-2</c:v>
                </c:pt>
                <c:pt idx="37">
                  <c:v>3.5275701788991899E-2</c:v>
                </c:pt>
                <c:pt idx="38">
                  <c:v>3.2440156079535598E-2</c:v>
                </c:pt>
                <c:pt idx="39">
                  <c:v>3.3279464790590602E-2</c:v>
                </c:pt>
                <c:pt idx="40">
                  <c:v>3.446233757414835E-2</c:v>
                </c:pt>
                <c:pt idx="41">
                  <c:v>3.5285989840526902E-2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2.577804740086095E-2</c:v>
                </c:pt>
                <c:pt idx="49">
                  <c:v>2.2230041057897651E-2</c:v>
                </c:pt>
                <c:pt idx="50">
                  <c:v>2.2180295378395498E-2</c:v>
                </c:pt>
                <c:pt idx="51">
                  <c:v>2.2073307323166001E-2</c:v>
                </c:pt>
                <c:pt idx="52">
                  <c:v>2.0310084469092549E-2</c:v>
                </c:pt>
                <c:pt idx="53">
                  <c:v>1.9236738013939849E-2</c:v>
                </c:pt>
                <c:pt idx="54">
                  <c:v>1.9481394257629653E-2</c:v>
                </c:pt>
                <c:pt idx="55">
                  <c:v>1.85390775946935E-2</c:v>
                </c:pt>
                <c:pt idx="56">
                  <c:v>1.9129291464333099E-2</c:v>
                </c:pt>
                <c:pt idx="57">
                  <c:v>1.8648710628134953E-2</c:v>
                </c:pt>
                <c:pt idx="58">
                  <c:v>1.8297862827113952E-2</c:v>
                </c:pt>
                <c:pt idx="59">
                  <c:v>1.7089465912957149E-2</c:v>
                </c:pt>
                <c:pt idx="60">
                  <c:v>1.5691251170595E-2</c:v>
                </c:pt>
                <c:pt idx="61">
                  <c:v>1.5324481881424951E-2</c:v>
                </c:pt>
                <c:pt idx="62">
                  <c:v>1.509692904680655E-2</c:v>
                </c:pt>
                <c:pt idx="63">
                  <c:v>1.49705470995982E-2</c:v>
                </c:pt>
                <c:pt idx="64">
                  <c:v>1.4222007388807001E-2</c:v>
                </c:pt>
                <c:pt idx="65">
                  <c:v>1.4143009883186449E-2</c:v>
                </c:pt>
                <c:pt idx="66">
                  <c:v>1.3961388790272949E-2</c:v>
                </c:pt>
                <c:pt idx="67">
                  <c:v>1.354607721036705E-2</c:v>
                </c:pt>
                <c:pt idx="68">
                  <c:v>1.2907368287508651E-2</c:v>
                </c:pt>
                <c:pt idx="69">
                  <c:v>1.27407160936765E-2</c:v>
                </c:pt>
                <c:pt idx="70">
                  <c:v>1.272429349410595E-2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8B1-4233-909B-C2905D7EE9E9}"/>
            </c:ext>
          </c:extLst>
        </c:ser>
        <c:ser>
          <c:idx val="4"/>
          <c:order val="5"/>
          <c:tx>
            <c:v>Loan Loss Reserve to Total Loans, All Banks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Aggregate!$AC$2:$AC$72</c:f>
              <c:numCache>
                <c:formatCode>0.000%</c:formatCode>
                <c:ptCount val="71"/>
                <c:pt idx="0">
                  <c:v>1.6799999999999999E-2</c:v>
                </c:pt>
                <c:pt idx="1">
                  <c:v>1.7000000000000001E-2</c:v>
                </c:pt>
                <c:pt idx="2">
                  <c:v>1.7600000000000001E-2</c:v>
                </c:pt>
                <c:pt idx="3">
                  <c:v>1.8500000000000003E-2</c:v>
                </c:pt>
                <c:pt idx="4">
                  <c:v>1.9199999999999998E-2</c:v>
                </c:pt>
                <c:pt idx="5">
                  <c:v>1.89E-2</c:v>
                </c:pt>
                <c:pt idx="6">
                  <c:v>1.8700000000000001E-2</c:v>
                </c:pt>
                <c:pt idx="7">
                  <c:v>1.8600000000000002E-2</c:v>
                </c:pt>
                <c:pt idx="8">
                  <c:v>1.8500000000000003E-2</c:v>
                </c:pt>
                <c:pt idx="9">
                  <c:v>1.8100000000000002E-2</c:v>
                </c:pt>
                <c:pt idx="10">
                  <c:v>1.7600000000000001E-2</c:v>
                </c:pt>
                <c:pt idx="11">
                  <c:v>1.7500000000000002E-2</c:v>
                </c:pt>
                <c:pt idx="12">
                  <c:v>1.6899999999999998E-2</c:v>
                </c:pt>
                <c:pt idx="13">
                  <c:v>1.6200000000000003E-2</c:v>
                </c:pt>
                <c:pt idx="14">
                  <c:v>1.5700000000000002E-2</c:v>
                </c:pt>
                <c:pt idx="15">
                  <c:v>1.4999999999999999E-2</c:v>
                </c:pt>
                <c:pt idx="16">
                  <c:v>1.44E-2</c:v>
                </c:pt>
                <c:pt idx="17">
                  <c:v>1.38E-2</c:v>
                </c:pt>
                <c:pt idx="18">
                  <c:v>1.3500000000000002E-2</c:v>
                </c:pt>
                <c:pt idx="19">
                  <c:v>1.2800000000000001E-2</c:v>
                </c:pt>
                <c:pt idx="20">
                  <c:v>1.26E-2</c:v>
                </c:pt>
                <c:pt idx="21">
                  <c:v>1.2199999999999999E-2</c:v>
                </c:pt>
                <c:pt idx="22">
                  <c:v>1.21E-2</c:v>
                </c:pt>
                <c:pt idx="23">
                  <c:v>1.1599999999999999E-2</c:v>
                </c:pt>
                <c:pt idx="24">
                  <c:v>1.1699999999999999E-2</c:v>
                </c:pt>
                <c:pt idx="25">
                  <c:v>1.1699999999999999E-2</c:v>
                </c:pt>
                <c:pt idx="26">
                  <c:v>1.2E-2</c:v>
                </c:pt>
                <c:pt idx="27">
                  <c:v>1.3500000000000002E-2</c:v>
                </c:pt>
                <c:pt idx="28">
                  <c:v>1.55E-2</c:v>
                </c:pt>
                <c:pt idx="29">
                  <c:v>1.77E-2</c:v>
                </c:pt>
                <c:pt idx="30">
                  <c:v>1.9699999999999999E-2</c:v>
                </c:pt>
                <c:pt idx="31">
                  <c:v>2.2799999999999997E-2</c:v>
                </c:pt>
                <c:pt idx="32">
                  <c:v>2.6200000000000001E-2</c:v>
                </c:pt>
                <c:pt idx="33">
                  <c:v>2.9100000000000001E-2</c:v>
                </c:pt>
                <c:pt idx="34">
                  <c:v>3.1200000000000002E-2</c:v>
                </c:pt>
                <c:pt idx="35">
                  <c:v>3.2899999999999999E-2</c:v>
                </c:pt>
                <c:pt idx="36">
                  <c:v>3.7000000000000005E-2</c:v>
                </c:pt>
                <c:pt idx="37">
                  <c:v>3.5900000000000001E-2</c:v>
                </c:pt>
                <c:pt idx="38">
                  <c:v>3.4599999999999999E-2</c:v>
                </c:pt>
                <c:pt idx="39">
                  <c:v>3.3099999999999997E-2</c:v>
                </c:pt>
                <c:pt idx="40">
                  <c:v>3.1800000000000002E-2</c:v>
                </c:pt>
                <c:pt idx="41">
                  <c:v>2.98E-2</c:v>
                </c:pt>
                <c:pt idx="42">
                  <c:v>2.8199999999999999E-2</c:v>
                </c:pt>
                <c:pt idx="43">
                  <c:v>2.6699999999999998E-2</c:v>
                </c:pt>
                <c:pt idx="44">
                  <c:v>2.58E-2</c:v>
                </c:pt>
                <c:pt idx="45">
                  <c:v>2.4500000000000001E-2</c:v>
                </c:pt>
                <c:pt idx="46">
                  <c:v>2.29E-2</c:v>
                </c:pt>
                <c:pt idx="47">
                  <c:v>2.1700000000000001E-2</c:v>
                </c:pt>
                <c:pt idx="48">
                  <c:v>2.0799999999999999E-2</c:v>
                </c:pt>
                <c:pt idx="49">
                  <c:v>1.9799999999999998E-2</c:v>
                </c:pt>
                <c:pt idx="50">
                  <c:v>1.8600000000000002E-2</c:v>
                </c:pt>
                <c:pt idx="51">
                  <c:v>1.7500000000000002E-2</c:v>
                </c:pt>
                <c:pt idx="52">
                  <c:v>1.6899999999999998E-2</c:v>
                </c:pt>
                <c:pt idx="53">
                  <c:v>1.6E-2</c:v>
                </c:pt>
                <c:pt idx="54">
                  <c:v>1.55E-2</c:v>
                </c:pt>
                <c:pt idx="55">
                  <c:v>1.49E-2</c:v>
                </c:pt>
                <c:pt idx="56">
                  <c:v>1.4499999999999999E-2</c:v>
                </c:pt>
                <c:pt idx="57">
                  <c:v>1.3999999999999999E-2</c:v>
                </c:pt>
                <c:pt idx="58">
                  <c:v>1.37E-2</c:v>
                </c:pt>
                <c:pt idx="59">
                  <c:v>1.34E-2</c:v>
                </c:pt>
                <c:pt idx="60">
                  <c:v>1.3500000000000002E-2</c:v>
                </c:pt>
                <c:pt idx="61">
                  <c:v>1.3300000000000001E-2</c:v>
                </c:pt>
                <c:pt idx="62">
                  <c:v>1.3100000000000001E-2</c:v>
                </c:pt>
                <c:pt idx="63">
                  <c:v>1.29E-2</c:v>
                </c:pt>
                <c:pt idx="64">
                  <c:v>1.29E-2</c:v>
                </c:pt>
                <c:pt idx="65">
                  <c:v>1.26E-2</c:v>
                </c:pt>
                <c:pt idx="66">
                  <c:v>1.2699999999999999E-2</c:v>
                </c:pt>
                <c:pt idx="67">
                  <c:v>1.24E-2</c:v>
                </c:pt>
                <c:pt idx="68">
                  <c:v>1.23E-2</c:v>
                </c:pt>
                <c:pt idx="69">
                  <c:v>1.2199999999999999E-2</c:v>
                </c:pt>
                <c:pt idx="70">
                  <c:v>1.2199999999999999E-2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8B1-4233-909B-C2905D7EE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214592"/>
        <c:axId val="223832896"/>
      </c:lineChart>
      <c:catAx>
        <c:axId val="223214592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383289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3832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/>
                  <a:t>ALLL Ratio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23214592"/>
        <c:crosses val="autoZero"/>
        <c:crossBetween val="between"/>
      </c:valAx>
      <c:valAx>
        <c:axId val="223833472"/>
        <c:scaling>
          <c:orientation val="minMax"/>
          <c:max val="1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Loan Loss Reserves to Total Loans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215104"/>
        <c:crosses val="max"/>
        <c:crossBetween val="between"/>
        <c:majorUnit val="2"/>
      </c:valAx>
      <c:catAx>
        <c:axId val="223215104"/>
        <c:scaling>
          <c:orientation val="minMax"/>
        </c:scaling>
        <c:delete val="1"/>
        <c:axPos val="b"/>
        <c:majorTickMark val="out"/>
        <c:minorTickMark val="none"/>
        <c:tickLblPos val="nextTo"/>
        <c:crossAx val="223833472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4.2279791788786603E-2"/>
          <c:y val="0.829658101947783"/>
          <c:w val="0.91544030376133689"/>
          <c:h val="0.11478634249666159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5"/>
          <c:order val="0"/>
          <c:tx>
            <c:v>IQR Region</c:v>
          </c:tx>
          <c:spPr>
            <a:solidFill>
              <a:schemeClr val="accent1">
                <a:lumMod val="40000"/>
                <a:lumOff val="60000"/>
                <a:alpha val="67000"/>
              </a:schemeClr>
            </a:solidFill>
          </c:spP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Aggregate!$S$2:$S$72</c:f>
              <c:numCache>
                <c:formatCode>0.000%</c:formatCode>
                <c:ptCount val="71"/>
                <c:pt idx="0">
                  <c:v>4.2141469031256804E-2</c:v>
                </c:pt>
                <c:pt idx="1">
                  <c:v>4.2364287526377498E-2</c:v>
                </c:pt>
                <c:pt idx="2">
                  <c:v>4.242740772686935E-2</c:v>
                </c:pt>
                <c:pt idx="3">
                  <c:v>3.6597417838161353E-2</c:v>
                </c:pt>
                <c:pt idx="4">
                  <c:v>3.912333903842205E-2</c:v>
                </c:pt>
                <c:pt idx="5">
                  <c:v>4.0404328542950604E-2</c:v>
                </c:pt>
                <c:pt idx="6">
                  <c:v>3.8201759392840449E-2</c:v>
                </c:pt>
                <c:pt idx="7">
                  <c:v>3.4652440399823153E-2</c:v>
                </c:pt>
                <c:pt idx="8">
                  <c:v>4.782502393148725E-2</c:v>
                </c:pt>
                <c:pt idx="9">
                  <c:v>4.751904604910135E-2</c:v>
                </c:pt>
                <c:pt idx="10">
                  <c:v>4.8372154097948802E-2</c:v>
                </c:pt>
                <c:pt idx="11">
                  <c:v>4.48870565889617E-2</c:v>
                </c:pt>
                <c:pt idx="12">
                  <c:v>4.88863302605827E-2</c:v>
                </c:pt>
                <c:pt idx="13">
                  <c:v>5.4972930931912148E-2</c:v>
                </c:pt>
                <c:pt idx="14">
                  <c:v>5.9346426354041595E-2</c:v>
                </c:pt>
                <c:pt idx="15">
                  <c:v>5.2864624052522347E-2</c:v>
                </c:pt>
                <c:pt idx="16">
                  <c:v>3.9702479524420548E-2</c:v>
                </c:pt>
                <c:pt idx="17">
                  <c:v>3.816387749528815E-2</c:v>
                </c:pt>
                <c:pt idx="18">
                  <c:v>3.6562776656462403E-2</c:v>
                </c:pt>
                <c:pt idx="19">
                  <c:v>3.2009323796054451E-2</c:v>
                </c:pt>
                <c:pt idx="20">
                  <c:v>3.2365550714616304E-2</c:v>
                </c:pt>
                <c:pt idx="21">
                  <c:v>3.0023887690109601E-2</c:v>
                </c:pt>
                <c:pt idx="22">
                  <c:v>3.0520102006159448E-2</c:v>
                </c:pt>
                <c:pt idx="23">
                  <c:v>2.2650893782253552E-2</c:v>
                </c:pt>
                <c:pt idx="24">
                  <c:v>2.416684192663265E-2</c:v>
                </c:pt>
                <c:pt idx="25">
                  <c:v>2.3835315614368947E-2</c:v>
                </c:pt>
                <c:pt idx="26">
                  <c:v>1.9252557715792047E-2</c:v>
                </c:pt>
                <c:pt idx="27">
                  <c:v>1.90281685302848E-2</c:v>
                </c:pt>
                <c:pt idx="28">
                  <c:v>3.2692999930187996E-2</c:v>
                </c:pt>
                <c:pt idx="29">
                  <c:v>3.3398070441420152E-2</c:v>
                </c:pt>
                <c:pt idx="30">
                  <c:v>3.2567276784157523E-2</c:v>
                </c:pt>
                <c:pt idx="31">
                  <c:v>2.8481585560862849E-2</c:v>
                </c:pt>
                <c:pt idx="32">
                  <c:v>5.7520583274465777E-2</c:v>
                </c:pt>
                <c:pt idx="33">
                  <c:v>5.7636170605784326E-2</c:v>
                </c:pt>
                <c:pt idx="34">
                  <c:v>6.4687539157970264E-2</c:v>
                </c:pt>
                <c:pt idx="35">
                  <c:v>4.989184000428231E-2</c:v>
                </c:pt>
                <c:pt idx="36">
                  <c:v>5.3309750849080226E-2</c:v>
                </c:pt>
                <c:pt idx="37">
                  <c:v>5.2915271784398622E-2</c:v>
                </c:pt>
                <c:pt idx="38">
                  <c:v>5.2179831615945124E-2</c:v>
                </c:pt>
                <c:pt idx="39">
                  <c:v>5.04840830114308E-2</c:v>
                </c:pt>
                <c:pt idx="40">
                  <c:v>5.052266332154965E-2</c:v>
                </c:pt>
                <c:pt idx="41">
                  <c:v>5.0080573433404621E-2</c:v>
                </c:pt>
                <c:pt idx="42">
                  <c:v>4.8069280274856629E-2</c:v>
                </c:pt>
                <c:pt idx="43">
                  <c:v>4.6677559126128421E-2</c:v>
                </c:pt>
                <c:pt idx="44">
                  <c:v>4.0715294594844874E-2</c:v>
                </c:pt>
                <c:pt idx="45">
                  <c:v>3.9906919399013328E-2</c:v>
                </c:pt>
                <c:pt idx="46">
                  <c:v>3.9122350450286551E-2</c:v>
                </c:pt>
                <c:pt idx="47">
                  <c:v>3.7446205210471498E-2</c:v>
                </c:pt>
                <c:pt idx="48">
                  <c:v>3.0747227261438425E-2</c:v>
                </c:pt>
                <c:pt idx="49">
                  <c:v>3.0292183921046524E-2</c:v>
                </c:pt>
                <c:pt idx="50">
                  <c:v>2.9821829354151327E-2</c:v>
                </c:pt>
                <c:pt idx="51">
                  <c:v>2.862907818173395E-2</c:v>
                </c:pt>
                <c:pt idx="52">
                  <c:v>3.05884036424354E-2</c:v>
                </c:pt>
                <c:pt idx="53">
                  <c:v>2.9938368535690048E-2</c:v>
                </c:pt>
                <c:pt idx="54">
                  <c:v>2.9606392758544851E-2</c:v>
                </c:pt>
                <c:pt idx="55">
                  <c:v>2.87636933480135E-2</c:v>
                </c:pt>
                <c:pt idx="56">
                  <c:v>2.8249061159676875E-2</c:v>
                </c:pt>
                <c:pt idx="57">
                  <c:v>2.7666283378846152E-2</c:v>
                </c:pt>
                <c:pt idx="58">
                  <c:v>2.7297450980985349E-2</c:v>
                </c:pt>
                <c:pt idx="59">
                  <c:v>2.6531865037812352E-2</c:v>
                </c:pt>
                <c:pt idx="60">
                  <c:v>2.7474179853079775E-2</c:v>
                </c:pt>
                <c:pt idx="61">
                  <c:v>2.662555260522435E-2</c:v>
                </c:pt>
                <c:pt idx="62">
                  <c:v>2.6194744594338876E-2</c:v>
                </c:pt>
                <c:pt idx="63">
                  <c:v>2.5215256146331102E-2</c:v>
                </c:pt>
                <c:pt idx="64">
                  <c:v>2.8549617737958402E-2</c:v>
                </c:pt>
                <c:pt idx="65">
                  <c:v>2.7903981704425776E-2</c:v>
                </c:pt>
                <c:pt idx="66">
                  <c:v>2.7015292941975477E-2</c:v>
                </c:pt>
                <c:pt idx="67">
                  <c:v>2.5900578566431701E-2</c:v>
                </c:pt>
                <c:pt idx="68">
                  <c:v>2.9046073074281052E-2</c:v>
                </c:pt>
                <c:pt idx="69">
                  <c:v>2.84510209126102E-2</c:v>
                </c:pt>
                <c:pt idx="70">
                  <c:v>2.8228010960396951E-2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A7-4BE8-BFD6-2D6467E6677C}"/>
            </c:ext>
          </c:extLst>
        </c:ser>
        <c:ser>
          <c:idx val="0"/>
          <c:order val="2"/>
          <c:tx>
            <c:v>Q1</c:v>
          </c:tx>
          <c:spPr>
            <a:solidFill>
              <a:schemeClr val="bg1"/>
            </a:solidFill>
            <a:ln>
              <a:noFill/>
            </a:ln>
          </c:spP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Aggregate!$Q$2:$Q$72</c:f>
              <c:numCache>
                <c:formatCode>0.000%</c:formatCode>
                <c:ptCount val="71"/>
                <c:pt idx="0">
                  <c:v>1.9144816779271823E-2</c:v>
                </c:pt>
                <c:pt idx="1">
                  <c:v>1.8503203613002474E-2</c:v>
                </c:pt>
                <c:pt idx="2">
                  <c:v>1.8173361460220701E-2</c:v>
                </c:pt>
                <c:pt idx="3">
                  <c:v>1.701903822249155E-2</c:v>
                </c:pt>
                <c:pt idx="4">
                  <c:v>1.4923231045251301E-2</c:v>
                </c:pt>
                <c:pt idx="5">
                  <c:v>1.3960492737086425E-2</c:v>
                </c:pt>
                <c:pt idx="6">
                  <c:v>1.1592773225780138E-2</c:v>
                </c:pt>
                <c:pt idx="7">
                  <c:v>1.0363664746081008E-2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9.7750364916815765E-3</c:v>
                </c:pt>
                <c:pt idx="16">
                  <c:v>1.0886682774247201E-2</c:v>
                </c:pt>
                <c:pt idx="17">
                  <c:v>1.0220071682421545E-2</c:v>
                </c:pt>
                <c:pt idx="18">
                  <c:v>9.1769677448264204E-3</c:v>
                </c:pt>
                <c:pt idx="19">
                  <c:v>8.2854903653808692E-3</c:v>
                </c:pt>
                <c:pt idx="20">
                  <c:v>8.2573710230889018E-3</c:v>
                </c:pt>
                <c:pt idx="21">
                  <c:v>7.8287678809706076E-3</c:v>
                </c:pt>
                <c:pt idx="22">
                  <c:v>7.7093673416136974E-3</c:v>
                </c:pt>
                <c:pt idx="23">
                  <c:v>7.4867162062329899E-3</c:v>
                </c:pt>
                <c:pt idx="24">
                  <c:v>1.0482655966678852E-2</c:v>
                </c:pt>
                <c:pt idx="25">
                  <c:v>9.9922742529931045E-3</c:v>
                </c:pt>
                <c:pt idx="26">
                  <c:v>9.15957241089029E-3</c:v>
                </c:pt>
                <c:pt idx="27">
                  <c:v>9.1847913954227443E-3</c:v>
                </c:pt>
                <c:pt idx="28">
                  <c:v>1.1154420391853274E-2</c:v>
                </c:pt>
                <c:pt idx="29">
                  <c:v>1.0876728927998651E-2</c:v>
                </c:pt>
                <c:pt idx="30">
                  <c:v>1.0651271132727781E-2</c:v>
                </c:pt>
                <c:pt idx="31">
                  <c:v>9.0775832911719895E-3</c:v>
                </c:pt>
                <c:pt idx="32">
                  <c:v>1.61821416352016E-2</c:v>
                </c:pt>
                <c:pt idx="33">
                  <c:v>1.6140701898363551E-2</c:v>
                </c:pt>
                <c:pt idx="34">
                  <c:v>1.41474732486714E-2</c:v>
                </c:pt>
                <c:pt idx="35">
                  <c:v>1.3341875599565595E-2</c:v>
                </c:pt>
                <c:pt idx="36">
                  <c:v>2.5849192835559427E-2</c:v>
                </c:pt>
                <c:pt idx="37">
                  <c:v>2.624642816836105E-2</c:v>
                </c:pt>
                <c:pt idx="38">
                  <c:v>2.6635026244643249E-2</c:v>
                </c:pt>
                <c:pt idx="39">
                  <c:v>2.6283053498381E-2</c:v>
                </c:pt>
                <c:pt idx="40">
                  <c:v>3.1393952163812175E-2</c:v>
                </c:pt>
                <c:pt idx="41">
                  <c:v>3.1274961886275626E-2</c:v>
                </c:pt>
                <c:pt idx="42">
                  <c:v>3.0487806315169976E-2</c:v>
                </c:pt>
                <c:pt idx="43">
                  <c:v>2.9674921047029526E-2</c:v>
                </c:pt>
                <c:pt idx="44">
                  <c:v>2.4058219988550723E-2</c:v>
                </c:pt>
                <c:pt idx="45">
                  <c:v>2.3498484221093175E-2</c:v>
                </c:pt>
                <c:pt idx="46">
                  <c:v>2.3299021862216725E-2</c:v>
                </c:pt>
                <c:pt idx="47">
                  <c:v>2.2734838949682076E-2</c:v>
                </c:pt>
                <c:pt idx="48">
                  <c:v>2.0746804158615101E-2</c:v>
                </c:pt>
                <c:pt idx="49">
                  <c:v>2.0301793185464951E-2</c:v>
                </c:pt>
                <c:pt idx="50">
                  <c:v>2.0400338553479575E-2</c:v>
                </c:pt>
                <c:pt idx="51">
                  <c:v>2.0142989989913727E-2</c:v>
                </c:pt>
                <c:pt idx="52">
                  <c:v>1.80458975456789E-2</c:v>
                </c:pt>
                <c:pt idx="53">
                  <c:v>1.3750867956112961E-2</c:v>
                </c:pt>
                <c:pt idx="54">
                  <c:v>1.3380050401437672E-2</c:v>
                </c:pt>
                <c:pt idx="55">
                  <c:v>1.3243916474262925E-2</c:v>
                </c:pt>
                <c:pt idx="56">
                  <c:v>1.1911706806281751E-2</c:v>
                </c:pt>
                <c:pt idx="57">
                  <c:v>1.154044190097132E-2</c:v>
                </c:pt>
                <c:pt idx="58">
                  <c:v>1.1332088309517287E-2</c:v>
                </c:pt>
                <c:pt idx="59">
                  <c:v>1.1182247051173436E-2</c:v>
                </c:pt>
                <c:pt idx="60">
                  <c:v>1.0956377949165567E-2</c:v>
                </c:pt>
                <c:pt idx="61">
                  <c:v>1.075162355463387E-2</c:v>
                </c:pt>
                <c:pt idx="62">
                  <c:v>1.0719918981846589E-2</c:v>
                </c:pt>
                <c:pt idx="63">
                  <c:v>1.0768918465432495E-2</c:v>
                </c:pt>
                <c:pt idx="64">
                  <c:v>1.1363596002651299E-2</c:v>
                </c:pt>
                <c:pt idx="65">
                  <c:v>1.11802817873266E-2</c:v>
                </c:pt>
                <c:pt idx="66">
                  <c:v>1.1335495634992775E-2</c:v>
                </c:pt>
                <c:pt idx="67">
                  <c:v>1.0977614298392177E-2</c:v>
                </c:pt>
                <c:pt idx="68">
                  <c:v>1.08938999948964E-2</c:v>
                </c:pt>
                <c:pt idx="69">
                  <c:v>1.0733715082066242E-2</c:v>
                </c:pt>
                <c:pt idx="70">
                  <c:v>1.0691431730379199E-2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A7-4BE8-BFD6-2D6467E66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47200"/>
        <c:axId val="223414528"/>
      </c:areaChart>
      <c:areaChart>
        <c:grouping val="standard"/>
        <c:varyColors val="0"/>
        <c:ser>
          <c:idx val="1"/>
          <c:order val="1"/>
          <c:tx>
            <c:v>recession indicator</c:v>
          </c:tx>
          <c:spPr>
            <a:solidFill>
              <a:schemeClr val="bg1">
                <a:lumMod val="75000"/>
                <a:alpha val="29000"/>
              </a:schemeClr>
            </a:solidFill>
          </c:spPr>
          <c:val>
            <c:numRef>
              <c:f>Aggregate!$AE$2:$AE$72</c:f>
              <c:numCache>
                <c:formatCode>General</c:formatCode>
                <c:ptCount val="7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A7-4BE8-BFD6-2D6467E66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47712"/>
        <c:axId val="223415104"/>
      </c:areaChart>
      <c:lineChart>
        <c:grouping val="standard"/>
        <c:varyColors val="0"/>
        <c:ser>
          <c:idx val="3"/>
          <c:order val="3"/>
          <c:tx>
            <c:v>PacWest (PWB)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Aggregate!$M$2:$M$72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A7-4BE8-BFD6-2D6467E6677C}"/>
            </c:ext>
          </c:extLst>
        </c:ser>
        <c:ser>
          <c:idx val="2"/>
          <c:order val="4"/>
          <c:tx>
            <c:v>PWB Combined</c:v>
          </c:tx>
          <c:marker>
            <c:symbol val="none"/>
          </c:marker>
          <c:val>
            <c:numRef>
              <c:f>Aggregate!$N$2:$N$72</c:f>
              <c:numCache>
                <c:formatCode>0.000%</c:formatCode>
                <c:ptCount val="71"/>
                <c:pt idx="30">
                  <c:v>1.5046306451501179E-2</c:v>
                </c:pt>
                <c:pt idx="31">
                  <c:v>1.8184340067540217E-2</c:v>
                </c:pt>
                <c:pt idx="32">
                  <c:v>2.1375616536573567E-2</c:v>
                </c:pt>
                <c:pt idx="33">
                  <c:v>2.8949986195340255E-2</c:v>
                </c:pt>
                <c:pt idx="34">
                  <c:v>3.535439952314226E-2</c:v>
                </c:pt>
                <c:pt idx="35">
                  <c:v>4.4122977010924415E-2</c:v>
                </c:pt>
                <c:pt idx="36">
                  <c:v>3.7773359840954271E-2</c:v>
                </c:pt>
                <c:pt idx="37">
                  <c:v>3.2266255733445152E-2</c:v>
                </c:pt>
                <c:pt idx="38">
                  <c:v>3.0899218028779651E-2</c:v>
                </c:pt>
                <c:pt idx="39">
                  <c:v>3.1240085964716086E-2</c:v>
                </c:pt>
                <c:pt idx="40">
                  <c:v>2.8604676385183176E-2</c:v>
                </c:pt>
                <c:pt idx="41">
                  <c:v>2.7611337857770087E-2</c:v>
                </c:pt>
                <c:pt idx="42">
                  <c:v>2.3978019212267672E-2</c:v>
                </c:pt>
                <c:pt idx="43">
                  <c:v>2.328414071773683E-2</c:v>
                </c:pt>
                <c:pt idx="44">
                  <c:v>2.2878605987116944E-2</c:v>
                </c:pt>
                <c:pt idx="45">
                  <c:v>2.1189301782225764E-2</c:v>
                </c:pt>
                <c:pt idx="46">
                  <c:v>1.9541694237680905E-2</c:v>
                </c:pt>
                <c:pt idx="47">
                  <c:v>2.0241016710118964E-2</c:v>
                </c:pt>
                <c:pt idx="48">
                  <c:v>1.7961877865087714E-2</c:v>
                </c:pt>
                <c:pt idx="49">
                  <c:v>1.7097824596538323E-2</c:v>
                </c:pt>
                <c:pt idx="50">
                  <c:v>1.6954290863953499E-2</c:v>
                </c:pt>
                <c:pt idx="51">
                  <c:v>1.6626642680194363E-2</c:v>
                </c:pt>
                <c:pt idx="52">
                  <c:v>8.6670311156140049E-3</c:v>
                </c:pt>
                <c:pt idx="53">
                  <c:v>8.3922101154541694E-3</c:v>
                </c:pt>
                <c:pt idx="54">
                  <c:v>8.0906105217725573E-3</c:v>
                </c:pt>
                <c:pt idx="55">
                  <c:v>8.4694608444253142E-3</c:v>
                </c:pt>
                <c:pt idx="56">
                  <c:v>9.0808515553337851E-3</c:v>
                </c:pt>
                <c:pt idx="57">
                  <c:v>9.3399151127532831E-3</c:v>
                </c:pt>
                <c:pt idx="58">
                  <c:v>8.0223186426272922E-3</c:v>
                </c:pt>
                <c:pt idx="59">
                  <c:v>8.9868411360773792E-3</c:v>
                </c:pt>
                <c:pt idx="60">
                  <c:v>9.7505199485531571E-3</c:v>
                </c:pt>
                <c:pt idx="61">
                  <c:v>9.9514564559084247E-3</c:v>
                </c:pt>
                <c:pt idx="62">
                  <c:v>1.0089406691486178E-2</c:v>
                </c:pt>
                <c:pt idx="63">
                  <c:v>1.0276218027711736E-2</c:v>
                </c:pt>
                <c:pt idx="64">
                  <c:v>9.3036066794987132E-3</c:v>
                </c:pt>
                <c:pt idx="65">
                  <c:v>1.0045735456149694E-2</c:v>
                </c:pt>
                <c:pt idx="66">
                  <c:v>7.9883742961894873E-3</c:v>
                </c:pt>
                <c:pt idx="67">
                  <c:v>8.16051225577882E-3</c:v>
                </c:pt>
                <c:pt idx="68">
                  <c:v>7.8261226447292574E-3</c:v>
                </c:pt>
                <c:pt idx="69">
                  <c:v>8.2372204337483202E-3</c:v>
                </c:pt>
                <c:pt idx="70">
                  <c:v>7.3773556389938244E-3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A7-4BE8-BFD6-2D6467E6677C}"/>
            </c:ext>
          </c:extLst>
        </c:ser>
        <c:ser>
          <c:idx val="6"/>
          <c:order val="5"/>
          <c:tx>
            <c:v>median</c:v>
          </c:tx>
          <c:marker>
            <c:symbol val="none"/>
          </c:marker>
          <c:val>
            <c:numRef>
              <c:f>Aggregate!$R$2:$R$72</c:f>
              <c:numCache>
                <c:formatCode>0.000%</c:formatCode>
                <c:ptCount val="71"/>
                <c:pt idx="0">
                  <c:v>2.5558168664133497E-2</c:v>
                </c:pt>
                <c:pt idx="1">
                  <c:v>3.1495503599961949E-2</c:v>
                </c:pt>
                <c:pt idx="2">
                  <c:v>3.2669880783443801E-2</c:v>
                </c:pt>
                <c:pt idx="3">
                  <c:v>3.1432315250534353E-2</c:v>
                </c:pt>
                <c:pt idx="4">
                  <c:v>2.178541705198225E-2</c:v>
                </c:pt>
                <c:pt idx="5">
                  <c:v>2.1326515829219052E-2</c:v>
                </c:pt>
                <c:pt idx="6">
                  <c:v>2.0994779735952152E-2</c:v>
                </c:pt>
                <c:pt idx="7">
                  <c:v>2.038090582524155E-2</c:v>
                </c:pt>
                <c:pt idx="8">
                  <c:v>2.0949447141282301E-2</c:v>
                </c:pt>
                <c:pt idx="9">
                  <c:v>2.037088327828325E-2</c:v>
                </c:pt>
                <c:pt idx="10">
                  <c:v>1.977230862945225E-2</c:v>
                </c:pt>
                <c:pt idx="11">
                  <c:v>2.142423590783285E-2</c:v>
                </c:pt>
                <c:pt idx="12">
                  <c:v>1.8774499087476498E-2</c:v>
                </c:pt>
                <c:pt idx="13">
                  <c:v>1.8176742904978449E-2</c:v>
                </c:pt>
                <c:pt idx="14">
                  <c:v>1.7331857494712298E-2</c:v>
                </c:pt>
                <c:pt idx="15">
                  <c:v>1.35236591600111E-2</c:v>
                </c:pt>
                <c:pt idx="16">
                  <c:v>1.4766656462185248E-2</c:v>
                </c:pt>
                <c:pt idx="17">
                  <c:v>1.394073011811295E-2</c:v>
                </c:pt>
                <c:pt idx="18">
                  <c:v>1.3449820067749901E-2</c:v>
                </c:pt>
                <c:pt idx="19">
                  <c:v>1.3536711808385251E-2</c:v>
                </c:pt>
                <c:pt idx="20">
                  <c:v>1.257244052894565E-2</c:v>
                </c:pt>
                <c:pt idx="21">
                  <c:v>1.27783528918265E-2</c:v>
                </c:pt>
                <c:pt idx="22">
                  <c:v>1.274380610131625E-2</c:v>
                </c:pt>
                <c:pt idx="23">
                  <c:v>1.25472037256238E-2</c:v>
                </c:pt>
                <c:pt idx="24">
                  <c:v>1.38985515069142E-2</c:v>
                </c:pt>
                <c:pt idx="25">
                  <c:v>1.3633433630671349E-2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1.5288717242180149E-2</c:v>
                </c:pt>
                <c:pt idx="29">
                  <c:v>1.5561265180536701E-2</c:v>
                </c:pt>
                <c:pt idx="30">
                  <c:v>1.3355169706225399E-2</c:v>
                </c:pt>
                <c:pt idx="31">
                  <c:v>1.2519793674998799E-2</c:v>
                </c:pt>
                <c:pt idx="32">
                  <c:v>2.0257447285409999E-2</c:v>
                </c:pt>
                <c:pt idx="33">
                  <c:v>2.0525381372754049E-2</c:v>
                </c:pt>
                <c:pt idx="34">
                  <c:v>2.0099230413236149E-2</c:v>
                </c:pt>
                <c:pt idx="35">
                  <c:v>1.7985349254398899E-2</c:v>
                </c:pt>
                <c:pt idx="36">
                  <c:v>3.4727276438990054E-2</c:v>
                </c:pt>
                <c:pt idx="37">
                  <c:v>3.5275701788991899E-2</c:v>
                </c:pt>
                <c:pt idx="38">
                  <c:v>3.2440156079535598E-2</c:v>
                </c:pt>
                <c:pt idx="39">
                  <c:v>3.3279464790590602E-2</c:v>
                </c:pt>
                <c:pt idx="40">
                  <c:v>3.446233757414835E-2</c:v>
                </c:pt>
                <c:pt idx="41">
                  <c:v>3.5285989840526902E-2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2.577804740086095E-2</c:v>
                </c:pt>
                <c:pt idx="49">
                  <c:v>2.2230041057897651E-2</c:v>
                </c:pt>
                <c:pt idx="50">
                  <c:v>2.2180295378395498E-2</c:v>
                </c:pt>
                <c:pt idx="51">
                  <c:v>2.2073307323166001E-2</c:v>
                </c:pt>
                <c:pt idx="52">
                  <c:v>2.0310084469092549E-2</c:v>
                </c:pt>
                <c:pt idx="53">
                  <c:v>1.9236738013939849E-2</c:v>
                </c:pt>
                <c:pt idx="54">
                  <c:v>1.9481394257629653E-2</c:v>
                </c:pt>
                <c:pt idx="55">
                  <c:v>1.85390775946935E-2</c:v>
                </c:pt>
                <c:pt idx="56">
                  <c:v>1.9129291464333099E-2</c:v>
                </c:pt>
                <c:pt idx="57">
                  <c:v>1.8648710628134953E-2</c:v>
                </c:pt>
                <c:pt idx="58">
                  <c:v>1.8297862827113952E-2</c:v>
                </c:pt>
                <c:pt idx="59">
                  <c:v>1.7089465912957149E-2</c:v>
                </c:pt>
                <c:pt idx="60">
                  <c:v>1.5691251170595E-2</c:v>
                </c:pt>
                <c:pt idx="61">
                  <c:v>1.5324481881424951E-2</c:v>
                </c:pt>
                <c:pt idx="62">
                  <c:v>1.509692904680655E-2</c:v>
                </c:pt>
                <c:pt idx="63">
                  <c:v>1.49705470995982E-2</c:v>
                </c:pt>
                <c:pt idx="64">
                  <c:v>1.4222007388807001E-2</c:v>
                </c:pt>
                <c:pt idx="65">
                  <c:v>1.4143009883186449E-2</c:v>
                </c:pt>
                <c:pt idx="66">
                  <c:v>1.3961388790272949E-2</c:v>
                </c:pt>
                <c:pt idx="67">
                  <c:v>1.354607721036705E-2</c:v>
                </c:pt>
                <c:pt idx="68">
                  <c:v>1.2907368287508651E-2</c:v>
                </c:pt>
                <c:pt idx="69">
                  <c:v>1.27407160936765E-2</c:v>
                </c:pt>
                <c:pt idx="70">
                  <c:v>1.272429349410595E-2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A7-4BE8-BFD6-2D6467E667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47200"/>
        <c:axId val="223414528"/>
      </c:lineChart>
      <c:catAx>
        <c:axId val="223347200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341452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341452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/>
                  <a:t>ALLL Ratio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23347200"/>
        <c:crosses val="autoZero"/>
        <c:crossBetween val="between"/>
      </c:valAx>
      <c:valAx>
        <c:axId val="223415104"/>
        <c:scaling>
          <c:orientation val="minMax"/>
          <c:max val="10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crossAx val="223347712"/>
        <c:crosses val="max"/>
        <c:crossBetween val="between"/>
        <c:majorUnit val="2"/>
      </c:valAx>
      <c:catAx>
        <c:axId val="223347712"/>
        <c:scaling>
          <c:orientation val="minMax"/>
        </c:scaling>
        <c:delete val="1"/>
        <c:axPos val="b"/>
        <c:majorTickMark val="out"/>
        <c:minorTickMark val="none"/>
        <c:tickLblPos val="nextTo"/>
        <c:crossAx val="223415104"/>
        <c:crosses val="autoZero"/>
        <c:auto val="1"/>
        <c:lblAlgn val="ctr"/>
        <c:lblOffset val="100"/>
        <c:noMultiLvlLbl val="0"/>
      </c:catAx>
    </c:plotArea>
    <c:legend>
      <c:legendPos val="b"/>
      <c:legendEntry>
        <c:idx val="1"/>
        <c:delete val="1"/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8"/>
          <c:order val="8"/>
          <c:tx>
            <c:v>recession</c:v>
          </c:tx>
          <c:spPr>
            <a:solidFill>
              <a:schemeClr val="bg1">
                <a:lumMod val="75000"/>
                <a:alpha val="25000"/>
              </a:schemeClr>
            </a:solidFill>
          </c:spPr>
          <c:val>
            <c:numRef>
              <c:f>Aggregate!$AE$2:$AE$72</c:f>
              <c:numCache>
                <c:formatCode>General</c:formatCode>
                <c:ptCount val="7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4-4BA2-982B-4138A9FA5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49760"/>
        <c:axId val="223475328"/>
      </c:areaChart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minus>
          </c:errBars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Aggregate!$AM$2:$AM$72</c:f>
              <c:numCache>
                <c:formatCode>0.00%</c:formatCode>
                <c:ptCount val="71"/>
                <c:pt idx="0">
                  <c:v>1.902543148256065E-2</c:v>
                </c:pt>
                <c:pt idx="1">
                  <c:v>1.8358361662421149E-2</c:v>
                </c:pt>
                <c:pt idx="2">
                  <c:v>1.8059292384472601E-2</c:v>
                </c:pt>
                <c:pt idx="3">
                  <c:v>1.6797316672943499E-2</c:v>
                </c:pt>
                <c:pt idx="4">
                  <c:v>1.5188985288391951E-2</c:v>
                </c:pt>
                <c:pt idx="5">
                  <c:v>1.5143265420201751E-2</c:v>
                </c:pt>
                <c:pt idx="6">
                  <c:v>1.46378425285521E-2</c:v>
                </c:pt>
                <c:pt idx="7">
                  <c:v>1.394631172028255E-2</c:v>
                </c:pt>
                <c:pt idx="8">
                  <c:v>1.6937442422042502E-2</c:v>
                </c:pt>
                <c:pt idx="9">
                  <c:v>1.647512537173975E-2</c:v>
                </c:pt>
                <c:pt idx="10">
                  <c:v>1.5116836410509451E-2</c:v>
                </c:pt>
                <c:pt idx="11">
                  <c:v>1.48843663874028E-2</c:v>
                </c:pt>
                <c:pt idx="12">
                  <c:v>1.3415778225243201E-2</c:v>
                </c:pt>
                <c:pt idx="13">
                  <c:v>1.2291081198548451E-2</c:v>
                </c:pt>
                <c:pt idx="14">
                  <c:v>1.1780864666655701E-2</c:v>
                </c:pt>
                <c:pt idx="15">
                  <c:v>9.6947329534837652E-3</c:v>
                </c:pt>
                <c:pt idx="16">
                  <c:v>1.0747515066241001E-2</c:v>
                </c:pt>
                <c:pt idx="17">
                  <c:v>9.6858632632461916E-3</c:v>
                </c:pt>
                <c:pt idx="18">
                  <c:v>8.9219423868545193E-3</c:v>
                </c:pt>
                <c:pt idx="19">
                  <c:v>8.289840678616784E-3</c:v>
                </c:pt>
                <c:pt idx="20">
                  <c:v>8.7663970365260448E-3</c:v>
                </c:pt>
                <c:pt idx="21">
                  <c:v>8.1923017897500647E-3</c:v>
                </c:pt>
                <c:pt idx="22">
                  <c:v>8.0238192609478239E-3</c:v>
                </c:pt>
                <c:pt idx="23">
                  <c:v>8.0251701838982299E-3</c:v>
                </c:pt>
                <c:pt idx="24">
                  <c:v>1.0207691169689705E-2</c:v>
                </c:pt>
                <c:pt idx="25">
                  <c:v>9.7839324791094105E-3</c:v>
                </c:pt>
                <c:pt idx="26">
                  <c:v>8.8400921930123187E-3</c:v>
                </c:pt>
                <c:pt idx="27">
                  <c:v>8.7762845878999393E-3</c:v>
                </c:pt>
                <c:pt idx="28">
                  <c:v>1.092357598600305E-2</c:v>
                </c:pt>
                <c:pt idx="29">
                  <c:v>1.0720129595458601E-2</c:v>
                </c:pt>
                <c:pt idx="30">
                  <c:v>1.041037621175496E-2</c:v>
                </c:pt>
                <c:pt idx="31">
                  <c:v>8.3729998743908504E-3</c:v>
                </c:pt>
                <c:pt idx="32">
                  <c:v>1.6842872803066698E-2</c:v>
                </c:pt>
                <c:pt idx="33">
                  <c:v>1.6017029814706801E-2</c:v>
                </c:pt>
                <c:pt idx="34">
                  <c:v>1.503319405504255E-2</c:v>
                </c:pt>
                <c:pt idx="35">
                  <c:v>1.2075902898688689E-2</c:v>
                </c:pt>
                <c:pt idx="36">
                  <c:v>2.2611978624442849E-2</c:v>
                </c:pt>
                <c:pt idx="37">
                  <c:v>2.2936327085684501E-2</c:v>
                </c:pt>
                <c:pt idx="38">
                  <c:v>2.3233416607600799E-2</c:v>
                </c:pt>
                <c:pt idx="39">
                  <c:v>2.2916801899408298E-2</c:v>
                </c:pt>
                <c:pt idx="40">
                  <c:v>3.0447986655060148E-2</c:v>
                </c:pt>
                <c:pt idx="41">
                  <c:v>3.0302596674181947E-2</c:v>
                </c:pt>
                <c:pt idx="42">
                  <c:v>2.953980680016885E-2</c:v>
                </c:pt>
                <c:pt idx="43">
                  <c:v>2.888209201896675E-2</c:v>
                </c:pt>
                <c:pt idx="44">
                  <c:v>2.361539187990775E-2</c:v>
                </c:pt>
                <c:pt idx="45">
                  <c:v>2.310162770525875E-2</c:v>
                </c:pt>
                <c:pt idx="46">
                  <c:v>2.288215736668665E-2</c:v>
                </c:pt>
                <c:pt idx="47">
                  <c:v>2.2364014169489951E-2</c:v>
                </c:pt>
                <c:pt idx="48">
                  <c:v>2.0087100364500399E-2</c:v>
                </c:pt>
                <c:pt idx="49">
                  <c:v>1.9802558623560299E-2</c:v>
                </c:pt>
                <c:pt idx="50">
                  <c:v>1.988446085474355E-2</c:v>
                </c:pt>
                <c:pt idx="51">
                  <c:v>1.965250412869975E-2</c:v>
                </c:pt>
                <c:pt idx="52">
                  <c:v>1.7861807690211298E-2</c:v>
                </c:pt>
                <c:pt idx="53">
                  <c:v>1.6739328436194252E-2</c:v>
                </c:pt>
                <c:pt idx="54">
                  <c:v>1.6736628006710001E-2</c:v>
                </c:pt>
                <c:pt idx="55">
                  <c:v>1.5511605265125E-2</c:v>
                </c:pt>
                <c:pt idx="56">
                  <c:v>1.4791349694958052E-2</c:v>
                </c:pt>
                <c:pt idx="57">
                  <c:v>1.463288883752465E-2</c:v>
                </c:pt>
                <c:pt idx="58">
                  <c:v>1.4581489756590349E-2</c:v>
                </c:pt>
                <c:pt idx="59">
                  <c:v>1.44571863746504E-2</c:v>
                </c:pt>
                <c:pt idx="60">
                  <c:v>1.2494941983023249E-2</c:v>
                </c:pt>
                <c:pt idx="61">
                  <c:v>1.2319499531823149E-2</c:v>
                </c:pt>
                <c:pt idx="62">
                  <c:v>1.22025942430357E-2</c:v>
                </c:pt>
                <c:pt idx="63">
                  <c:v>1.219408752015475E-2</c:v>
                </c:pt>
                <c:pt idx="64">
                  <c:v>1.202279314358215E-2</c:v>
                </c:pt>
                <c:pt idx="65">
                  <c:v>1.1747658184584699E-2</c:v>
                </c:pt>
                <c:pt idx="66">
                  <c:v>1.17891222737484E-2</c:v>
                </c:pt>
                <c:pt idx="67">
                  <c:v>1.17150307217947E-2</c:v>
                </c:pt>
                <c:pt idx="68">
                  <c:v>1.161906945385965E-2</c:v>
                </c:pt>
                <c:pt idx="69">
                  <c:v>1.1553137285146051E-2</c:v>
                </c:pt>
                <c:pt idx="70">
                  <c:v>1.1600132942443549E-2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4-4BA2-982B-4138A9FA5D45}"/>
            </c:ext>
          </c:extLst>
        </c:ser>
        <c:ser>
          <c:idx val="1"/>
          <c:order val="1"/>
          <c:spPr>
            <a:noFill/>
            <a:ln>
              <a:solidFill>
                <a:schemeClr val="accent1"/>
              </a:solidFill>
            </a:ln>
          </c:spPr>
          <c:invertIfNegative val="0"/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Aggregate!$AN$2:$AN$72</c:f>
              <c:numCache>
                <c:formatCode>0.00%</c:formatCode>
                <c:ptCount val="71"/>
                <c:pt idx="0">
                  <c:v>3.9171442623688497E-3</c:v>
                </c:pt>
                <c:pt idx="1">
                  <c:v>9.5087775994127516E-3</c:v>
                </c:pt>
                <c:pt idx="2">
                  <c:v>1.0950775977505E-2</c:v>
                </c:pt>
                <c:pt idx="3">
                  <c:v>1.0116776980071501E-2</c:v>
                </c:pt>
                <c:pt idx="4">
                  <c:v>8.1053700092067471E-3</c:v>
                </c:pt>
                <c:pt idx="5">
                  <c:v>7.9420621799815502E-3</c:v>
                </c:pt>
                <c:pt idx="6">
                  <c:v>8.0499116262510995E-3</c:v>
                </c:pt>
                <c:pt idx="7">
                  <c:v>7.9701580885255512E-3</c:v>
                </c:pt>
                <c:pt idx="8">
                  <c:v>6.4201072585239986E-3</c:v>
                </c:pt>
                <c:pt idx="9">
                  <c:v>5.1922692029193508E-3</c:v>
                </c:pt>
                <c:pt idx="10">
                  <c:v>5.3565974176558485E-3</c:v>
                </c:pt>
                <c:pt idx="11">
                  <c:v>8.4341480691621992E-3</c:v>
                </c:pt>
                <c:pt idx="12">
                  <c:v>7.4866549745338986E-3</c:v>
                </c:pt>
                <c:pt idx="13">
                  <c:v>7.9176115536433479E-3</c:v>
                </c:pt>
                <c:pt idx="14">
                  <c:v>8.1111841954382979E-3</c:v>
                </c:pt>
                <c:pt idx="15">
                  <c:v>4.6925562506205352E-3</c:v>
                </c:pt>
                <c:pt idx="16">
                  <c:v>5.4124727673837969E-3</c:v>
                </c:pt>
                <c:pt idx="17">
                  <c:v>6.0659267128875087E-3</c:v>
                </c:pt>
                <c:pt idx="18">
                  <c:v>6.1602817089358806E-3</c:v>
                </c:pt>
                <c:pt idx="19">
                  <c:v>6.6336039883514164E-3</c:v>
                </c:pt>
                <c:pt idx="20">
                  <c:v>4.5274134178775547E-3</c:v>
                </c:pt>
                <c:pt idx="21">
                  <c:v>5.8146656455646348E-3</c:v>
                </c:pt>
                <c:pt idx="22">
                  <c:v>5.9336387977096759E-3</c:v>
                </c:pt>
                <c:pt idx="23">
                  <c:v>5.358682117011071E-3</c:v>
                </c:pt>
                <c:pt idx="24">
                  <c:v>4.2127842318242948E-3</c:v>
                </c:pt>
                <c:pt idx="25">
                  <c:v>4.1240862873003891E-3</c:v>
                </c:pt>
                <c:pt idx="26">
                  <c:v>4.694778748867182E-3</c:v>
                </c:pt>
                <c:pt idx="27">
                  <c:v>4.3931419715388612E-3</c:v>
                </c:pt>
                <c:pt idx="28">
                  <c:v>6.40772211232425E-3</c:v>
                </c:pt>
                <c:pt idx="29">
                  <c:v>6.9562181158134007E-3</c:v>
                </c:pt>
                <c:pt idx="30">
                  <c:v>2.9447934944704397E-3</c:v>
                </c:pt>
                <c:pt idx="31">
                  <c:v>3.4908307476527491E-3</c:v>
                </c:pt>
                <c:pt idx="32">
                  <c:v>6.0847581377338027E-3</c:v>
                </c:pt>
                <c:pt idx="33">
                  <c:v>6.9426706795664983E-3</c:v>
                </c:pt>
                <c:pt idx="34">
                  <c:v>7.8798317217652486E-3</c:v>
                </c:pt>
                <c:pt idx="35">
                  <c:v>8.3673093024964097E-3</c:v>
                </c:pt>
                <c:pt idx="36">
                  <c:v>1.1590779587886152E-2</c:v>
                </c:pt>
                <c:pt idx="37">
                  <c:v>1.1411896781353799E-2</c:v>
                </c:pt>
                <c:pt idx="38">
                  <c:v>1.00584289219104E-2</c:v>
                </c:pt>
                <c:pt idx="39">
                  <c:v>1.0362662891182303E-2</c:v>
                </c:pt>
                <c:pt idx="40">
                  <c:v>5.0599634371649507E-3</c:v>
                </c:pt>
                <c:pt idx="41">
                  <c:v>5.1156364974768512E-3</c:v>
                </c:pt>
                <c:pt idx="42">
                  <c:v>6.2609355013566528E-3</c:v>
                </c:pt>
                <c:pt idx="43">
                  <c:v>8.3539969849875523E-3</c:v>
                </c:pt>
                <c:pt idx="44">
                  <c:v>9.1170590012015496E-3</c:v>
                </c:pt>
                <c:pt idx="45">
                  <c:v>1.0342625179844852E-2</c:v>
                </c:pt>
                <c:pt idx="46">
                  <c:v>9.0627422230797512E-3</c:v>
                </c:pt>
                <c:pt idx="47">
                  <c:v>1.0093147204853846E-2</c:v>
                </c:pt>
                <c:pt idx="48">
                  <c:v>4.9632925756432009E-3</c:v>
                </c:pt>
                <c:pt idx="49">
                  <c:v>3.5667408107492027E-3</c:v>
                </c:pt>
                <c:pt idx="50">
                  <c:v>3.5001903775641503E-3</c:v>
                </c:pt>
                <c:pt idx="51">
                  <c:v>3.1740459695419505E-3</c:v>
                </c:pt>
                <c:pt idx="52">
                  <c:v>3.0476664047735004E-3</c:v>
                </c:pt>
                <c:pt idx="53">
                  <c:v>3.7365678500059472E-3</c:v>
                </c:pt>
                <c:pt idx="54">
                  <c:v>4.2281783649033011E-3</c:v>
                </c:pt>
                <c:pt idx="55">
                  <c:v>3.8970600876835002E-3</c:v>
                </c:pt>
                <c:pt idx="56">
                  <c:v>4.9613242763003468E-3</c:v>
                </c:pt>
                <c:pt idx="57">
                  <c:v>4.2697522370884512E-3</c:v>
                </c:pt>
                <c:pt idx="58">
                  <c:v>3.8358824221804526E-3</c:v>
                </c:pt>
                <c:pt idx="59">
                  <c:v>2.9092153289458998E-3</c:v>
                </c:pt>
                <c:pt idx="60">
                  <c:v>3.4976588308872521E-3</c:v>
                </c:pt>
                <c:pt idx="61">
                  <c:v>3.169344258307151E-3</c:v>
                </c:pt>
                <c:pt idx="62">
                  <c:v>2.9818759233514007E-3</c:v>
                </c:pt>
                <c:pt idx="63">
                  <c:v>2.8315368211620506E-3</c:v>
                </c:pt>
                <c:pt idx="64">
                  <c:v>2.7378475357241507E-3</c:v>
                </c:pt>
                <c:pt idx="65">
                  <c:v>2.8768342574940001E-3</c:v>
                </c:pt>
                <c:pt idx="66">
                  <c:v>2.6795799586042009E-3</c:v>
                </c:pt>
                <c:pt idx="67">
                  <c:v>2.0333940169199993E-3</c:v>
                </c:pt>
                <c:pt idx="68">
                  <c:v>1.7205272221579495E-3</c:v>
                </c:pt>
                <c:pt idx="69">
                  <c:v>1.5452965158554502E-3</c:v>
                </c:pt>
                <c:pt idx="70">
                  <c:v>1.3969094923004504E-3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4-4BA2-982B-4138A9FA5D45}"/>
            </c:ext>
          </c:extLst>
        </c:ser>
        <c:ser>
          <c:idx val="2"/>
          <c:order val="2"/>
          <c:spPr>
            <a:noFill/>
            <a:ln>
              <a:solidFill>
                <a:schemeClr val="accent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Aggregate!$AO$2:$AO$72</c:f>
              <c:numCache>
                <c:formatCode>0.00%</c:formatCode>
                <c:ptCount val="71"/>
                <c:pt idx="0">
                  <c:v>1.2305751515755026E-2</c:v>
                </c:pt>
                <c:pt idx="1">
                  <c:v>1.0075691335865049E-2</c:v>
                </c:pt>
                <c:pt idx="2">
                  <c:v>1.1470514698968474E-2</c:v>
                </c:pt>
                <c:pt idx="3">
                  <c:v>9.6973463821212781E-3</c:v>
                </c:pt>
                <c:pt idx="4">
                  <c:v>1.6388648155950127E-2</c:v>
                </c:pt>
                <c:pt idx="5">
                  <c:v>1.8092952566997E-2</c:v>
                </c:pt>
                <c:pt idx="6">
                  <c:v>1.6087294269695979E-2</c:v>
                </c:pt>
                <c:pt idx="7">
                  <c:v>1.3195046660306121E-2</c:v>
                </c:pt>
                <c:pt idx="8">
                  <c:v>2.5914948164713025E-2</c:v>
                </c:pt>
                <c:pt idx="9">
                  <c:v>2.7167617406554979E-2</c:v>
                </c:pt>
                <c:pt idx="10">
                  <c:v>2.9342805046534547E-2</c:v>
                </c:pt>
                <c:pt idx="11">
                  <c:v>2.4819867744717054E-2</c:v>
                </c:pt>
                <c:pt idx="12">
                  <c:v>3.1300978263254703E-2</c:v>
                </c:pt>
                <c:pt idx="13">
                  <c:v>3.6447329563416134E-2</c:v>
                </c:pt>
                <c:pt idx="14">
                  <c:v>4.1992208006598045E-2</c:v>
                </c:pt>
                <c:pt idx="15">
                  <c:v>3.9921840946925524E-2</c:v>
                </c:pt>
                <c:pt idx="16">
                  <c:v>2.699998864641313E-2</c:v>
                </c:pt>
                <c:pt idx="17">
                  <c:v>2.6572342019884277E-2</c:v>
                </c:pt>
                <c:pt idx="18">
                  <c:v>2.6134910049563601E-2</c:v>
                </c:pt>
                <c:pt idx="19">
                  <c:v>2.1806483547992975E-2</c:v>
                </c:pt>
                <c:pt idx="20">
                  <c:v>1.993951910674345E-2</c:v>
                </c:pt>
                <c:pt idx="21">
                  <c:v>1.7716599559590897E-2</c:v>
                </c:pt>
                <c:pt idx="22">
                  <c:v>1.8573433237755427E-2</c:v>
                </c:pt>
                <c:pt idx="23">
                  <c:v>1.0419513934750874E-2</c:v>
                </c:pt>
                <c:pt idx="24">
                  <c:v>1.0643656468025777E-2</c:v>
                </c:pt>
                <c:pt idx="25">
                  <c:v>1.2331045304716874E-2</c:v>
                </c:pt>
                <c:pt idx="26">
                  <c:v>6.097642329981624E-3</c:v>
                </c:pt>
                <c:pt idx="27">
                  <c:v>6.6012318182383494E-3</c:v>
                </c:pt>
                <c:pt idx="28">
                  <c:v>1.6699753472539047E-2</c:v>
                </c:pt>
                <c:pt idx="29">
                  <c:v>1.6533854697165576E-2</c:v>
                </c:pt>
                <c:pt idx="30">
                  <c:v>2.0039744289280181E-2</c:v>
                </c:pt>
                <c:pt idx="31">
                  <c:v>2.0276182724323955E-2</c:v>
                </c:pt>
                <c:pt idx="32">
                  <c:v>3.6032430405001425E-2</c:v>
                </c:pt>
                <c:pt idx="33">
                  <c:v>3.6157882939242478E-2</c:v>
                </c:pt>
                <c:pt idx="34">
                  <c:v>4.379918817341423E-2</c:v>
                </c:pt>
                <c:pt idx="35">
                  <c:v>3.8445831897455776E-2</c:v>
                </c:pt>
                <c:pt idx="36">
                  <c:v>3.2706697392517678E-2</c:v>
                </c:pt>
                <c:pt idx="37">
                  <c:v>3.000041315389658E-2</c:v>
                </c:pt>
                <c:pt idx="38">
                  <c:v>2.7793815862490572E-2</c:v>
                </c:pt>
                <c:pt idx="39">
                  <c:v>2.0587172023943202E-2</c:v>
                </c:pt>
                <c:pt idx="40">
                  <c:v>2.3670492430895654E-2</c:v>
                </c:pt>
                <c:pt idx="41">
                  <c:v>2.2568429754421478E-2</c:v>
                </c:pt>
                <c:pt idx="42">
                  <c:v>1.6674670179420772E-2</c:v>
                </c:pt>
                <c:pt idx="43">
                  <c:v>1.3878370543623376E-2</c:v>
                </c:pt>
                <c:pt idx="44">
                  <c:v>9.3056310920201293E-3</c:v>
                </c:pt>
                <c:pt idx="45">
                  <c:v>7.9667635957217722E-3</c:v>
                </c:pt>
                <c:pt idx="46">
                  <c:v>9.3985155765024531E-3</c:v>
                </c:pt>
                <c:pt idx="47">
                  <c:v>7.7141188966139071E-3</c:v>
                </c:pt>
                <c:pt idx="48">
                  <c:v>7.650151803973472E-3</c:v>
                </c:pt>
                <c:pt idx="49">
                  <c:v>9.2326000997316748E-3</c:v>
                </c:pt>
                <c:pt idx="50">
                  <c:v>8.9007515371504753E-3</c:v>
                </c:pt>
                <c:pt idx="51">
                  <c:v>8.5166689696875505E-3</c:v>
                </c:pt>
                <c:pt idx="52">
                  <c:v>1.9597943597311002E-2</c:v>
                </c:pt>
                <c:pt idx="53">
                  <c:v>1.9671934139379354E-2</c:v>
                </c:pt>
                <c:pt idx="54">
                  <c:v>1.9209567127689651E-2</c:v>
                </c:pt>
                <c:pt idx="55">
                  <c:v>1.9930835518085995E-2</c:v>
                </c:pt>
                <c:pt idx="56">
                  <c:v>1.3702212015288026E-2</c:v>
                </c:pt>
                <c:pt idx="57">
                  <c:v>1.3851847150790148E-2</c:v>
                </c:pt>
                <c:pt idx="58">
                  <c:v>1.4097760057443651E-2</c:v>
                </c:pt>
                <c:pt idx="59">
                  <c:v>1.4429957271317548E-2</c:v>
                </c:pt>
                <c:pt idx="60">
                  <c:v>1.3719890878674222E-2</c:v>
                </c:pt>
                <c:pt idx="61">
                  <c:v>1.285257943808395E-2</c:v>
                </c:pt>
                <c:pt idx="62">
                  <c:v>1.3004554930942321E-2</c:v>
                </c:pt>
                <c:pt idx="63">
                  <c:v>1.2643189687069298E-2</c:v>
                </c:pt>
                <c:pt idx="64">
                  <c:v>1.38164753198795E-2</c:v>
                </c:pt>
                <c:pt idx="65">
                  <c:v>1.3333441605639023E-2</c:v>
                </c:pt>
                <c:pt idx="66">
                  <c:v>1.3091359953979623E-2</c:v>
                </c:pt>
                <c:pt idx="67">
                  <c:v>1.2879604228368001E-2</c:v>
                </c:pt>
                <c:pt idx="68">
                  <c:v>1.7401481750707749E-2</c:v>
                </c:pt>
                <c:pt idx="69">
                  <c:v>1.6936355896125098E-2</c:v>
                </c:pt>
                <c:pt idx="70">
                  <c:v>1.6466184274044851E-2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4-4BA2-982B-4138A9FA5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3348736"/>
        <c:axId val="223474752"/>
      </c:barChart>
      <c:lineChart>
        <c:grouping val="standard"/>
        <c:varyColors val="0"/>
        <c:ser>
          <c:idx val="3"/>
          <c:order val="3"/>
          <c:tx>
            <c:v>PacWest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Aggregate!$M$2:$M$72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A4-4BA2-982B-4138A9FA5D45}"/>
            </c:ext>
          </c:extLst>
        </c:ser>
        <c:ser>
          <c:idx val="7"/>
          <c:order val="4"/>
          <c:tx>
            <c:v>PWB Combined</c:v>
          </c:tx>
          <c:marker>
            <c:symbol val="none"/>
          </c:marker>
          <c:val>
            <c:numRef>
              <c:f>Aggregate!$N$2:$N$72</c:f>
              <c:numCache>
                <c:formatCode>0.000%</c:formatCode>
                <c:ptCount val="71"/>
                <c:pt idx="30">
                  <c:v>1.5046306451501179E-2</c:v>
                </c:pt>
                <c:pt idx="31">
                  <c:v>1.8184340067540217E-2</c:v>
                </c:pt>
                <c:pt idx="32">
                  <c:v>2.1375616536573567E-2</c:v>
                </c:pt>
                <c:pt idx="33">
                  <c:v>2.8949986195340255E-2</c:v>
                </c:pt>
                <c:pt idx="34">
                  <c:v>3.535439952314226E-2</c:v>
                </c:pt>
                <c:pt idx="35">
                  <c:v>4.4122977010924415E-2</c:v>
                </c:pt>
                <c:pt idx="36">
                  <c:v>3.7773359840954271E-2</c:v>
                </c:pt>
                <c:pt idx="37">
                  <c:v>3.2266255733445152E-2</c:v>
                </c:pt>
                <c:pt idx="38">
                  <c:v>3.0899218028779651E-2</c:v>
                </c:pt>
                <c:pt idx="39">
                  <c:v>3.1240085964716086E-2</c:v>
                </c:pt>
                <c:pt idx="40">
                  <c:v>2.8604676385183176E-2</c:v>
                </c:pt>
                <c:pt idx="41">
                  <c:v>2.7611337857770087E-2</c:v>
                </c:pt>
                <c:pt idx="42">
                  <c:v>2.3978019212267672E-2</c:v>
                </c:pt>
                <c:pt idx="43">
                  <c:v>2.328414071773683E-2</c:v>
                </c:pt>
                <c:pt idx="44">
                  <c:v>2.2878605987116944E-2</c:v>
                </c:pt>
                <c:pt idx="45">
                  <c:v>2.1189301782225764E-2</c:v>
                </c:pt>
                <c:pt idx="46">
                  <c:v>1.9541694237680905E-2</c:v>
                </c:pt>
                <c:pt idx="47">
                  <c:v>2.0241016710118964E-2</c:v>
                </c:pt>
                <c:pt idx="48">
                  <c:v>1.7961877865087714E-2</c:v>
                </c:pt>
                <c:pt idx="49">
                  <c:v>1.7097824596538323E-2</c:v>
                </c:pt>
                <c:pt idx="50">
                  <c:v>1.6954290863953499E-2</c:v>
                </c:pt>
                <c:pt idx="51">
                  <c:v>1.6626642680194363E-2</c:v>
                </c:pt>
                <c:pt idx="52">
                  <c:v>8.6670311156140049E-3</c:v>
                </c:pt>
                <c:pt idx="53">
                  <c:v>8.3922101154541694E-3</c:v>
                </c:pt>
                <c:pt idx="54">
                  <c:v>8.0906105217725573E-3</c:v>
                </c:pt>
                <c:pt idx="55">
                  <c:v>8.4694608444253142E-3</c:v>
                </c:pt>
                <c:pt idx="56">
                  <c:v>9.0808515553337851E-3</c:v>
                </c:pt>
                <c:pt idx="57">
                  <c:v>9.3399151127532831E-3</c:v>
                </c:pt>
                <c:pt idx="58">
                  <c:v>8.0223186426272922E-3</c:v>
                </c:pt>
                <c:pt idx="59">
                  <c:v>8.9868411360773792E-3</c:v>
                </c:pt>
                <c:pt idx="60">
                  <c:v>9.7505199485531571E-3</c:v>
                </c:pt>
                <c:pt idx="61">
                  <c:v>9.9514564559084247E-3</c:v>
                </c:pt>
                <c:pt idx="62">
                  <c:v>1.0089406691486178E-2</c:v>
                </c:pt>
                <c:pt idx="63">
                  <c:v>1.0276218027711736E-2</c:v>
                </c:pt>
                <c:pt idx="64">
                  <c:v>9.3036066794987132E-3</c:v>
                </c:pt>
                <c:pt idx="65">
                  <c:v>1.0045735456149694E-2</c:v>
                </c:pt>
                <c:pt idx="66">
                  <c:v>7.9883742961894873E-3</c:v>
                </c:pt>
                <c:pt idx="67">
                  <c:v>8.16051225577882E-3</c:v>
                </c:pt>
                <c:pt idx="68">
                  <c:v>7.8261226447292574E-3</c:v>
                </c:pt>
                <c:pt idx="69">
                  <c:v>8.2372204337483202E-3</c:v>
                </c:pt>
                <c:pt idx="70">
                  <c:v>7.3773556389938244E-3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4A4-4BA2-982B-4138A9FA5D45}"/>
            </c:ext>
          </c:extLst>
        </c:ser>
        <c:ser>
          <c:idx val="6"/>
          <c:order val="5"/>
          <c:tx>
            <c:v>median</c:v>
          </c:tx>
          <c:marker>
            <c:symbol val="none"/>
          </c:marker>
          <c:val>
            <c:numRef>
              <c:f>Aggregate!$AI$2:$AI$72</c:f>
              <c:numCache>
                <c:formatCode>0.00%</c:formatCode>
                <c:ptCount val="71"/>
                <c:pt idx="0">
                  <c:v>2.29425757449295E-2</c:v>
                </c:pt>
                <c:pt idx="1">
                  <c:v>2.7867139261833901E-2</c:v>
                </c:pt>
                <c:pt idx="2">
                  <c:v>2.9010068361977601E-2</c:v>
                </c:pt>
                <c:pt idx="3">
                  <c:v>2.6914093653015E-2</c:v>
                </c:pt>
                <c:pt idx="4">
                  <c:v>2.3294355297598698E-2</c:v>
                </c:pt>
                <c:pt idx="5">
                  <c:v>2.3085327600183302E-2</c:v>
                </c:pt>
                <c:pt idx="6">
                  <c:v>2.2687754154803199E-2</c:v>
                </c:pt>
                <c:pt idx="7">
                  <c:v>2.1916469808808101E-2</c:v>
                </c:pt>
                <c:pt idx="8">
                  <c:v>2.3357549680566501E-2</c:v>
                </c:pt>
                <c:pt idx="9">
                  <c:v>2.1667394574659101E-2</c:v>
                </c:pt>
                <c:pt idx="10">
                  <c:v>2.0473433828165299E-2</c:v>
                </c:pt>
                <c:pt idx="11">
                  <c:v>2.3318514456565E-2</c:v>
                </c:pt>
                <c:pt idx="12">
                  <c:v>2.0902433199777099E-2</c:v>
                </c:pt>
                <c:pt idx="13">
                  <c:v>2.0208692752191799E-2</c:v>
                </c:pt>
                <c:pt idx="14">
                  <c:v>1.9892048862093999E-2</c:v>
                </c:pt>
                <c:pt idx="15">
                  <c:v>1.43872892041043E-2</c:v>
                </c:pt>
                <c:pt idx="16">
                  <c:v>1.6159987833624798E-2</c:v>
                </c:pt>
                <c:pt idx="17">
                  <c:v>1.57517899761337E-2</c:v>
                </c:pt>
                <c:pt idx="18">
                  <c:v>1.50822240957904E-2</c:v>
                </c:pt>
                <c:pt idx="19">
                  <c:v>1.49234446669682E-2</c:v>
                </c:pt>
                <c:pt idx="20">
                  <c:v>1.3293810454403599E-2</c:v>
                </c:pt>
                <c:pt idx="21">
                  <c:v>1.40069674353147E-2</c:v>
                </c:pt>
                <c:pt idx="22">
                  <c:v>1.39574580586575E-2</c:v>
                </c:pt>
                <c:pt idx="23">
                  <c:v>1.3383852300909301E-2</c:v>
                </c:pt>
                <c:pt idx="24">
                  <c:v>1.4420475401513999E-2</c:v>
                </c:pt>
                <c:pt idx="25">
                  <c:v>1.39080187664098E-2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1.73312980983273E-2</c:v>
                </c:pt>
                <c:pt idx="29">
                  <c:v>1.7676347711272002E-2</c:v>
                </c:pt>
                <c:pt idx="30">
                  <c:v>1.3355169706225399E-2</c:v>
                </c:pt>
                <c:pt idx="31">
                  <c:v>1.1863830622043599E-2</c:v>
                </c:pt>
                <c:pt idx="32">
                  <c:v>2.2927630940800501E-2</c:v>
                </c:pt>
                <c:pt idx="33">
                  <c:v>2.2959700494273299E-2</c:v>
                </c:pt>
                <c:pt idx="34">
                  <c:v>2.2913025776807799E-2</c:v>
                </c:pt>
                <c:pt idx="35">
                  <c:v>2.0443212201185099E-2</c:v>
                </c:pt>
                <c:pt idx="36">
                  <c:v>3.4202758212329001E-2</c:v>
                </c:pt>
                <c:pt idx="37">
                  <c:v>3.4348223867038299E-2</c:v>
                </c:pt>
                <c:pt idx="38">
                  <c:v>3.3291845529511199E-2</c:v>
                </c:pt>
                <c:pt idx="39">
                  <c:v>3.3279464790590602E-2</c:v>
                </c:pt>
                <c:pt idx="40">
                  <c:v>3.5507950092225099E-2</c:v>
                </c:pt>
                <c:pt idx="41">
                  <c:v>3.5418233171658799E-2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2.50503929401436E-2</c:v>
                </c:pt>
                <c:pt idx="49">
                  <c:v>2.3369299434309501E-2</c:v>
                </c:pt>
                <c:pt idx="50">
                  <c:v>2.33846512323077E-2</c:v>
                </c:pt>
                <c:pt idx="51">
                  <c:v>2.2826550098241701E-2</c:v>
                </c:pt>
                <c:pt idx="52">
                  <c:v>2.0909474094984799E-2</c:v>
                </c:pt>
                <c:pt idx="53">
                  <c:v>2.0475896286200199E-2</c:v>
                </c:pt>
                <c:pt idx="54">
                  <c:v>2.0964806371613302E-2</c:v>
                </c:pt>
                <c:pt idx="55">
                  <c:v>1.94086653528085E-2</c:v>
                </c:pt>
                <c:pt idx="56">
                  <c:v>1.9752673971258398E-2</c:v>
                </c:pt>
                <c:pt idx="57">
                  <c:v>1.8902641074613102E-2</c:v>
                </c:pt>
                <c:pt idx="58">
                  <c:v>1.8417372178770802E-2</c:v>
                </c:pt>
                <c:pt idx="59">
                  <c:v>1.7366401703596299E-2</c:v>
                </c:pt>
                <c:pt idx="60">
                  <c:v>1.5992600813910501E-2</c:v>
                </c:pt>
                <c:pt idx="61">
                  <c:v>1.54888437901303E-2</c:v>
                </c:pt>
                <c:pt idx="62">
                  <c:v>1.5184470166387101E-2</c:v>
                </c:pt>
                <c:pt idx="63">
                  <c:v>1.5025624341316801E-2</c:v>
                </c:pt>
                <c:pt idx="64">
                  <c:v>1.4760640679306301E-2</c:v>
                </c:pt>
                <c:pt idx="65">
                  <c:v>1.4624492442078699E-2</c:v>
                </c:pt>
                <c:pt idx="66">
                  <c:v>1.4468702232352601E-2</c:v>
                </c:pt>
                <c:pt idx="67">
                  <c:v>1.3748424738714699E-2</c:v>
                </c:pt>
                <c:pt idx="68">
                  <c:v>1.33395966760176E-2</c:v>
                </c:pt>
                <c:pt idx="69">
                  <c:v>1.3098433801001501E-2</c:v>
                </c:pt>
                <c:pt idx="70">
                  <c:v>1.2997042434744E-2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4A4-4BA2-982B-4138A9FA5D45}"/>
            </c:ext>
          </c:extLst>
        </c:ser>
        <c:ser>
          <c:idx val="4"/>
          <c:order val="6"/>
          <c:tx>
            <c:v>Loan Loss Reserve to Total Loans, All Banks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Aggregate!$AC$2:$AC$72</c:f>
              <c:numCache>
                <c:formatCode>0.000%</c:formatCode>
                <c:ptCount val="71"/>
                <c:pt idx="0">
                  <c:v>1.6799999999999999E-2</c:v>
                </c:pt>
                <c:pt idx="1">
                  <c:v>1.7000000000000001E-2</c:v>
                </c:pt>
                <c:pt idx="2">
                  <c:v>1.7600000000000001E-2</c:v>
                </c:pt>
                <c:pt idx="3">
                  <c:v>1.8500000000000003E-2</c:v>
                </c:pt>
                <c:pt idx="4">
                  <c:v>1.9199999999999998E-2</c:v>
                </c:pt>
                <c:pt idx="5">
                  <c:v>1.89E-2</c:v>
                </c:pt>
                <c:pt idx="6">
                  <c:v>1.8700000000000001E-2</c:v>
                </c:pt>
                <c:pt idx="7">
                  <c:v>1.8600000000000002E-2</c:v>
                </c:pt>
                <c:pt idx="8">
                  <c:v>1.8500000000000003E-2</c:v>
                </c:pt>
                <c:pt idx="9">
                  <c:v>1.8100000000000002E-2</c:v>
                </c:pt>
                <c:pt idx="10">
                  <c:v>1.7600000000000001E-2</c:v>
                </c:pt>
                <c:pt idx="11">
                  <c:v>1.7500000000000002E-2</c:v>
                </c:pt>
                <c:pt idx="12">
                  <c:v>1.6899999999999998E-2</c:v>
                </c:pt>
                <c:pt idx="13">
                  <c:v>1.6200000000000003E-2</c:v>
                </c:pt>
                <c:pt idx="14">
                  <c:v>1.5700000000000002E-2</c:v>
                </c:pt>
                <c:pt idx="15">
                  <c:v>1.4999999999999999E-2</c:v>
                </c:pt>
                <c:pt idx="16">
                  <c:v>1.44E-2</c:v>
                </c:pt>
                <c:pt idx="17">
                  <c:v>1.38E-2</c:v>
                </c:pt>
                <c:pt idx="18">
                  <c:v>1.3500000000000002E-2</c:v>
                </c:pt>
                <c:pt idx="19">
                  <c:v>1.2800000000000001E-2</c:v>
                </c:pt>
                <c:pt idx="20">
                  <c:v>1.26E-2</c:v>
                </c:pt>
                <c:pt idx="21">
                  <c:v>1.2199999999999999E-2</c:v>
                </c:pt>
                <c:pt idx="22">
                  <c:v>1.21E-2</c:v>
                </c:pt>
                <c:pt idx="23">
                  <c:v>1.1599999999999999E-2</c:v>
                </c:pt>
                <c:pt idx="24">
                  <c:v>1.1699999999999999E-2</c:v>
                </c:pt>
                <c:pt idx="25">
                  <c:v>1.1699999999999999E-2</c:v>
                </c:pt>
                <c:pt idx="26">
                  <c:v>1.2E-2</c:v>
                </c:pt>
                <c:pt idx="27">
                  <c:v>1.3500000000000002E-2</c:v>
                </c:pt>
                <c:pt idx="28">
                  <c:v>1.55E-2</c:v>
                </c:pt>
                <c:pt idx="29">
                  <c:v>1.77E-2</c:v>
                </c:pt>
                <c:pt idx="30">
                  <c:v>1.9699999999999999E-2</c:v>
                </c:pt>
                <c:pt idx="31">
                  <c:v>2.2799999999999997E-2</c:v>
                </c:pt>
                <c:pt idx="32">
                  <c:v>2.6200000000000001E-2</c:v>
                </c:pt>
                <c:pt idx="33">
                  <c:v>2.9100000000000001E-2</c:v>
                </c:pt>
                <c:pt idx="34">
                  <c:v>3.1200000000000002E-2</c:v>
                </c:pt>
                <c:pt idx="35">
                  <c:v>3.2899999999999999E-2</c:v>
                </c:pt>
                <c:pt idx="36">
                  <c:v>3.7000000000000005E-2</c:v>
                </c:pt>
                <c:pt idx="37">
                  <c:v>3.5900000000000001E-2</c:v>
                </c:pt>
                <c:pt idx="38">
                  <c:v>3.4599999999999999E-2</c:v>
                </c:pt>
                <c:pt idx="39">
                  <c:v>3.3099999999999997E-2</c:v>
                </c:pt>
                <c:pt idx="40">
                  <c:v>3.1800000000000002E-2</c:v>
                </c:pt>
                <c:pt idx="41">
                  <c:v>2.98E-2</c:v>
                </c:pt>
                <c:pt idx="42">
                  <c:v>2.8199999999999999E-2</c:v>
                </c:pt>
                <c:pt idx="43">
                  <c:v>2.6699999999999998E-2</c:v>
                </c:pt>
                <c:pt idx="44">
                  <c:v>2.58E-2</c:v>
                </c:pt>
                <c:pt idx="45">
                  <c:v>2.4500000000000001E-2</c:v>
                </c:pt>
                <c:pt idx="46">
                  <c:v>2.29E-2</c:v>
                </c:pt>
                <c:pt idx="47">
                  <c:v>2.1700000000000001E-2</c:v>
                </c:pt>
                <c:pt idx="48">
                  <c:v>2.0799999999999999E-2</c:v>
                </c:pt>
                <c:pt idx="49">
                  <c:v>1.9799999999999998E-2</c:v>
                </c:pt>
                <c:pt idx="50">
                  <c:v>1.8600000000000002E-2</c:v>
                </c:pt>
                <c:pt idx="51">
                  <c:v>1.7500000000000002E-2</c:v>
                </c:pt>
                <c:pt idx="52">
                  <c:v>1.6899999999999998E-2</c:v>
                </c:pt>
                <c:pt idx="53">
                  <c:v>1.6E-2</c:v>
                </c:pt>
                <c:pt idx="54">
                  <c:v>1.55E-2</c:v>
                </c:pt>
                <c:pt idx="55">
                  <c:v>1.49E-2</c:v>
                </c:pt>
                <c:pt idx="56">
                  <c:v>1.4499999999999999E-2</c:v>
                </c:pt>
                <c:pt idx="57">
                  <c:v>1.3999999999999999E-2</c:v>
                </c:pt>
                <c:pt idx="58">
                  <c:v>1.37E-2</c:v>
                </c:pt>
                <c:pt idx="59">
                  <c:v>1.34E-2</c:v>
                </c:pt>
                <c:pt idx="60">
                  <c:v>1.3500000000000002E-2</c:v>
                </c:pt>
                <c:pt idx="61">
                  <c:v>1.3300000000000001E-2</c:v>
                </c:pt>
                <c:pt idx="62">
                  <c:v>1.3100000000000001E-2</c:v>
                </c:pt>
                <c:pt idx="63">
                  <c:v>1.29E-2</c:v>
                </c:pt>
                <c:pt idx="64">
                  <c:v>1.29E-2</c:v>
                </c:pt>
                <c:pt idx="65">
                  <c:v>1.26E-2</c:v>
                </c:pt>
                <c:pt idx="66">
                  <c:v>1.2699999999999999E-2</c:v>
                </c:pt>
                <c:pt idx="67">
                  <c:v>1.24E-2</c:v>
                </c:pt>
                <c:pt idx="68">
                  <c:v>1.23E-2</c:v>
                </c:pt>
                <c:pt idx="69">
                  <c:v>1.2199999999999999E-2</c:v>
                </c:pt>
                <c:pt idx="70">
                  <c:v>1.2199999999999999E-2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4A4-4BA2-982B-4138A9FA5D45}"/>
            </c:ext>
          </c:extLst>
        </c:ser>
        <c:ser>
          <c:idx val="5"/>
          <c:order val="7"/>
          <c:tx>
            <c:v>Peer ($10 - $50 billion)</c:v>
          </c:tx>
          <c:marker>
            <c:symbol val="none"/>
          </c:marker>
          <c:val>
            <c:numRef>
              <c:f>Aggregate!$O$2:$O$72</c:f>
              <c:numCache>
                <c:formatCode>0.000%</c:formatCode>
                <c:ptCount val="71"/>
                <c:pt idx="24">
                  <c:v>1.15E-2</c:v>
                </c:pt>
                <c:pt idx="25">
                  <c:v>1.21E-2</c:v>
                </c:pt>
                <c:pt idx="26">
                  <c:v>1.34E-2</c:v>
                </c:pt>
                <c:pt idx="27">
                  <c:v>1.49E-2</c:v>
                </c:pt>
                <c:pt idx="28">
                  <c:v>1.6200000000000003E-2</c:v>
                </c:pt>
                <c:pt idx="29">
                  <c:v>1.8200000000000001E-2</c:v>
                </c:pt>
                <c:pt idx="30">
                  <c:v>2.3199999999999998E-2</c:v>
                </c:pt>
                <c:pt idx="31">
                  <c:v>2.63E-2</c:v>
                </c:pt>
                <c:pt idx="32">
                  <c:v>2.8199999999999999E-2</c:v>
                </c:pt>
                <c:pt idx="33">
                  <c:v>3.04E-2</c:v>
                </c:pt>
                <c:pt idx="34">
                  <c:v>2.9700000000000001E-2</c:v>
                </c:pt>
                <c:pt idx="35">
                  <c:v>2.8399999999999998E-2</c:v>
                </c:pt>
                <c:pt idx="36">
                  <c:v>2.7999999999999997E-2</c:v>
                </c:pt>
                <c:pt idx="37">
                  <c:v>2.69E-2</c:v>
                </c:pt>
                <c:pt idx="38">
                  <c:v>2.4900000000000002E-2</c:v>
                </c:pt>
                <c:pt idx="39">
                  <c:v>2.5099999999999997E-2</c:v>
                </c:pt>
                <c:pt idx="40">
                  <c:v>2.3399999999999997E-2</c:v>
                </c:pt>
                <c:pt idx="41">
                  <c:v>2.0899999999999998E-2</c:v>
                </c:pt>
                <c:pt idx="42">
                  <c:v>1.95E-2</c:v>
                </c:pt>
                <c:pt idx="43">
                  <c:v>1.84E-2</c:v>
                </c:pt>
                <c:pt idx="44">
                  <c:v>1.7399999999999999E-2</c:v>
                </c:pt>
                <c:pt idx="45">
                  <c:v>1.7399999999999999E-2</c:v>
                </c:pt>
                <c:pt idx="46">
                  <c:v>1.7000000000000001E-2</c:v>
                </c:pt>
                <c:pt idx="47">
                  <c:v>1.6200000000000003E-2</c:v>
                </c:pt>
                <c:pt idx="48">
                  <c:v>1.55E-2</c:v>
                </c:pt>
                <c:pt idx="49">
                  <c:v>1.5100000000000001E-2</c:v>
                </c:pt>
                <c:pt idx="50">
                  <c:v>1.4499999999999999E-2</c:v>
                </c:pt>
                <c:pt idx="51">
                  <c:v>1.3999999999999999E-2</c:v>
                </c:pt>
                <c:pt idx="52">
                  <c:v>1.3100000000000001E-2</c:v>
                </c:pt>
                <c:pt idx="53">
                  <c:v>1.23E-2</c:v>
                </c:pt>
                <c:pt idx="54">
                  <c:v>1.21E-2</c:v>
                </c:pt>
                <c:pt idx="55">
                  <c:v>1.21E-2</c:v>
                </c:pt>
                <c:pt idx="56">
                  <c:v>1.1699999999999999E-2</c:v>
                </c:pt>
                <c:pt idx="57">
                  <c:v>1.15E-2</c:v>
                </c:pt>
                <c:pt idx="58">
                  <c:v>1.2500000000000001E-2</c:v>
                </c:pt>
                <c:pt idx="59">
                  <c:v>1.26E-2</c:v>
                </c:pt>
                <c:pt idx="60">
                  <c:v>1.24E-2</c:v>
                </c:pt>
                <c:pt idx="61">
                  <c:v>1.2699999999999999E-2</c:v>
                </c:pt>
                <c:pt idx="62">
                  <c:v>1.26E-2</c:v>
                </c:pt>
                <c:pt idx="63">
                  <c:v>1.24E-2</c:v>
                </c:pt>
                <c:pt idx="64">
                  <c:v>1.18E-2</c:v>
                </c:pt>
                <c:pt idx="65">
                  <c:v>1.2E-2</c:v>
                </c:pt>
                <c:pt idx="66">
                  <c:v>1.1299999999999999E-2</c:v>
                </c:pt>
                <c:pt idx="67">
                  <c:v>1.11E-2</c:v>
                </c:pt>
                <c:pt idx="68">
                  <c:v>1.0800000000000001E-2</c:v>
                </c:pt>
                <c:pt idx="69">
                  <c:v>1.06E-2</c:v>
                </c:pt>
                <c:pt idx="70">
                  <c:v>1.0500000000000001E-2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4A4-4BA2-982B-4138A9FA5D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48736"/>
        <c:axId val="223474752"/>
      </c:lineChart>
      <c:catAx>
        <c:axId val="223348736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347475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3474752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crossAx val="223348736"/>
        <c:crosses val="autoZero"/>
        <c:crossBetween val="between"/>
      </c:valAx>
      <c:valAx>
        <c:axId val="223475328"/>
        <c:scaling>
          <c:orientation val="minMax"/>
          <c:max val="1"/>
        </c:scaling>
        <c:delete val="0"/>
        <c:axPos val="r"/>
        <c:numFmt formatCode="General" sourceLinked="1"/>
        <c:majorTickMark val="out"/>
        <c:minorTickMark val="none"/>
        <c:tickLblPos val="nextTo"/>
        <c:crossAx val="223349760"/>
        <c:crosses val="max"/>
        <c:crossBetween val="between"/>
      </c:valAx>
      <c:catAx>
        <c:axId val="223349760"/>
        <c:scaling>
          <c:orientation val="minMax"/>
        </c:scaling>
        <c:delete val="1"/>
        <c:axPos val="b"/>
        <c:majorTickMark val="out"/>
        <c:minorTickMark val="none"/>
        <c:tickLblPos val="nextTo"/>
        <c:crossAx val="2234753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ayout/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5"/>
          <c:order val="0"/>
          <c:tx>
            <c:v>IQR Region</c:v>
          </c:tx>
          <c:spPr>
            <a:solidFill>
              <a:schemeClr val="accent1">
                <a:lumMod val="40000"/>
                <a:lumOff val="60000"/>
                <a:alpha val="67000"/>
              </a:schemeClr>
            </a:solidFill>
          </c:spP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Aggregate!$AJ$2:$AJ$72</c:f>
              <c:numCache>
                <c:formatCode>0.00%</c:formatCode>
                <c:ptCount val="71"/>
                <c:pt idx="0">
                  <c:v>3.5248327260684525E-2</c:v>
                </c:pt>
                <c:pt idx="1">
                  <c:v>3.794283059769895E-2</c:v>
                </c:pt>
                <c:pt idx="2">
                  <c:v>4.0480583060946075E-2</c:v>
                </c:pt>
                <c:pt idx="3">
                  <c:v>3.6611440035136278E-2</c:v>
                </c:pt>
                <c:pt idx="4">
                  <c:v>3.9683003453548825E-2</c:v>
                </c:pt>
                <c:pt idx="5">
                  <c:v>4.1178280167180302E-2</c:v>
                </c:pt>
                <c:pt idx="6">
                  <c:v>3.8775048424499178E-2</c:v>
                </c:pt>
                <c:pt idx="7">
                  <c:v>3.5111516469114222E-2</c:v>
                </c:pt>
                <c:pt idx="8">
                  <c:v>4.9272497845279525E-2</c:v>
                </c:pt>
                <c:pt idx="9">
                  <c:v>4.883501198121408E-2</c:v>
                </c:pt>
                <c:pt idx="10">
                  <c:v>4.9816238874699846E-2</c:v>
                </c:pt>
                <c:pt idx="11">
                  <c:v>4.8138382201282054E-2</c:v>
                </c:pt>
                <c:pt idx="12">
                  <c:v>5.2203411463031799E-2</c:v>
                </c:pt>
                <c:pt idx="13">
                  <c:v>5.6656022315607929E-2</c:v>
                </c:pt>
                <c:pt idx="14">
                  <c:v>6.1884256868692047E-2</c:v>
                </c:pt>
                <c:pt idx="15">
                  <c:v>5.4309130151029825E-2</c:v>
                </c:pt>
                <c:pt idx="16">
                  <c:v>4.3159976480037929E-2</c:v>
                </c:pt>
                <c:pt idx="17">
                  <c:v>4.2324131996017977E-2</c:v>
                </c:pt>
                <c:pt idx="18">
                  <c:v>4.1217134145354002E-2</c:v>
                </c:pt>
                <c:pt idx="19">
                  <c:v>3.6729928214961176E-2</c:v>
                </c:pt>
                <c:pt idx="20">
                  <c:v>3.3233329561147051E-2</c:v>
                </c:pt>
                <c:pt idx="21">
                  <c:v>3.1723566994905597E-2</c:v>
                </c:pt>
                <c:pt idx="22">
                  <c:v>3.2530891296412928E-2</c:v>
                </c:pt>
                <c:pt idx="23">
                  <c:v>2.3803366235660175E-2</c:v>
                </c:pt>
                <c:pt idx="24">
                  <c:v>2.5064131869539777E-2</c:v>
                </c:pt>
                <c:pt idx="25">
                  <c:v>2.6239064071126673E-2</c:v>
                </c:pt>
                <c:pt idx="26">
                  <c:v>1.9632513271861125E-2</c:v>
                </c:pt>
                <c:pt idx="27">
                  <c:v>1.977065837767715E-2</c:v>
                </c:pt>
                <c:pt idx="28">
                  <c:v>3.4031051570866347E-2</c:v>
                </c:pt>
                <c:pt idx="29">
                  <c:v>3.4210202408437577E-2</c:v>
                </c:pt>
                <c:pt idx="30">
                  <c:v>3.3394913995505579E-2</c:v>
                </c:pt>
                <c:pt idx="31">
                  <c:v>3.2140013346367555E-2</c:v>
                </c:pt>
                <c:pt idx="32">
                  <c:v>5.8960061345801923E-2</c:v>
                </c:pt>
                <c:pt idx="33">
                  <c:v>5.9117583433515773E-2</c:v>
                </c:pt>
                <c:pt idx="34">
                  <c:v>6.6712213950222032E-2</c:v>
                </c:pt>
                <c:pt idx="35">
                  <c:v>5.8889044098640875E-2</c:v>
                </c:pt>
                <c:pt idx="36">
                  <c:v>6.6909455604846679E-2</c:v>
                </c:pt>
                <c:pt idx="37">
                  <c:v>6.4348637020934879E-2</c:v>
                </c:pt>
                <c:pt idx="38">
                  <c:v>6.1085661392001771E-2</c:v>
                </c:pt>
                <c:pt idx="39">
                  <c:v>5.3866636814533804E-2</c:v>
                </c:pt>
                <c:pt idx="40">
                  <c:v>5.9178442523120753E-2</c:v>
                </c:pt>
                <c:pt idx="41">
                  <c:v>5.7986662926080276E-2</c:v>
                </c:pt>
                <c:pt idx="42">
                  <c:v>5.2475412480946275E-2</c:v>
                </c:pt>
                <c:pt idx="43">
                  <c:v>5.1114459547577679E-2</c:v>
                </c:pt>
                <c:pt idx="44">
                  <c:v>4.2038081973129429E-2</c:v>
                </c:pt>
                <c:pt idx="45">
                  <c:v>4.1411016480825374E-2</c:v>
                </c:pt>
                <c:pt idx="46">
                  <c:v>4.1343415166268854E-2</c:v>
                </c:pt>
                <c:pt idx="47">
                  <c:v>4.0171280270957704E-2</c:v>
                </c:pt>
                <c:pt idx="48">
                  <c:v>3.2700544744117072E-2</c:v>
                </c:pt>
                <c:pt idx="49">
                  <c:v>3.2601899534041176E-2</c:v>
                </c:pt>
                <c:pt idx="50">
                  <c:v>3.2285402769458175E-2</c:v>
                </c:pt>
                <c:pt idx="51">
                  <c:v>3.1343219067929251E-2</c:v>
                </c:pt>
                <c:pt idx="52">
                  <c:v>4.0507417692295801E-2</c:v>
                </c:pt>
                <c:pt idx="53">
                  <c:v>4.0147830425579553E-2</c:v>
                </c:pt>
                <c:pt idx="54">
                  <c:v>4.0174373499302952E-2</c:v>
                </c:pt>
                <c:pt idx="55">
                  <c:v>3.9339500870894495E-2</c:v>
                </c:pt>
                <c:pt idx="56">
                  <c:v>3.3454885986546425E-2</c:v>
                </c:pt>
                <c:pt idx="57">
                  <c:v>3.275448822540325E-2</c:v>
                </c:pt>
                <c:pt idx="58">
                  <c:v>3.2515132236214453E-2</c:v>
                </c:pt>
                <c:pt idx="59">
                  <c:v>3.1796358974913848E-2</c:v>
                </c:pt>
                <c:pt idx="60">
                  <c:v>2.9712491692584723E-2</c:v>
                </c:pt>
                <c:pt idx="61">
                  <c:v>2.8341423228214251E-2</c:v>
                </c:pt>
                <c:pt idx="62">
                  <c:v>2.8189025097329422E-2</c:v>
                </c:pt>
                <c:pt idx="63">
                  <c:v>2.7668814028386099E-2</c:v>
                </c:pt>
                <c:pt idx="64">
                  <c:v>2.85771159991858E-2</c:v>
                </c:pt>
                <c:pt idx="65">
                  <c:v>2.7957934047717722E-2</c:v>
                </c:pt>
                <c:pt idx="66">
                  <c:v>2.7560062186332224E-2</c:v>
                </c:pt>
                <c:pt idx="67">
                  <c:v>2.66280289670827E-2</c:v>
                </c:pt>
                <c:pt idx="68">
                  <c:v>3.0741078426725351E-2</c:v>
                </c:pt>
                <c:pt idx="69">
                  <c:v>3.0034789697126599E-2</c:v>
                </c:pt>
                <c:pt idx="70">
                  <c:v>2.9463226708788849E-2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94-4779-A486-2EB3D5D41F06}"/>
            </c:ext>
          </c:extLst>
        </c:ser>
        <c:ser>
          <c:idx val="0"/>
          <c:order val="2"/>
          <c:tx>
            <c:v>Q1</c:v>
          </c:tx>
          <c:spPr>
            <a:solidFill>
              <a:schemeClr val="bg1">
                <a:lumMod val="95000"/>
              </a:schemeClr>
            </a:solidFill>
            <a:ln>
              <a:noFill/>
            </a:ln>
          </c:spP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Aggregate!$AM$2:$AM$72</c:f>
              <c:numCache>
                <c:formatCode>0.00%</c:formatCode>
                <c:ptCount val="71"/>
                <c:pt idx="0">
                  <c:v>1.902543148256065E-2</c:v>
                </c:pt>
                <c:pt idx="1">
                  <c:v>1.8358361662421149E-2</c:v>
                </c:pt>
                <c:pt idx="2">
                  <c:v>1.8059292384472601E-2</c:v>
                </c:pt>
                <c:pt idx="3">
                  <c:v>1.6797316672943499E-2</c:v>
                </c:pt>
                <c:pt idx="4">
                  <c:v>1.5188985288391951E-2</c:v>
                </c:pt>
                <c:pt idx="5">
                  <c:v>1.5143265420201751E-2</c:v>
                </c:pt>
                <c:pt idx="6">
                  <c:v>1.46378425285521E-2</c:v>
                </c:pt>
                <c:pt idx="7">
                  <c:v>1.394631172028255E-2</c:v>
                </c:pt>
                <c:pt idx="8">
                  <c:v>1.6937442422042502E-2</c:v>
                </c:pt>
                <c:pt idx="9">
                  <c:v>1.647512537173975E-2</c:v>
                </c:pt>
                <c:pt idx="10">
                  <c:v>1.5116836410509451E-2</c:v>
                </c:pt>
                <c:pt idx="11">
                  <c:v>1.48843663874028E-2</c:v>
                </c:pt>
                <c:pt idx="12">
                  <c:v>1.3415778225243201E-2</c:v>
                </c:pt>
                <c:pt idx="13">
                  <c:v>1.2291081198548451E-2</c:v>
                </c:pt>
                <c:pt idx="14">
                  <c:v>1.1780864666655701E-2</c:v>
                </c:pt>
                <c:pt idx="15">
                  <c:v>9.6947329534837652E-3</c:v>
                </c:pt>
                <c:pt idx="16">
                  <c:v>1.0747515066241001E-2</c:v>
                </c:pt>
                <c:pt idx="17">
                  <c:v>9.6858632632461916E-3</c:v>
                </c:pt>
                <c:pt idx="18">
                  <c:v>8.9219423868545193E-3</c:v>
                </c:pt>
                <c:pt idx="19">
                  <c:v>8.289840678616784E-3</c:v>
                </c:pt>
                <c:pt idx="20">
                  <c:v>8.7663970365260448E-3</c:v>
                </c:pt>
                <c:pt idx="21">
                  <c:v>8.1923017897500647E-3</c:v>
                </c:pt>
                <c:pt idx="22">
                  <c:v>8.0238192609478239E-3</c:v>
                </c:pt>
                <c:pt idx="23">
                  <c:v>8.0251701838982299E-3</c:v>
                </c:pt>
                <c:pt idx="24">
                  <c:v>1.0207691169689705E-2</c:v>
                </c:pt>
                <c:pt idx="25">
                  <c:v>9.7839324791094105E-3</c:v>
                </c:pt>
                <c:pt idx="26">
                  <c:v>8.8400921930123187E-3</c:v>
                </c:pt>
                <c:pt idx="27">
                  <c:v>8.7762845878999393E-3</c:v>
                </c:pt>
                <c:pt idx="28">
                  <c:v>1.092357598600305E-2</c:v>
                </c:pt>
                <c:pt idx="29">
                  <c:v>1.0720129595458601E-2</c:v>
                </c:pt>
                <c:pt idx="30">
                  <c:v>1.041037621175496E-2</c:v>
                </c:pt>
                <c:pt idx="31">
                  <c:v>8.3729998743908504E-3</c:v>
                </c:pt>
                <c:pt idx="32">
                  <c:v>1.6842872803066698E-2</c:v>
                </c:pt>
                <c:pt idx="33">
                  <c:v>1.6017029814706801E-2</c:v>
                </c:pt>
                <c:pt idx="34">
                  <c:v>1.503319405504255E-2</c:v>
                </c:pt>
                <c:pt idx="35">
                  <c:v>1.2075902898688689E-2</c:v>
                </c:pt>
                <c:pt idx="36">
                  <c:v>2.2611978624442849E-2</c:v>
                </c:pt>
                <c:pt idx="37">
                  <c:v>2.2936327085684501E-2</c:v>
                </c:pt>
                <c:pt idx="38">
                  <c:v>2.3233416607600799E-2</c:v>
                </c:pt>
                <c:pt idx="39">
                  <c:v>2.2916801899408298E-2</c:v>
                </c:pt>
                <c:pt idx="40">
                  <c:v>3.0447986655060148E-2</c:v>
                </c:pt>
                <c:pt idx="41">
                  <c:v>3.0302596674181947E-2</c:v>
                </c:pt>
                <c:pt idx="42">
                  <c:v>2.953980680016885E-2</c:v>
                </c:pt>
                <c:pt idx="43">
                  <c:v>2.888209201896675E-2</c:v>
                </c:pt>
                <c:pt idx="44">
                  <c:v>2.361539187990775E-2</c:v>
                </c:pt>
                <c:pt idx="45">
                  <c:v>2.310162770525875E-2</c:v>
                </c:pt>
                <c:pt idx="46">
                  <c:v>2.288215736668665E-2</c:v>
                </c:pt>
                <c:pt idx="47">
                  <c:v>2.2364014169489951E-2</c:v>
                </c:pt>
                <c:pt idx="48">
                  <c:v>2.0087100364500399E-2</c:v>
                </c:pt>
                <c:pt idx="49">
                  <c:v>1.9802558623560299E-2</c:v>
                </c:pt>
                <c:pt idx="50">
                  <c:v>1.988446085474355E-2</c:v>
                </c:pt>
                <c:pt idx="51">
                  <c:v>1.965250412869975E-2</c:v>
                </c:pt>
                <c:pt idx="52">
                  <c:v>1.7861807690211298E-2</c:v>
                </c:pt>
                <c:pt idx="53">
                  <c:v>1.6739328436194252E-2</c:v>
                </c:pt>
                <c:pt idx="54">
                  <c:v>1.6736628006710001E-2</c:v>
                </c:pt>
                <c:pt idx="55">
                  <c:v>1.5511605265125E-2</c:v>
                </c:pt>
                <c:pt idx="56">
                  <c:v>1.4791349694958052E-2</c:v>
                </c:pt>
                <c:pt idx="57">
                  <c:v>1.463288883752465E-2</c:v>
                </c:pt>
                <c:pt idx="58">
                  <c:v>1.4581489756590349E-2</c:v>
                </c:pt>
                <c:pt idx="59">
                  <c:v>1.44571863746504E-2</c:v>
                </c:pt>
                <c:pt idx="60">
                  <c:v>1.2494941983023249E-2</c:v>
                </c:pt>
                <c:pt idx="61">
                  <c:v>1.2319499531823149E-2</c:v>
                </c:pt>
                <c:pt idx="62">
                  <c:v>1.22025942430357E-2</c:v>
                </c:pt>
                <c:pt idx="63">
                  <c:v>1.219408752015475E-2</c:v>
                </c:pt>
                <c:pt idx="64">
                  <c:v>1.202279314358215E-2</c:v>
                </c:pt>
                <c:pt idx="65">
                  <c:v>1.1747658184584699E-2</c:v>
                </c:pt>
                <c:pt idx="66">
                  <c:v>1.17891222737484E-2</c:v>
                </c:pt>
                <c:pt idx="67">
                  <c:v>1.17150307217947E-2</c:v>
                </c:pt>
                <c:pt idx="68">
                  <c:v>1.161906945385965E-2</c:v>
                </c:pt>
                <c:pt idx="69">
                  <c:v>1.1553137285146051E-2</c:v>
                </c:pt>
                <c:pt idx="70">
                  <c:v>1.1600132942443549E-2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94-4779-A486-2EB3D5D41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348224"/>
        <c:axId val="223442560"/>
      </c:areaChart>
      <c:areaChart>
        <c:grouping val="standard"/>
        <c:varyColors val="0"/>
        <c:ser>
          <c:idx val="1"/>
          <c:order val="1"/>
          <c:tx>
            <c:v>recession indicator</c:v>
          </c:tx>
          <c:spPr>
            <a:solidFill>
              <a:schemeClr val="bg1">
                <a:lumMod val="75000"/>
                <a:alpha val="29000"/>
              </a:schemeClr>
            </a:solidFill>
          </c:spPr>
          <c:val>
            <c:numRef>
              <c:f>Aggregate!$AE$2:$AE$72</c:f>
              <c:numCache>
                <c:formatCode>General</c:formatCode>
                <c:ptCount val="7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94-4779-A486-2EB3D5D41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065152"/>
        <c:axId val="223443136"/>
      </c:areaChart>
      <c:lineChart>
        <c:grouping val="standard"/>
        <c:varyColors val="0"/>
        <c:ser>
          <c:idx val="3"/>
          <c:order val="3"/>
          <c:tx>
            <c:v>PacWest (PWB)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Aggregate!$M$2:$M$72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94-4779-A486-2EB3D5D41F06}"/>
            </c:ext>
          </c:extLst>
        </c:ser>
        <c:ser>
          <c:idx val="2"/>
          <c:order val="4"/>
          <c:tx>
            <c:v>PWB Combined</c:v>
          </c:tx>
          <c:marker>
            <c:symbol val="none"/>
          </c:marker>
          <c:val>
            <c:numRef>
              <c:f>Aggregate!$N$2:$N$72</c:f>
              <c:numCache>
                <c:formatCode>0.000%</c:formatCode>
                <c:ptCount val="71"/>
                <c:pt idx="30">
                  <c:v>1.5046306451501179E-2</c:v>
                </c:pt>
                <c:pt idx="31">
                  <c:v>1.8184340067540217E-2</c:v>
                </c:pt>
                <c:pt idx="32">
                  <c:v>2.1375616536573567E-2</c:v>
                </c:pt>
                <c:pt idx="33">
                  <c:v>2.8949986195340255E-2</c:v>
                </c:pt>
                <c:pt idx="34">
                  <c:v>3.535439952314226E-2</c:v>
                </c:pt>
                <c:pt idx="35">
                  <c:v>4.4122977010924415E-2</c:v>
                </c:pt>
                <c:pt idx="36">
                  <c:v>3.7773359840954271E-2</c:v>
                </c:pt>
                <c:pt idx="37">
                  <c:v>3.2266255733445152E-2</c:v>
                </c:pt>
                <c:pt idx="38">
                  <c:v>3.0899218028779651E-2</c:v>
                </c:pt>
                <c:pt idx="39">
                  <c:v>3.1240085964716086E-2</c:v>
                </c:pt>
                <c:pt idx="40">
                  <c:v>2.8604676385183176E-2</c:v>
                </c:pt>
                <c:pt idx="41">
                  <c:v>2.7611337857770087E-2</c:v>
                </c:pt>
                <c:pt idx="42">
                  <c:v>2.3978019212267672E-2</c:v>
                </c:pt>
                <c:pt idx="43">
                  <c:v>2.328414071773683E-2</c:v>
                </c:pt>
                <c:pt idx="44">
                  <c:v>2.2878605987116944E-2</c:v>
                </c:pt>
                <c:pt idx="45">
                  <c:v>2.1189301782225764E-2</c:v>
                </c:pt>
                <c:pt idx="46">
                  <c:v>1.9541694237680905E-2</c:v>
                </c:pt>
                <c:pt idx="47">
                  <c:v>2.0241016710118964E-2</c:v>
                </c:pt>
                <c:pt idx="48">
                  <c:v>1.7961877865087714E-2</c:v>
                </c:pt>
                <c:pt idx="49">
                  <c:v>1.7097824596538323E-2</c:v>
                </c:pt>
                <c:pt idx="50">
                  <c:v>1.6954290863953499E-2</c:v>
                </c:pt>
                <c:pt idx="51">
                  <c:v>1.6626642680194363E-2</c:v>
                </c:pt>
                <c:pt idx="52">
                  <c:v>8.6670311156140049E-3</c:v>
                </c:pt>
                <c:pt idx="53">
                  <c:v>8.3922101154541694E-3</c:v>
                </c:pt>
                <c:pt idx="54">
                  <c:v>8.0906105217725573E-3</c:v>
                </c:pt>
                <c:pt idx="55">
                  <c:v>8.4694608444253142E-3</c:v>
                </c:pt>
                <c:pt idx="56">
                  <c:v>9.0808515553337851E-3</c:v>
                </c:pt>
                <c:pt idx="57">
                  <c:v>9.3399151127532831E-3</c:v>
                </c:pt>
                <c:pt idx="58">
                  <c:v>8.0223186426272922E-3</c:v>
                </c:pt>
                <c:pt idx="59">
                  <c:v>8.9868411360773792E-3</c:v>
                </c:pt>
                <c:pt idx="60">
                  <c:v>9.7505199485531571E-3</c:v>
                </c:pt>
                <c:pt idx="61">
                  <c:v>9.9514564559084247E-3</c:v>
                </c:pt>
                <c:pt idx="62">
                  <c:v>1.0089406691486178E-2</c:v>
                </c:pt>
                <c:pt idx="63">
                  <c:v>1.0276218027711736E-2</c:v>
                </c:pt>
                <c:pt idx="64">
                  <c:v>9.3036066794987132E-3</c:v>
                </c:pt>
                <c:pt idx="65">
                  <c:v>1.0045735456149694E-2</c:v>
                </c:pt>
                <c:pt idx="66">
                  <c:v>7.9883742961894873E-3</c:v>
                </c:pt>
                <c:pt idx="67">
                  <c:v>8.16051225577882E-3</c:v>
                </c:pt>
                <c:pt idx="68">
                  <c:v>7.8261226447292574E-3</c:v>
                </c:pt>
                <c:pt idx="69">
                  <c:v>8.2372204337483202E-3</c:v>
                </c:pt>
                <c:pt idx="70">
                  <c:v>7.3773556389938244E-3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94-4779-A486-2EB3D5D41F06}"/>
            </c:ext>
          </c:extLst>
        </c:ser>
        <c:ser>
          <c:idx val="7"/>
          <c:order val="5"/>
          <c:tx>
            <c:v>Peer - $10 to $50 billion</c:v>
          </c:tx>
          <c:marker>
            <c:symbol val="none"/>
          </c:marker>
          <c:val>
            <c:numRef>
              <c:f>Aggregate!$O$2:$O$71</c:f>
              <c:numCache>
                <c:formatCode>0.000%</c:formatCode>
                <c:ptCount val="70"/>
                <c:pt idx="24">
                  <c:v>1.15E-2</c:v>
                </c:pt>
                <c:pt idx="25">
                  <c:v>1.21E-2</c:v>
                </c:pt>
                <c:pt idx="26">
                  <c:v>1.34E-2</c:v>
                </c:pt>
                <c:pt idx="27">
                  <c:v>1.49E-2</c:v>
                </c:pt>
                <c:pt idx="28">
                  <c:v>1.6200000000000003E-2</c:v>
                </c:pt>
                <c:pt idx="29">
                  <c:v>1.8200000000000001E-2</c:v>
                </c:pt>
                <c:pt idx="30">
                  <c:v>2.3199999999999998E-2</c:v>
                </c:pt>
                <c:pt idx="31">
                  <c:v>2.63E-2</c:v>
                </c:pt>
                <c:pt idx="32">
                  <c:v>2.8199999999999999E-2</c:v>
                </c:pt>
                <c:pt idx="33">
                  <c:v>3.04E-2</c:v>
                </c:pt>
                <c:pt idx="34">
                  <c:v>2.9700000000000001E-2</c:v>
                </c:pt>
                <c:pt idx="35">
                  <c:v>2.8399999999999998E-2</c:v>
                </c:pt>
                <c:pt idx="36">
                  <c:v>2.7999999999999997E-2</c:v>
                </c:pt>
                <c:pt idx="37">
                  <c:v>2.69E-2</c:v>
                </c:pt>
                <c:pt idx="38">
                  <c:v>2.4900000000000002E-2</c:v>
                </c:pt>
                <c:pt idx="39">
                  <c:v>2.5099999999999997E-2</c:v>
                </c:pt>
                <c:pt idx="40">
                  <c:v>2.3399999999999997E-2</c:v>
                </c:pt>
                <c:pt idx="41">
                  <c:v>2.0899999999999998E-2</c:v>
                </c:pt>
                <c:pt idx="42">
                  <c:v>1.95E-2</c:v>
                </c:pt>
                <c:pt idx="43">
                  <c:v>1.84E-2</c:v>
                </c:pt>
                <c:pt idx="44">
                  <c:v>1.7399999999999999E-2</c:v>
                </c:pt>
                <c:pt idx="45">
                  <c:v>1.7399999999999999E-2</c:v>
                </c:pt>
                <c:pt idx="46">
                  <c:v>1.7000000000000001E-2</c:v>
                </c:pt>
                <c:pt idx="47">
                  <c:v>1.6200000000000003E-2</c:v>
                </c:pt>
                <c:pt idx="48">
                  <c:v>1.55E-2</c:v>
                </c:pt>
                <c:pt idx="49">
                  <c:v>1.5100000000000001E-2</c:v>
                </c:pt>
                <c:pt idx="50">
                  <c:v>1.4499999999999999E-2</c:v>
                </c:pt>
                <c:pt idx="51">
                  <c:v>1.3999999999999999E-2</c:v>
                </c:pt>
                <c:pt idx="52">
                  <c:v>1.3100000000000001E-2</c:v>
                </c:pt>
                <c:pt idx="53">
                  <c:v>1.23E-2</c:v>
                </c:pt>
                <c:pt idx="54">
                  <c:v>1.21E-2</c:v>
                </c:pt>
                <c:pt idx="55">
                  <c:v>1.21E-2</c:v>
                </c:pt>
                <c:pt idx="56">
                  <c:v>1.1699999999999999E-2</c:v>
                </c:pt>
                <c:pt idx="57">
                  <c:v>1.15E-2</c:v>
                </c:pt>
                <c:pt idx="58">
                  <c:v>1.2500000000000001E-2</c:v>
                </c:pt>
                <c:pt idx="59">
                  <c:v>1.26E-2</c:v>
                </c:pt>
                <c:pt idx="60">
                  <c:v>1.24E-2</c:v>
                </c:pt>
                <c:pt idx="61">
                  <c:v>1.2699999999999999E-2</c:v>
                </c:pt>
                <c:pt idx="62">
                  <c:v>1.26E-2</c:v>
                </c:pt>
                <c:pt idx="63">
                  <c:v>1.24E-2</c:v>
                </c:pt>
                <c:pt idx="64">
                  <c:v>1.18E-2</c:v>
                </c:pt>
                <c:pt idx="65">
                  <c:v>1.2E-2</c:v>
                </c:pt>
                <c:pt idx="66">
                  <c:v>1.1299999999999999E-2</c:v>
                </c:pt>
                <c:pt idx="67">
                  <c:v>1.11E-2</c:v>
                </c:pt>
                <c:pt idx="68">
                  <c:v>1.0800000000000001E-2</c:v>
                </c:pt>
                <c:pt idx="69">
                  <c:v>1.06E-2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94-4779-A486-2EB3D5D41F06}"/>
            </c:ext>
          </c:extLst>
        </c:ser>
        <c:ser>
          <c:idx val="6"/>
          <c:order val="6"/>
          <c:tx>
            <c:v>median</c:v>
          </c:tx>
          <c:marker>
            <c:symbol val="none"/>
          </c:marker>
          <c:val>
            <c:numRef>
              <c:f>Aggregate!$AI$2:$AI$72</c:f>
              <c:numCache>
                <c:formatCode>0.00%</c:formatCode>
                <c:ptCount val="71"/>
                <c:pt idx="0">
                  <c:v>2.29425757449295E-2</c:v>
                </c:pt>
                <c:pt idx="1">
                  <c:v>2.7867139261833901E-2</c:v>
                </c:pt>
                <c:pt idx="2">
                  <c:v>2.9010068361977601E-2</c:v>
                </c:pt>
                <c:pt idx="3">
                  <c:v>2.6914093653015E-2</c:v>
                </c:pt>
                <c:pt idx="4">
                  <c:v>2.3294355297598698E-2</c:v>
                </c:pt>
                <c:pt idx="5">
                  <c:v>2.3085327600183302E-2</c:v>
                </c:pt>
                <c:pt idx="6">
                  <c:v>2.2687754154803199E-2</c:v>
                </c:pt>
                <c:pt idx="7">
                  <c:v>2.1916469808808101E-2</c:v>
                </c:pt>
                <c:pt idx="8">
                  <c:v>2.3357549680566501E-2</c:v>
                </c:pt>
                <c:pt idx="9">
                  <c:v>2.1667394574659101E-2</c:v>
                </c:pt>
                <c:pt idx="10">
                  <c:v>2.0473433828165299E-2</c:v>
                </c:pt>
                <c:pt idx="11">
                  <c:v>2.3318514456565E-2</c:v>
                </c:pt>
                <c:pt idx="12">
                  <c:v>2.0902433199777099E-2</c:v>
                </c:pt>
                <c:pt idx="13">
                  <c:v>2.0208692752191799E-2</c:v>
                </c:pt>
                <c:pt idx="14">
                  <c:v>1.9892048862093999E-2</c:v>
                </c:pt>
                <c:pt idx="15">
                  <c:v>1.43872892041043E-2</c:v>
                </c:pt>
                <c:pt idx="16">
                  <c:v>1.6159987833624798E-2</c:v>
                </c:pt>
                <c:pt idx="17">
                  <c:v>1.57517899761337E-2</c:v>
                </c:pt>
                <c:pt idx="18">
                  <c:v>1.50822240957904E-2</c:v>
                </c:pt>
                <c:pt idx="19">
                  <c:v>1.49234446669682E-2</c:v>
                </c:pt>
                <c:pt idx="20">
                  <c:v>1.3293810454403599E-2</c:v>
                </c:pt>
                <c:pt idx="21">
                  <c:v>1.40069674353147E-2</c:v>
                </c:pt>
                <c:pt idx="22">
                  <c:v>1.39574580586575E-2</c:v>
                </c:pt>
                <c:pt idx="23">
                  <c:v>1.3383852300909301E-2</c:v>
                </c:pt>
                <c:pt idx="24">
                  <c:v>1.4420475401513999E-2</c:v>
                </c:pt>
                <c:pt idx="25">
                  <c:v>1.39080187664098E-2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1.73312980983273E-2</c:v>
                </c:pt>
                <c:pt idx="29">
                  <c:v>1.7676347711272002E-2</c:v>
                </c:pt>
                <c:pt idx="30">
                  <c:v>1.3355169706225399E-2</c:v>
                </c:pt>
                <c:pt idx="31">
                  <c:v>1.1863830622043599E-2</c:v>
                </c:pt>
                <c:pt idx="32">
                  <c:v>2.2927630940800501E-2</c:v>
                </c:pt>
                <c:pt idx="33">
                  <c:v>2.2959700494273299E-2</c:v>
                </c:pt>
                <c:pt idx="34">
                  <c:v>2.2913025776807799E-2</c:v>
                </c:pt>
                <c:pt idx="35">
                  <c:v>2.0443212201185099E-2</c:v>
                </c:pt>
                <c:pt idx="36">
                  <c:v>3.4202758212329001E-2</c:v>
                </c:pt>
                <c:pt idx="37">
                  <c:v>3.4348223867038299E-2</c:v>
                </c:pt>
                <c:pt idx="38">
                  <c:v>3.3291845529511199E-2</c:v>
                </c:pt>
                <c:pt idx="39">
                  <c:v>3.3279464790590602E-2</c:v>
                </c:pt>
                <c:pt idx="40">
                  <c:v>3.5507950092225099E-2</c:v>
                </c:pt>
                <c:pt idx="41">
                  <c:v>3.5418233171658799E-2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2.50503929401436E-2</c:v>
                </c:pt>
                <c:pt idx="49">
                  <c:v>2.3369299434309501E-2</c:v>
                </c:pt>
                <c:pt idx="50">
                  <c:v>2.33846512323077E-2</c:v>
                </c:pt>
                <c:pt idx="51">
                  <c:v>2.2826550098241701E-2</c:v>
                </c:pt>
                <c:pt idx="52">
                  <c:v>2.0909474094984799E-2</c:v>
                </c:pt>
                <c:pt idx="53">
                  <c:v>2.0475896286200199E-2</c:v>
                </c:pt>
                <c:pt idx="54">
                  <c:v>2.0964806371613302E-2</c:v>
                </c:pt>
                <c:pt idx="55">
                  <c:v>1.94086653528085E-2</c:v>
                </c:pt>
                <c:pt idx="56">
                  <c:v>1.9752673971258398E-2</c:v>
                </c:pt>
                <c:pt idx="57">
                  <c:v>1.8902641074613102E-2</c:v>
                </c:pt>
                <c:pt idx="58">
                  <c:v>1.8417372178770802E-2</c:v>
                </c:pt>
                <c:pt idx="59">
                  <c:v>1.7366401703596299E-2</c:v>
                </c:pt>
                <c:pt idx="60">
                  <c:v>1.5992600813910501E-2</c:v>
                </c:pt>
                <c:pt idx="61">
                  <c:v>1.54888437901303E-2</c:v>
                </c:pt>
                <c:pt idx="62">
                  <c:v>1.5184470166387101E-2</c:v>
                </c:pt>
                <c:pt idx="63">
                  <c:v>1.5025624341316801E-2</c:v>
                </c:pt>
                <c:pt idx="64">
                  <c:v>1.4760640679306301E-2</c:v>
                </c:pt>
                <c:pt idx="65">
                  <c:v>1.4624492442078699E-2</c:v>
                </c:pt>
                <c:pt idx="66">
                  <c:v>1.4468702232352601E-2</c:v>
                </c:pt>
                <c:pt idx="67">
                  <c:v>1.3748424738714699E-2</c:v>
                </c:pt>
                <c:pt idx="68">
                  <c:v>1.33395966760176E-2</c:v>
                </c:pt>
                <c:pt idx="69">
                  <c:v>1.3098433801001501E-2</c:v>
                </c:pt>
                <c:pt idx="70">
                  <c:v>1.2997042434744E-2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894-4779-A486-2EB3D5D41F06}"/>
            </c:ext>
          </c:extLst>
        </c:ser>
        <c:ser>
          <c:idx val="4"/>
          <c:order val="7"/>
          <c:tx>
            <c:v>Loan Loss Reserve to Total Loans, All Banks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Aggregate!$AC$2:$AC$72</c:f>
              <c:numCache>
                <c:formatCode>0.000%</c:formatCode>
                <c:ptCount val="71"/>
                <c:pt idx="0">
                  <c:v>1.6799999999999999E-2</c:v>
                </c:pt>
                <c:pt idx="1">
                  <c:v>1.7000000000000001E-2</c:v>
                </c:pt>
                <c:pt idx="2">
                  <c:v>1.7600000000000001E-2</c:v>
                </c:pt>
                <c:pt idx="3">
                  <c:v>1.8500000000000003E-2</c:v>
                </c:pt>
                <c:pt idx="4">
                  <c:v>1.9199999999999998E-2</c:v>
                </c:pt>
                <c:pt idx="5">
                  <c:v>1.89E-2</c:v>
                </c:pt>
                <c:pt idx="6">
                  <c:v>1.8700000000000001E-2</c:v>
                </c:pt>
                <c:pt idx="7">
                  <c:v>1.8600000000000002E-2</c:v>
                </c:pt>
                <c:pt idx="8">
                  <c:v>1.8500000000000003E-2</c:v>
                </c:pt>
                <c:pt idx="9">
                  <c:v>1.8100000000000002E-2</c:v>
                </c:pt>
                <c:pt idx="10">
                  <c:v>1.7600000000000001E-2</c:v>
                </c:pt>
                <c:pt idx="11">
                  <c:v>1.7500000000000002E-2</c:v>
                </c:pt>
                <c:pt idx="12">
                  <c:v>1.6899999999999998E-2</c:v>
                </c:pt>
                <c:pt idx="13">
                  <c:v>1.6200000000000003E-2</c:v>
                </c:pt>
                <c:pt idx="14">
                  <c:v>1.5700000000000002E-2</c:v>
                </c:pt>
                <c:pt idx="15">
                  <c:v>1.4999999999999999E-2</c:v>
                </c:pt>
                <c:pt idx="16">
                  <c:v>1.44E-2</c:v>
                </c:pt>
                <c:pt idx="17">
                  <c:v>1.38E-2</c:v>
                </c:pt>
                <c:pt idx="18">
                  <c:v>1.3500000000000002E-2</c:v>
                </c:pt>
                <c:pt idx="19">
                  <c:v>1.2800000000000001E-2</c:v>
                </c:pt>
                <c:pt idx="20">
                  <c:v>1.26E-2</c:v>
                </c:pt>
                <c:pt idx="21">
                  <c:v>1.2199999999999999E-2</c:v>
                </c:pt>
                <c:pt idx="22">
                  <c:v>1.21E-2</c:v>
                </c:pt>
                <c:pt idx="23">
                  <c:v>1.1599999999999999E-2</c:v>
                </c:pt>
                <c:pt idx="24">
                  <c:v>1.1699999999999999E-2</c:v>
                </c:pt>
                <c:pt idx="25">
                  <c:v>1.1699999999999999E-2</c:v>
                </c:pt>
                <c:pt idx="26">
                  <c:v>1.2E-2</c:v>
                </c:pt>
                <c:pt idx="27">
                  <c:v>1.3500000000000002E-2</c:v>
                </c:pt>
                <c:pt idx="28">
                  <c:v>1.55E-2</c:v>
                </c:pt>
                <c:pt idx="29">
                  <c:v>1.77E-2</c:v>
                </c:pt>
                <c:pt idx="30">
                  <c:v>1.9699999999999999E-2</c:v>
                </c:pt>
                <c:pt idx="31">
                  <c:v>2.2799999999999997E-2</c:v>
                </c:pt>
                <c:pt idx="32">
                  <c:v>2.6200000000000001E-2</c:v>
                </c:pt>
                <c:pt idx="33">
                  <c:v>2.9100000000000001E-2</c:v>
                </c:pt>
                <c:pt idx="34">
                  <c:v>3.1200000000000002E-2</c:v>
                </c:pt>
                <c:pt idx="35">
                  <c:v>3.2899999999999999E-2</c:v>
                </c:pt>
                <c:pt idx="36">
                  <c:v>3.7000000000000005E-2</c:v>
                </c:pt>
                <c:pt idx="37">
                  <c:v>3.5900000000000001E-2</c:v>
                </c:pt>
                <c:pt idx="38">
                  <c:v>3.4599999999999999E-2</c:v>
                </c:pt>
                <c:pt idx="39">
                  <c:v>3.3099999999999997E-2</c:v>
                </c:pt>
                <c:pt idx="40">
                  <c:v>3.1800000000000002E-2</c:v>
                </c:pt>
                <c:pt idx="41">
                  <c:v>2.98E-2</c:v>
                </c:pt>
                <c:pt idx="42">
                  <c:v>2.8199999999999999E-2</c:v>
                </c:pt>
                <c:pt idx="43">
                  <c:v>2.6699999999999998E-2</c:v>
                </c:pt>
                <c:pt idx="44">
                  <c:v>2.58E-2</c:v>
                </c:pt>
                <c:pt idx="45">
                  <c:v>2.4500000000000001E-2</c:v>
                </c:pt>
                <c:pt idx="46">
                  <c:v>2.29E-2</c:v>
                </c:pt>
                <c:pt idx="47">
                  <c:v>2.1700000000000001E-2</c:v>
                </c:pt>
                <c:pt idx="48">
                  <c:v>2.0799999999999999E-2</c:v>
                </c:pt>
                <c:pt idx="49">
                  <c:v>1.9799999999999998E-2</c:v>
                </c:pt>
                <c:pt idx="50">
                  <c:v>1.8600000000000002E-2</c:v>
                </c:pt>
                <c:pt idx="51">
                  <c:v>1.7500000000000002E-2</c:v>
                </c:pt>
                <c:pt idx="52">
                  <c:v>1.6899999999999998E-2</c:v>
                </c:pt>
                <c:pt idx="53">
                  <c:v>1.6E-2</c:v>
                </c:pt>
                <c:pt idx="54">
                  <c:v>1.55E-2</c:v>
                </c:pt>
                <c:pt idx="55">
                  <c:v>1.49E-2</c:v>
                </c:pt>
                <c:pt idx="56">
                  <c:v>1.4499999999999999E-2</c:v>
                </c:pt>
                <c:pt idx="57">
                  <c:v>1.3999999999999999E-2</c:v>
                </c:pt>
                <c:pt idx="58">
                  <c:v>1.37E-2</c:v>
                </c:pt>
                <c:pt idx="59">
                  <c:v>1.34E-2</c:v>
                </c:pt>
                <c:pt idx="60">
                  <c:v>1.3500000000000002E-2</c:v>
                </c:pt>
                <c:pt idx="61">
                  <c:v>1.3300000000000001E-2</c:v>
                </c:pt>
                <c:pt idx="62">
                  <c:v>1.3100000000000001E-2</c:v>
                </c:pt>
                <c:pt idx="63">
                  <c:v>1.29E-2</c:v>
                </c:pt>
                <c:pt idx="64">
                  <c:v>1.29E-2</c:v>
                </c:pt>
                <c:pt idx="65">
                  <c:v>1.26E-2</c:v>
                </c:pt>
                <c:pt idx="66">
                  <c:v>1.2699999999999999E-2</c:v>
                </c:pt>
                <c:pt idx="67">
                  <c:v>1.24E-2</c:v>
                </c:pt>
                <c:pt idx="68">
                  <c:v>1.23E-2</c:v>
                </c:pt>
                <c:pt idx="69">
                  <c:v>1.2199999999999999E-2</c:v>
                </c:pt>
                <c:pt idx="70">
                  <c:v>1.2199999999999999E-2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94-4779-A486-2EB3D5D41F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3348224"/>
        <c:axId val="223442560"/>
      </c:lineChart>
      <c:catAx>
        <c:axId val="223348224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344256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34425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/>
                  <a:t>ALLL Ratio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23348224"/>
        <c:crosses val="autoZero"/>
        <c:crossBetween val="between"/>
      </c:valAx>
      <c:valAx>
        <c:axId val="223443136"/>
        <c:scaling>
          <c:orientation val="minMax"/>
          <c:max val="1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Loan Loss Reserves to Total Loans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22065152"/>
        <c:crosses val="max"/>
        <c:crossBetween val="between"/>
        <c:majorUnit val="2"/>
        <c:dispUnits>
          <c:builtInUnit val="hundreds"/>
        </c:dispUnits>
      </c:valAx>
      <c:catAx>
        <c:axId val="222065152"/>
        <c:scaling>
          <c:orientation val="minMax"/>
        </c:scaling>
        <c:delete val="1"/>
        <c:axPos val="b"/>
        <c:majorTickMark val="out"/>
        <c:minorTickMark val="none"/>
        <c:tickLblPos val="nextTo"/>
        <c:crossAx val="223443136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1.9327636492517841E-2"/>
          <c:y val="0.80895839597186403"/>
          <c:w val="0.91892062225865578"/>
          <c:h val="0.17315935199176546"/>
        </c:manualLayout>
      </c:layout>
      <c:overlay val="0"/>
      <c:txPr>
        <a:bodyPr/>
        <a:lstStyle/>
        <a:p>
          <a:pPr>
            <a:defRPr sz="13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5"/>
          <c:order val="0"/>
          <c:tx>
            <c:v>IQR Region</c:v>
          </c:tx>
          <c:spPr>
            <a:solidFill>
              <a:schemeClr val="accent1">
                <a:lumMod val="40000"/>
                <a:lumOff val="60000"/>
                <a:alpha val="67000"/>
              </a:schemeClr>
            </a:solidFill>
          </c:spP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Aggregate!$AJ$2:$AJ$72</c:f>
              <c:numCache>
                <c:formatCode>0.00%</c:formatCode>
                <c:ptCount val="71"/>
                <c:pt idx="0">
                  <c:v>3.5248327260684525E-2</c:v>
                </c:pt>
                <c:pt idx="1">
                  <c:v>3.794283059769895E-2</c:v>
                </c:pt>
                <c:pt idx="2">
                  <c:v>4.0480583060946075E-2</c:v>
                </c:pt>
                <c:pt idx="3">
                  <c:v>3.6611440035136278E-2</c:v>
                </c:pt>
                <c:pt idx="4">
                  <c:v>3.9683003453548825E-2</c:v>
                </c:pt>
                <c:pt idx="5">
                  <c:v>4.1178280167180302E-2</c:v>
                </c:pt>
                <c:pt idx="6">
                  <c:v>3.8775048424499178E-2</c:v>
                </c:pt>
                <c:pt idx="7">
                  <c:v>3.5111516469114222E-2</c:v>
                </c:pt>
                <c:pt idx="8">
                  <c:v>4.9272497845279525E-2</c:v>
                </c:pt>
                <c:pt idx="9">
                  <c:v>4.883501198121408E-2</c:v>
                </c:pt>
                <c:pt idx="10">
                  <c:v>4.9816238874699846E-2</c:v>
                </c:pt>
                <c:pt idx="11">
                  <c:v>4.8138382201282054E-2</c:v>
                </c:pt>
                <c:pt idx="12">
                  <c:v>5.2203411463031799E-2</c:v>
                </c:pt>
                <c:pt idx="13">
                  <c:v>5.6656022315607929E-2</c:v>
                </c:pt>
                <c:pt idx="14">
                  <c:v>6.1884256868692047E-2</c:v>
                </c:pt>
                <c:pt idx="15">
                  <c:v>5.4309130151029825E-2</c:v>
                </c:pt>
                <c:pt idx="16">
                  <c:v>4.3159976480037929E-2</c:v>
                </c:pt>
                <c:pt idx="17">
                  <c:v>4.2324131996017977E-2</c:v>
                </c:pt>
                <c:pt idx="18">
                  <c:v>4.1217134145354002E-2</c:v>
                </c:pt>
                <c:pt idx="19">
                  <c:v>3.6729928214961176E-2</c:v>
                </c:pt>
                <c:pt idx="20">
                  <c:v>3.3233329561147051E-2</c:v>
                </c:pt>
                <c:pt idx="21">
                  <c:v>3.1723566994905597E-2</c:v>
                </c:pt>
                <c:pt idx="22">
                  <c:v>3.2530891296412928E-2</c:v>
                </c:pt>
                <c:pt idx="23">
                  <c:v>2.3803366235660175E-2</c:v>
                </c:pt>
                <c:pt idx="24">
                  <c:v>2.5064131869539777E-2</c:v>
                </c:pt>
                <c:pt idx="25">
                  <c:v>2.6239064071126673E-2</c:v>
                </c:pt>
                <c:pt idx="26">
                  <c:v>1.9632513271861125E-2</c:v>
                </c:pt>
                <c:pt idx="27">
                  <c:v>1.977065837767715E-2</c:v>
                </c:pt>
                <c:pt idx="28">
                  <c:v>3.4031051570866347E-2</c:v>
                </c:pt>
                <c:pt idx="29">
                  <c:v>3.4210202408437577E-2</c:v>
                </c:pt>
                <c:pt idx="30">
                  <c:v>3.3394913995505579E-2</c:v>
                </c:pt>
                <c:pt idx="31">
                  <c:v>3.2140013346367555E-2</c:v>
                </c:pt>
                <c:pt idx="32">
                  <c:v>5.8960061345801923E-2</c:v>
                </c:pt>
                <c:pt idx="33">
                  <c:v>5.9117583433515773E-2</c:v>
                </c:pt>
                <c:pt idx="34">
                  <c:v>6.6712213950222032E-2</c:v>
                </c:pt>
                <c:pt idx="35">
                  <c:v>5.8889044098640875E-2</c:v>
                </c:pt>
                <c:pt idx="36">
                  <c:v>6.6909455604846679E-2</c:v>
                </c:pt>
                <c:pt idx="37">
                  <c:v>6.4348637020934879E-2</c:v>
                </c:pt>
                <c:pt idx="38">
                  <c:v>6.1085661392001771E-2</c:v>
                </c:pt>
                <c:pt idx="39">
                  <c:v>5.3866636814533804E-2</c:v>
                </c:pt>
                <c:pt idx="40">
                  <c:v>5.9178442523120753E-2</c:v>
                </c:pt>
                <c:pt idx="41">
                  <c:v>5.7986662926080276E-2</c:v>
                </c:pt>
                <c:pt idx="42">
                  <c:v>5.2475412480946275E-2</c:v>
                </c:pt>
                <c:pt idx="43">
                  <c:v>5.1114459547577679E-2</c:v>
                </c:pt>
                <c:pt idx="44">
                  <c:v>4.2038081973129429E-2</c:v>
                </c:pt>
                <c:pt idx="45">
                  <c:v>4.1411016480825374E-2</c:v>
                </c:pt>
                <c:pt idx="46">
                  <c:v>4.1343415166268854E-2</c:v>
                </c:pt>
                <c:pt idx="47">
                  <c:v>4.0171280270957704E-2</c:v>
                </c:pt>
                <c:pt idx="48">
                  <c:v>3.2700544744117072E-2</c:v>
                </c:pt>
                <c:pt idx="49">
                  <c:v>3.2601899534041176E-2</c:v>
                </c:pt>
                <c:pt idx="50">
                  <c:v>3.2285402769458175E-2</c:v>
                </c:pt>
                <c:pt idx="51">
                  <c:v>3.1343219067929251E-2</c:v>
                </c:pt>
                <c:pt idx="52">
                  <c:v>4.0507417692295801E-2</c:v>
                </c:pt>
                <c:pt idx="53">
                  <c:v>4.0147830425579553E-2</c:v>
                </c:pt>
                <c:pt idx="54">
                  <c:v>4.0174373499302952E-2</c:v>
                </c:pt>
                <c:pt idx="55">
                  <c:v>3.9339500870894495E-2</c:v>
                </c:pt>
                <c:pt idx="56">
                  <c:v>3.3454885986546425E-2</c:v>
                </c:pt>
                <c:pt idx="57">
                  <c:v>3.275448822540325E-2</c:v>
                </c:pt>
                <c:pt idx="58">
                  <c:v>3.2515132236214453E-2</c:v>
                </c:pt>
                <c:pt idx="59">
                  <c:v>3.1796358974913848E-2</c:v>
                </c:pt>
                <c:pt idx="60">
                  <c:v>2.9712491692584723E-2</c:v>
                </c:pt>
                <c:pt idx="61">
                  <c:v>2.8341423228214251E-2</c:v>
                </c:pt>
                <c:pt idx="62">
                  <c:v>2.8189025097329422E-2</c:v>
                </c:pt>
                <c:pt idx="63">
                  <c:v>2.7668814028386099E-2</c:v>
                </c:pt>
                <c:pt idx="64">
                  <c:v>2.85771159991858E-2</c:v>
                </c:pt>
                <c:pt idx="65">
                  <c:v>2.7957934047717722E-2</c:v>
                </c:pt>
                <c:pt idx="66">
                  <c:v>2.7560062186332224E-2</c:v>
                </c:pt>
                <c:pt idx="67">
                  <c:v>2.66280289670827E-2</c:v>
                </c:pt>
                <c:pt idx="68">
                  <c:v>3.0741078426725351E-2</c:v>
                </c:pt>
                <c:pt idx="69">
                  <c:v>3.0034789697126599E-2</c:v>
                </c:pt>
                <c:pt idx="70">
                  <c:v>2.9463226708788849E-2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43-4FD5-B5B8-0813E1E23C76}"/>
            </c:ext>
          </c:extLst>
        </c:ser>
        <c:ser>
          <c:idx val="0"/>
          <c:order val="2"/>
          <c:tx>
            <c:v>Q1</c:v>
          </c:tx>
          <c:spPr>
            <a:solidFill>
              <a:schemeClr val="bg1">
                <a:lumMod val="95000"/>
              </a:schemeClr>
            </a:solidFill>
            <a:ln>
              <a:noFill/>
            </a:ln>
          </c:spP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Aggregate!$AM$2:$AM$72</c:f>
              <c:numCache>
                <c:formatCode>0.00%</c:formatCode>
                <c:ptCount val="71"/>
                <c:pt idx="0">
                  <c:v>1.902543148256065E-2</c:v>
                </c:pt>
                <c:pt idx="1">
                  <c:v>1.8358361662421149E-2</c:v>
                </c:pt>
                <c:pt idx="2">
                  <c:v>1.8059292384472601E-2</c:v>
                </c:pt>
                <c:pt idx="3">
                  <c:v>1.6797316672943499E-2</c:v>
                </c:pt>
                <c:pt idx="4">
                  <c:v>1.5188985288391951E-2</c:v>
                </c:pt>
                <c:pt idx="5">
                  <c:v>1.5143265420201751E-2</c:v>
                </c:pt>
                <c:pt idx="6">
                  <c:v>1.46378425285521E-2</c:v>
                </c:pt>
                <c:pt idx="7">
                  <c:v>1.394631172028255E-2</c:v>
                </c:pt>
                <c:pt idx="8">
                  <c:v>1.6937442422042502E-2</c:v>
                </c:pt>
                <c:pt idx="9">
                  <c:v>1.647512537173975E-2</c:v>
                </c:pt>
                <c:pt idx="10">
                  <c:v>1.5116836410509451E-2</c:v>
                </c:pt>
                <c:pt idx="11">
                  <c:v>1.48843663874028E-2</c:v>
                </c:pt>
                <c:pt idx="12">
                  <c:v>1.3415778225243201E-2</c:v>
                </c:pt>
                <c:pt idx="13">
                  <c:v>1.2291081198548451E-2</c:v>
                </c:pt>
                <c:pt idx="14">
                  <c:v>1.1780864666655701E-2</c:v>
                </c:pt>
                <c:pt idx="15">
                  <c:v>9.6947329534837652E-3</c:v>
                </c:pt>
                <c:pt idx="16">
                  <c:v>1.0747515066241001E-2</c:v>
                </c:pt>
                <c:pt idx="17">
                  <c:v>9.6858632632461916E-3</c:v>
                </c:pt>
                <c:pt idx="18">
                  <c:v>8.9219423868545193E-3</c:v>
                </c:pt>
                <c:pt idx="19">
                  <c:v>8.289840678616784E-3</c:v>
                </c:pt>
                <c:pt idx="20">
                  <c:v>8.7663970365260448E-3</c:v>
                </c:pt>
                <c:pt idx="21">
                  <c:v>8.1923017897500647E-3</c:v>
                </c:pt>
                <c:pt idx="22">
                  <c:v>8.0238192609478239E-3</c:v>
                </c:pt>
                <c:pt idx="23">
                  <c:v>8.0251701838982299E-3</c:v>
                </c:pt>
                <c:pt idx="24">
                  <c:v>1.0207691169689705E-2</c:v>
                </c:pt>
                <c:pt idx="25">
                  <c:v>9.7839324791094105E-3</c:v>
                </c:pt>
                <c:pt idx="26">
                  <c:v>8.8400921930123187E-3</c:v>
                </c:pt>
                <c:pt idx="27">
                  <c:v>8.7762845878999393E-3</c:v>
                </c:pt>
                <c:pt idx="28">
                  <c:v>1.092357598600305E-2</c:v>
                </c:pt>
                <c:pt idx="29">
                  <c:v>1.0720129595458601E-2</c:v>
                </c:pt>
                <c:pt idx="30">
                  <c:v>1.041037621175496E-2</c:v>
                </c:pt>
                <c:pt idx="31">
                  <c:v>8.3729998743908504E-3</c:v>
                </c:pt>
                <c:pt idx="32">
                  <c:v>1.6842872803066698E-2</c:v>
                </c:pt>
                <c:pt idx="33">
                  <c:v>1.6017029814706801E-2</c:v>
                </c:pt>
                <c:pt idx="34">
                  <c:v>1.503319405504255E-2</c:v>
                </c:pt>
                <c:pt idx="35">
                  <c:v>1.2075902898688689E-2</c:v>
                </c:pt>
                <c:pt idx="36">
                  <c:v>2.2611978624442849E-2</c:v>
                </c:pt>
                <c:pt idx="37">
                  <c:v>2.2936327085684501E-2</c:v>
                </c:pt>
                <c:pt idx="38">
                  <c:v>2.3233416607600799E-2</c:v>
                </c:pt>
                <c:pt idx="39">
                  <c:v>2.2916801899408298E-2</c:v>
                </c:pt>
                <c:pt idx="40">
                  <c:v>3.0447986655060148E-2</c:v>
                </c:pt>
                <c:pt idx="41">
                  <c:v>3.0302596674181947E-2</c:v>
                </c:pt>
                <c:pt idx="42">
                  <c:v>2.953980680016885E-2</c:v>
                </c:pt>
                <c:pt idx="43">
                  <c:v>2.888209201896675E-2</c:v>
                </c:pt>
                <c:pt idx="44">
                  <c:v>2.361539187990775E-2</c:v>
                </c:pt>
                <c:pt idx="45">
                  <c:v>2.310162770525875E-2</c:v>
                </c:pt>
                <c:pt idx="46">
                  <c:v>2.288215736668665E-2</c:v>
                </c:pt>
                <c:pt idx="47">
                  <c:v>2.2364014169489951E-2</c:v>
                </c:pt>
                <c:pt idx="48">
                  <c:v>2.0087100364500399E-2</c:v>
                </c:pt>
                <c:pt idx="49">
                  <c:v>1.9802558623560299E-2</c:v>
                </c:pt>
                <c:pt idx="50">
                  <c:v>1.988446085474355E-2</c:v>
                </c:pt>
                <c:pt idx="51">
                  <c:v>1.965250412869975E-2</c:v>
                </c:pt>
                <c:pt idx="52">
                  <c:v>1.7861807690211298E-2</c:v>
                </c:pt>
                <c:pt idx="53">
                  <c:v>1.6739328436194252E-2</c:v>
                </c:pt>
                <c:pt idx="54">
                  <c:v>1.6736628006710001E-2</c:v>
                </c:pt>
                <c:pt idx="55">
                  <c:v>1.5511605265125E-2</c:v>
                </c:pt>
                <c:pt idx="56">
                  <c:v>1.4791349694958052E-2</c:v>
                </c:pt>
                <c:pt idx="57">
                  <c:v>1.463288883752465E-2</c:v>
                </c:pt>
                <c:pt idx="58">
                  <c:v>1.4581489756590349E-2</c:v>
                </c:pt>
                <c:pt idx="59">
                  <c:v>1.44571863746504E-2</c:v>
                </c:pt>
                <c:pt idx="60">
                  <c:v>1.2494941983023249E-2</c:v>
                </c:pt>
                <c:pt idx="61">
                  <c:v>1.2319499531823149E-2</c:v>
                </c:pt>
                <c:pt idx="62">
                  <c:v>1.22025942430357E-2</c:v>
                </c:pt>
                <c:pt idx="63">
                  <c:v>1.219408752015475E-2</c:v>
                </c:pt>
                <c:pt idx="64">
                  <c:v>1.202279314358215E-2</c:v>
                </c:pt>
                <c:pt idx="65">
                  <c:v>1.1747658184584699E-2</c:v>
                </c:pt>
                <c:pt idx="66">
                  <c:v>1.17891222737484E-2</c:v>
                </c:pt>
                <c:pt idx="67">
                  <c:v>1.17150307217947E-2</c:v>
                </c:pt>
                <c:pt idx="68">
                  <c:v>1.161906945385965E-2</c:v>
                </c:pt>
                <c:pt idx="69">
                  <c:v>1.1553137285146051E-2</c:v>
                </c:pt>
                <c:pt idx="70">
                  <c:v>1.1600132942443549E-2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43-4FD5-B5B8-0813E1E2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80896"/>
        <c:axId val="224065152"/>
      </c:areaChart>
      <c:areaChart>
        <c:grouping val="standard"/>
        <c:varyColors val="0"/>
        <c:ser>
          <c:idx val="1"/>
          <c:order val="1"/>
          <c:tx>
            <c:v>recession indicator</c:v>
          </c:tx>
          <c:spPr>
            <a:solidFill>
              <a:schemeClr val="bg1">
                <a:lumMod val="75000"/>
                <a:alpha val="29000"/>
              </a:schemeClr>
            </a:solidFill>
          </c:spPr>
          <c:val>
            <c:numRef>
              <c:f>Aggregate!$AE$2:$AE$72</c:f>
              <c:numCache>
                <c:formatCode>General</c:formatCode>
                <c:ptCount val="7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43-4FD5-B5B8-0813E1E2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81408"/>
        <c:axId val="224065728"/>
      </c:areaChart>
      <c:lineChart>
        <c:grouping val="standard"/>
        <c:varyColors val="0"/>
        <c:ser>
          <c:idx val="3"/>
          <c:order val="3"/>
          <c:tx>
            <c:v>PacWest (PWB)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Aggregate!$M$2:$M$72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43-4FD5-B5B8-0813E1E23C76}"/>
            </c:ext>
          </c:extLst>
        </c:ser>
        <c:ser>
          <c:idx val="2"/>
          <c:order val="4"/>
          <c:tx>
            <c:v>PWB Combined</c:v>
          </c:tx>
          <c:marker>
            <c:symbol val="none"/>
          </c:marker>
          <c:val>
            <c:numRef>
              <c:f>Aggregate!$N$2:$N$72</c:f>
              <c:numCache>
                <c:formatCode>0.000%</c:formatCode>
                <c:ptCount val="71"/>
                <c:pt idx="30">
                  <c:v>1.5046306451501179E-2</c:v>
                </c:pt>
                <c:pt idx="31">
                  <c:v>1.8184340067540217E-2</c:v>
                </c:pt>
                <c:pt idx="32">
                  <c:v>2.1375616536573567E-2</c:v>
                </c:pt>
                <c:pt idx="33">
                  <c:v>2.8949986195340255E-2</c:v>
                </c:pt>
                <c:pt idx="34">
                  <c:v>3.535439952314226E-2</c:v>
                </c:pt>
                <c:pt idx="35">
                  <c:v>4.4122977010924415E-2</c:v>
                </c:pt>
                <c:pt idx="36">
                  <c:v>3.7773359840954271E-2</c:v>
                </c:pt>
                <c:pt idx="37">
                  <c:v>3.2266255733445152E-2</c:v>
                </c:pt>
                <c:pt idx="38">
                  <c:v>3.0899218028779651E-2</c:v>
                </c:pt>
                <c:pt idx="39">
                  <c:v>3.1240085964716086E-2</c:v>
                </c:pt>
                <c:pt idx="40">
                  <c:v>2.8604676385183176E-2</c:v>
                </c:pt>
                <c:pt idx="41">
                  <c:v>2.7611337857770087E-2</c:v>
                </c:pt>
                <c:pt idx="42">
                  <c:v>2.3978019212267672E-2</c:v>
                </c:pt>
                <c:pt idx="43">
                  <c:v>2.328414071773683E-2</c:v>
                </c:pt>
                <c:pt idx="44">
                  <c:v>2.2878605987116944E-2</c:v>
                </c:pt>
                <c:pt idx="45">
                  <c:v>2.1189301782225764E-2</c:v>
                </c:pt>
                <c:pt idx="46">
                  <c:v>1.9541694237680905E-2</c:v>
                </c:pt>
                <c:pt idx="47">
                  <c:v>2.0241016710118964E-2</c:v>
                </c:pt>
                <c:pt idx="48">
                  <c:v>1.7961877865087714E-2</c:v>
                </c:pt>
                <c:pt idx="49">
                  <c:v>1.7097824596538323E-2</c:v>
                </c:pt>
                <c:pt idx="50">
                  <c:v>1.6954290863953499E-2</c:v>
                </c:pt>
                <c:pt idx="51">
                  <c:v>1.6626642680194363E-2</c:v>
                </c:pt>
                <c:pt idx="52">
                  <c:v>8.6670311156140049E-3</c:v>
                </c:pt>
                <c:pt idx="53">
                  <c:v>8.3922101154541694E-3</c:v>
                </c:pt>
                <c:pt idx="54">
                  <c:v>8.0906105217725573E-3</c:v>
                </c:pt>
                <c:pt idx="55">
                  <c:v>8.4694608444253142E-3</c:v>
                </c:pt>
                <c:pt idx="56">
                  <c:v>9.0808515553337851E-3</c:v>
                </c:pt>
                <c:pt idx="57">
                  <c:v>9.3399151127532831E-3</c:v>
                </c:pt>
                <c:pt idx="58">
                  <c:v>8.0223186426272922E-3</c:v>
                </c:pt>
                <c:pt idx="59">
                  <c:v>8.9868411360773792E-3</c:v>
                </c:pt>
                <c:pt idx="60">
                  <c:v>9.7505199485531571E-3</c:v>
                </c:pt>
                <c:pt idx="61">
                  <c:v>9.9514564559084247E-3</c:v>
                </c:pt>
                <c:pt idx="62">
                  <c:v>1.0089406691486178E-2</c:v>
                </c:pt>
                <c:pt idx="63">
                  <c:v>1.0276218027711736E-2</c:v>
                </c:pt>
                <c:pt idx="64">
                  <c:v>9.3036066794987132E-3</c:v>
                </c:pt>
                <c:pt idx="65">
                  <c:v>1.0045735456149694E-2</c:v>
                </c:pt>
                <c:pt idx="66">
                  <c:v>7.9883742961894873E-3</c:v>
                </c:pt>
                <c:pt idx="67">
                  <c:v>8.16051225577882E-3</c:v>
                </c:pt>
                <c:pt idx="68">
                  <c:v>7.8261226447292574E-3</c:v>
                </c:pt>
                <c:pt idx="69">
                  <c:v>8.2372204337483202E-3</c:v>
                </c:pt>
                <c:pt idx="70">
                  <c:v>7.3773556389938244E-3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43-4FD5-B5B8-0813E1E23C76}"/>
            </c:ext>
          </c:extLst>
        </c:ser>
        <c:ser>
          <c:idx val="7"/>
          <c:order val="5"/>
          <c:tx>
            <c:v>Peer - $10 to $50 billion</c:v>
          </c:tx>
          <c:marker>
            <c:symbol val="none"/>
          </c:marker>
          <c:val>
            <c:numRef>
              <c:f>Aggregate!$O$2:$O$71</c:f>
              <c:numCache>
                <c:formatCode>0.000%</c:formatCode>
                <c:ptCount val="70"/>
                <c:pt idx="24">
                  <c:v>1.15E-2</c:v>
                </c:pt>
                <c:pt idx="25">
                  <c:v>1.21E-2</c:v>
                </c:pt>
                <c:pt idx="26">
                  <c:v>1.34E-2</c:v>
                </c:pt>
                <c:pt idx="27">
                  <c:v>1.49E-2</c:v>
                </c:pt>
                <c:pt idx="28">
                  <c:v>1.6200000000000003E-2</c:v>
                </c:pt>
                <c:pt idx="29">
                  <c:v>1.8200000000000001E-2</c:v>
                </c:pt>
                <c:pt idx="30">
                  <c:v>2.3199999999999998E-2</c:v>
                </c:pt>
                <c:pt idx="31">
                  <c:v>2.63E-2</c:v>
                </c:pt>
                <c:pt idx="32">
                  <c:v>2.8199999999999999E-2</c:v>
                </c:pt>
                <c:pt idx="33">
                  <c:v>3.04E-2</c:v>
                </c:pt>
                <c:pt idx="34">
                  <c:v>2.9700000000000001E-2</c:v>
                </c:pt>
                <c:pt idx="35">
                  <c:v>2.8399999999999998E-2</c:v>
                </c:pt>
                <c:pt idx="36">
                  <c:v>2.7999999999999997E-2</c:v>
                </c:pt>
                <c:pt idx="37">
                  <c:v>2.69E-2</c:v>
                </c:pt>
                <c:pt idx="38">
                  <c:v>2.4900000000000002E-2</c:v>
                </c:pt>
                <c:pt idx="39">
                  <c:v>2.5099999999999997E-2</c:v>
                </c:pt>
                <c:pt idx="40">
                  <c:v>2.3399999999999997E-2</c:v>
                </c:pt>
                <c:pt idx="41">
                  <c:v>2.0899999999999998E-2</c:v>
                </c:pt>
                <c:pt idx="42">
                  <c:v>1.95E-2</c:v>
                </c:pt>
                <c:pt idx="43">
                  <c:v>1.84E-2</c:v>
                </c:pt>
                <c:pt idx="44">
                  <c:v>1.7399999999999999E-2</c:v>
                </c:pt>
                <c:pt idx="45">
                  <c:v>1.7399999999999999E-2</c:v>
                </c:pt>
                <c:pt idx="46">
                  <c:v>1.7000000000000001E-2</c:v>
                </c:pt>
                <c:pt idx="47">
                  <c:v>1.6200000000000003E-2</c:v>
                </c:pt>
                <c:pt idx="48">
                  <c:v>1.55E-2</c:v>
                </c:pt>
                <c:pt idx="49">
                  <c:v>1.5100000000000001E-2</c:v>
                </c:pt>
                <c:pt idx="50">
                  <c:v>1.4499999999999999E-2</c:v>
                </c:pt>
                <c:pt idx="51">
                  <c:v>1.3999999999999999E-2</c:v>
                </c:pt>
                <c:pt idx="52">
                  <c:v>1.3100000000000001E-2</c:v>
                </c:pt>
                <c:pt idx="53">
                  <c:v>1.23E-2</c:v>
                </c:pt>
                <c:pt idx="54">
                  <c:v>1.21E-2</c:v>
                </c:pt>
                <c:pt idx="55">
                  <c:v>1.21E-2</c:v>
                </c:pt>
                <c:pt idx="56">
                  <c:v>1.1699999999999999E-2</c:v>
                </c:pt>
                <c:pt idx="57">
                  <c:v>1.15E-2</c:v>
                </c:pt>
                <c:pt idx="58">
                  <c:v>1.2500000000000001E-2</c:v>
                </c:pt>
                <c:pt idx="59">
                  <c:v>1.26E-2</c:v>
                </c:pt>
                <c:pt idx="60">
                  <c:v>1.24E-2</c:v>
                </c:pt>
                <c:pt idx="61">
                  <c:v>1.2699999999999999E-2</c:v>
                </c:pt>
                <c:pt idx="62">
                  <c:v>1.26E-2</c:v>
                </c:pt>
                <c:pt idx="63">
                  <c:v>1.24E-2</c:v>
                </c:pt>
                <c:pt idx="64">
                  <c:v>1.18E-2</c:v>
                </c:pt>
                <c:pt idx="65">
                  <c:v>1.2E-2</c:v>
                </c:pt>
                <c:pt idx="66">
                  <c:v>1.1299999999999999E-2</c:v>
                </c:pt>
                <c:pt idx="67">
                  <c:v>1.11E-2</c:v>
                </c:pt>
                <c:pt idx="68">
                  <c:v>1.0800000000000001E-2</c:v>
                </c:pt>
                <c:pt idx="69">
                  <c:v>1.06E-2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343-4FD5-B5B8-0813E1E23C76}"/>
            </c:ext>
          </c:extLst>
        </c:ser>
        <c:ser>
          <c:idx val="6"/>
          <c:order val="6"/>
          <c:tx>
            <c:v>median</c:v>
          </c:tx>
          <c:marker>
            <c:symbol val="none"/>
          </c:marker>
          <c:val>
            <c:numRef>
              <c:f>Aggregate!$AI$2:$AI$72</c:f>
              <c:numCache>
                <c:formatCode>0.00%</c:formatCode>
                <c:ptCount val="71"/>
                <c:pt idx="0">
                  <c:v>2.29425757449295E-2</c:v>
                </c:pt>
                <c:pt idx="1">
                  <c:v>2.7867139261833901E-2</c:v>
                </c:pt>
                <c:pt idx="2">
                  <c:v>2.9010068361977601E-2</c:v>
                </c:pt>
                <c:pt idx="3">
                  <c:v>2.6914093653015E-2</c:v>
                </c:pt>
                <c:pt idx="4">
                  <c:v>2.3294355297598698E-2</c:v>
                </c:pt>
                <c:pt idx="5">
                  <c:v>2.3085327600183302E-2</c:v>
                </c:pt>
                <c:pt idx="6">
                  <c:v>2.2687754154803199E-2</c:v>
                </c:pt>
                <c:pt idx="7">
                  <c:v>2.1916469808808101E-2</c:v>
                </c:pt>
                <c:pt idx="8">
                  <c:v>2.3357549680566501E-2</c:v>
                </c:pt>
                <c:pt idx="9">
                  <c:v>2.1667394574659101E-2</c:v>
                </c:pt>
                <c:pt idx="10">
                  <c:v>2.0473433828165299E-2</c:v>
                </c:pt>
                <c:pt idx="11">
                  <c:v>2.3318514456565E-2</c:v>
                </c:pt>
                <c:pt idx="12">
                  <c:v>2.0902433199777099E-2</c:v>
                </c:pt>
                <c:pt idx="13">
                  <c:v>2.0208692752191799E-2</c:v>
                </c:pt>
                <c:pt idx="14">
                  <c:v>1.9892048862093999E-2</c:v>
                </c:pt>
                <c:pt idx="15">
                  <c:v>1.43872892041043E-2</c:v>
                </c:pt>
                <c:pt idx="16">
                  <c:v>1.6159987833624798E-2</c:v>
                </c:pt>
                <c:pt idx="17">
                  <c:v>1.57517899761337E-2</c:v>
                </c:pt>
                <c:pt idx="18">
                  <c:v>1.50822240957904E-2</c:v>
                </c:pt>
                <c:pt idx="19">
                  <c:v>1.49234446669682E-2</c:v>
                </c:pt>
                <c:pt idx="20">
                  <c:v>1.3293810454403599E-2</c:v>
                </c:pt>
                <c:pt idx="21">
                  <c:v>1.40069674353147E-2</c:v>
                </c:pt>
                <c:pt idx="22">
                  <c:v>1.39574580586575E-2</c:v>
                </c:pt>
                <c:pt idx="23">
                  <c:v>1.3383852300909301E-2</c:v>
                </c:pt>
                <c:pt idx="24">
                  <c:v>1.4420475401513999E-2</c:v>
                </c:pt>
                <c:pt idx="25">
                  <c:v>1.39080187664098E-2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1.73312980983273E-2</c:v>
                </c:pt>
                <c:pt idx="29">
                  <c:v>1.7676347711272002E-2</c:v>
                </c:pt>
                <c:pt idx="30">
                  <c:v>1.3355169706225399E-2</c:v>
                </c:pt>
                <c:pt idx="31">
                  <c:v>1.1863830622043599E-2</c:v>
                </c:pt>
                <c:pt idx="32">
                  <c:v>2.2927630940800501E-2</c:v>
                </c:pt>
                <c:pt idx="33">
                  <c:v>2.2959700494273299E-2</c:v>
                </c:pt>
                <c:pt idx="34">
                  <c:v>2.2913025776807799E-2</c:v>
                </c:pt>
                <c:pt idx="35">
                  <c:v>2.0443212201185099E-2</c:v>
                </c:pt>
                <c:pt idx="36">
                  <c:v>3.4202758212329001E-2</c:v>
                </c:pt>
                <c:pt idx="37">
                  <c:v>3.4348223867038299E-2</c:v>
                </c:pt>
                <c:pt idx="38">
                  <c:v>3.3291845529511199E-2</c:v>
                </c:pt>
                <c:pt idx="39">
                  <c:v>3.3279464790590602E-2</c:v>
                </c:pt>
                <c:pt idx="40">
                  <c:v>3.5507950092225099E-2</c:v>
                </c:pt>
                <c:pt idx="41">
                  <c:v>3.5418233171658799E-2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2.50503929401436E-2</c:v>
                </c:pt>
                <c:pt idx="49">
                  <c:v>2.3369299434309501E-2</c:v>
                </c:pt>
                <c:pt idx="50">
                  <c:v>2.33846512323077E-2</c:v>
                </c:pt>
                <c:pt idx="51">
                  <c:v>2.2826550098241701E-2</c:v>
                </c:pt>
                <c:pt idx="52">
                  <c:v>2.0909474094984799E-2</c:v>
                </c:pt>
                <c:pt idx="53">
                  <c:v>2.0475896286200199E-2</c:v>
                </c:pt>
                <c:pt idx="54">
                  <c:v>2.0964806371613302E-2</c:v>
                </c:pt>
                <c:pt idx="55">
                  <c:v>1.94086653528085E-2</c:v>
                </c:pt>
                <c:pt idx="56">
                  <c:v>1.9752673971258398E-2</c:v>
                </c:pt>
                <c:pt idx="57">
                  <c:v>1.8902641074613102E-2</c:v>
                </c:pt>
                <c:pt idx="58">
                  <c:v>1.8417372178770802E-2</c:v>
                </c:pt>
                <c:pt idx="59">
                  <c:v>1.7366401703596299E-2</c:v>
                </c:pt>
                <c:pt idx="60">
                  <c:v>1.5992600813910501E-2</c:v>
                </c:pt>
                <c:pt idx="61">
                  <c:v>1.54888437901303E-2</c:v>
                </c:pt>
                <c:pt idx="62">
                  <c:v>1.5184470166387101E-2</c:v>
                </c:pt>
                <c:pt idx="63">
                  <c:v>1.5025624341316801E-2</c:v>
                </c:pt>
                <c:pt idx="64">
                  <c:v>1.4760640679306301E-2</c:v>
                </c:pt>
                <c:pt idx="65">
                  <c:v>1.4624492442078699E-2</c:v>
                </c:pt>
                <c:pt idx="66">
                  <c:v>1.4468702232352601E-2</c:v>
                </c:pt>
                <c:pt idx="67">
                  <c:v>1.3748424738714699E-2</c:v>
                </c:pt>
                <c:pt idx="68">
                  <c:v>1.33395966760176E-2</c:v>
                </c:pt>
                <c:pt idx="69">
                  <c:v>1.3098433801001501E-2</c:v>
                </c:pt>
                <c:pt idx="70">
                  <c:v>1.2997042434744E-2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343-4FD5-B5B8-0813E1E23C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80896"/>
        <c:axId val="224065152"/>
      </c:lineChart>
      <c:catAx>
        <c:axId val="224080896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406515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40651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/>
                  <a:t>ALLL Ratio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24080896"/>
        <c:crosses val="autoZero"/>
        <c:crossBetween val="between"/>
      </c:valAx>
      <c:valAx>
        <c:axId val="224065728"/>
        <c:scaling>
          <c:orientation val="minMax"/>
          <c:max val="10"/>
          <c:min val="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/>
                  <a:t>Loan Loss Reserves to Total Loans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4081408"/>
        <c:crosses val="max"/>
        <c:crossBetween val="between"/>
        <c:majorUnit val="2"/>
      </c:valAx>
      <c:catAx>
        <c:axId val="224081408"/>
        <c:scaling>
          <c:orientation val="minMax"/>
        </c:scaling>
        <c:delete val="1"/>
        <c:axPos val="b"/>
        <c:majorTickMark val="out"/>
        <c:minorTickMark val="none"/>
        <c:tickLblPos val="nextTo"/>
        <c:crossAx val="22406572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1.9327636492517841E-2"/>
          <c:y val="0.82363420079165062"/>
          <c:w val="0.91892062225865578"/>
          <c:h val="0.15848360904838821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5"/>
          <c:order val="0"/>
          <c:tx>
            <c:v>IQR Region</c:v>
          </c:tx>
          <c:spPr>
            <a:solidFill>
              <a:schemeClr val="accent1">
                <a:lumMod val="40000"/>
                <a:lumOff val="60000"/>
                <a:alpha val="67000"/>
              </a:schemeClr>
            </a:solidFill>
          </c:spPr>
          <c:cat>
            <c:numRef>
              <c:f>Aggregate!$A$2:$A$85</c:f>
              <c:numCache>
                <c:formatCode>General</c:formatCode>
                <c:ptCount val="84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  <c:pt idx="71">
                  <c:v>2019</c:v>
                </c:pt>
                <c:pt idx="72">
                  <c:v>2019.25</c:v>
                </c:pt>
                <c:pt idx="73">
                  <c:v>2019.5</c:v>
                </c:pt>
                <c:pt idx="74">
                  <c:v>2019.75</c:v>
                </c:pt>
                <c:pt idx="75">
                  <c:v>2020</c:v>
                </c:pt>
                <c:pt idx="76">
                  <c:v>2020.25</c:v>
                </c:pt>
                <c:pt idx="77">
                  <c:v>2020.5</c:v>
                </c:pt>
                <c:pt idx="78">
                  <c:v>2020.75</c:v>
                </c:pt>
                <c:pt idx="79">
                  <c:v>2021</c:v>
                </c:pt>
                <c:pt idx="80">
                  <c:v>2021.25</c:v>
                </c:pt>
                <c:pt idx="81">
                  <c:v>2021.5</c:v>
                </c:pt>
                <c:pt idx="82">
                  <c:v>2021.75</c:v>
                </c:pt>
                <c:pt idx="83">
                  <c:v>2022</c:v>
                </c:pt>
              </c:numCache>
            </c:numRef>
          </c:cat>
          <c:val>
            <c:numRef>
              <c:f>Aggregate!$AJ$2:$AJ$72</c:f>
              <c:numCache>
                <c:formatCode>0.00%</c:formatCode>
                <c:ptCount val="71"/>
                <c:pt idx="0">
                  <c:v>3.5248327260684525E-2</c:v>
                </c:pt>
                <c:pt idx="1">
                  <c:v>3.794283059769895E-2</c:v>
                </c:pt>
                <c:pt idx="2">
                  <c:v>4.0480583060946075E-2</c:v>
                </c:pt>
                <c:pt idx="3">
                  <c:v>3.6611440035136278E-2</c:v>
                </c:pt>
                <c:pt idx="4">
                  <c:v>3.9683003453548825E-2</c:v>
                </c:pt>
                <c:pt idx="5">
                  <c:v>4.1178280167180302E-2</c:v>
                </c:pt>
                <c:pt idx="6">
                  <c:v>3.8775048424499178E-2</c:v>
                </c:pt>
                <c:pt idx="7">
                  <c:v>3.5111516469114222E-2</c:v>
                </c:pt>
                <c:pt idx="8">
                  <c:v>4.9272497845279525E-2</c:v>
                </c:pt>
                <c:pt idx="9">
                  <c:v>4.883501198121408E-2</c:v>
                </c:pt>
                <c:pt idx="10">
                  <c:v>4.9816238874699846E-2</c:v>
                </c:pt>
                <c:pt idx="11">
                  <c:v>4.8138382201282054E-2</c:v>
                </c:pt>
                <c:pt idx="12">
                  <c:v>5.2203411463031799E-2</c:v>
                </c:pt>
                <c:pt idx="13">
                  <c:v>5.6656022315607929E-2</c:v>
                </c:pt>
                <c:pt idx="14">
                  <c:v>6.1884256868692047E-2</c:v>
                </c:pt>
                <c:pt idx="15">
                  <c:v>5.4309130151029825E-2</c:v>
                </c:pt>
                <c:pt idx="16">
                  <c:v>4.3159976480037929E-2</c:v>
                </c:pt>
                <c:pt idx="17">
                  <c:v>4.2324131996017977E-2</c:v>
                </c:pt>
                <c:pt idx="18">
                  <c:v>4.1217134145354002E-2</c:v>
                </c:pt>
                <c:pt idx="19">
                  <c:v>3.6729928214961176E-2</c:v>
                </c:pt>
                <c:pt idx="20">
                  <c:v>3.3233329561147051E-2</c:v>
                </c:pt>
                <c:pt idx="21">
                  <c:v>3.1723566994905597E-2</c:v>
                </c:pt>
                <c:pt idx="22">
                  <c:v>3.2530891296412928E-2</c:v>
                </c:pt>
                <c:pt idx="23">
                  <c:v>2.3803366235660175E-2</c:v>
                </c:pt>
                <c:pt idx="24">
                  <c:v>2.5064131869539777E-2</c:v>
                </c:pt>
                <c:pt idx="25">
                  <c:v>2.6239064071126673E-2</c:v>
                </c:pt>
                <c:pt idx="26">
                  <c:v>1.9632513271861125E-2</c:v>
                </c:pt>
                <c:pt idx="27">
                  <c:v>1.977065837767715E-2</c:v>
                </c:pt>
                <c:pt idx="28">
                  <c:v>3.4031051570866347E-2</c:v>
                </c:pt>
                <c:pt idx="29">
                  <c:v>3.4210202408437577E-2</c:v>
                </c:pt>
                <c:pt idx="30">
                  <c:v>3.3394913995505579E-2</c:v>
                </c:pt>
                <c:pt idx="31">
                  <c:v>3.2140013346367555E-2</c:v>
                </c:pt>
                <c:pt idx="32">
                  <c:v>5.8960061345801923E-2</c:v>
                </c:pt>
                <c:pt idx="33">
                  <c:v>5.9117583433515773E-2</c:v>
                </c:pt>
                <c:pt idx="34">
                  <c:v>6.6712213950222032E-2</c:v>
                </c:pt>
                <c:pt idx="35">
                  <c:v>5.8889044098640875E-2</c:v>
                </c:pt>
                <c:pt idx="36">
                  <c:v>6.6909455604846679E-2</c:v>
                </c:pt>
                <c:pt idx="37">
                  <c:v>6.4348637020934879E-2</c:v>
                </c:pt>
                <c:pt idx="38">
                  <c:v>6.1085661392001771E-2</c:v>
                </c:pt>
                <c:pt idx="39">
                  <c:v>5.3866636814533804E-2</c:v>
                </c:pt>
                <c:pt idx="40">
                  <c:v>5.9178442523120753E-2</c:v>
                </c:pt>
                <c:pt idx="41">
                  <c:v>5.7986662926080276E-2</c:v>
                </c:pt>
                <c:pt idx="42">
                  <c:v>5.2475412480946275E-2</c:v>
                </c:pt>
                <c:pt idx="43">
                  <c:v>5.1114459547577679E-2</c:v>
                </c:pt>
                <c:pt idx="44">
                  <c:v>4.2038081973129429E-2</c:v>
                </c:pt>
                <c:pt idx="45">
                  <c:v>4.1411016480825374E-2</c:v>
                </c:pt>
                <c:pt idx="46">
                  <c:v>4.1343415166268854E-2</c:v>
                </c:pt>
                <c:pt idx="47">
                  <c:v>4.0171280270957704E-2</c:v>
                </c:pt>
                <c:pt idx="48">
                  <c:v>3.2700544744117072E-2</c:v>
                </c:pt>
                <c:pt idx="49">
                  <c:v>3.2601899534041176E-2</c:v>
                </c:pt>
                <c:pt idx="50">
                  <c:v>3.2285402769458175E-2</c:v>
                </c:pt>
                <c:pt idx="51">
                  <c:v>3.1343219067929251E-2</c:v>
                </c:pt>
                <c:pt idx="52">
                  <c:v>4.0507417692295801E-2</c:v>
                </c:pt>
                <c:pt idx="53">
                  <c:v>4.0147830425579553E-2</c:v>
                </c:pt>
                <c:pt idx="54">
                  <c:v>4.0174373499302952E-2</c:v>
                </c:pt>
                <c:pt idx="55">
                  <c:v>3.9339500870894495E-2</c:v>
                </c:pt>
                <c:pt idx="56">
                  <c:v>3.3454885986546425E-2</c:v>
                </c:pt>
                <c:pt idx="57">
                  <c:v>3.275448822540325E-2</c:v>
                </c:pt>
                <c:pt idx="58">
                  <c:v>3.2515132236214453E-2</c:v>
                </c:pt>
                <c:pt idx="59">
                  <c:v>3.1796358974913848E-2</c:v>
                </c:pt>
                <c:pt idx="60">
                  <c:v>2.9712491692584723E-2</c:v>
                </c:pt>
                <c:pt idx="61">
                  <c:v>2.8341423228214251E-2</c:v>
                </c:pt>
                <c:pt idx="62">
                  <c:v>2.8189025097329422E-2</c:v>
                </c:pt>
                <c:pt idx="63">
                  <c:v>2.7668814028386099E-2</c:v>
                </c:pt>
                <c:pt idx="64">
                  <c:v>2.85771159991858E-2</c:v>
                </c:pt>
                <c:pt idx="65">
                  <c:v>2.7957934047717722E-2</c:v>
                </c:pt>
                <c:pt idx="66">
                  <c:v>2.7560062186332224E-2</c:v>
                </c:pt>
                <c:pt idx="67">
                  <c:v>2.66280289670827E-2</c:v>
                </c:pt>
                <c:pt idx="68">
                  <c:v>3.0741078426725351E-2</c:v>
                </c:pt>
                <c:pt idx="69">
                  <c:v>3.0034789697126599E-2</c:v>
                </c:pt>
                <c:pt idx="70">
                  <c:v>2.9463226708788849E-2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F-4336-98CF-55EC7B1A0455}"/>
            </c:ext>
          </c:extLst>
        </c:ser>
        <c:ser>
          <c:idx val="0"/>
          <c:order val="2"/>
          <c:tx>
            <c:v>Q1</c:v>
          </c:tx>
          <c:spPr>
            <a:solidFill>
              <a:schemeClr val="bg1">
                <a:lumMod val="95000"/>
              </a:schemeClr>
            </a:solidFill>
            <a:ln>
              <a:noFill/>
            </a:ln>
          </c:spPr>
          <c:cat>
            <c:numRef>
              <c:f>Aggregate!$A$2:$A$85</c:f>
              <c:numCache>
                <c:formatCode>General</c:formatCode>
                <c:ptCount val="84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  <c:pt idx="71">
                  <c:v>2019</c:v>
                </c:pt>
                <c:pt idx="72">
                  <c:v>2019.25</c:v>
                </c:pt>
                <c:pt idx="73">
                  <c:v>2019.5</c:v>
                </c:pt>
                <c:pt idx="74">
                  <c:v>2019.75</c:v>
                </c:pt>
                <c:pt idx="75">
                  <c:v>2020</c:v>
                </c:pt>
                <c:pt idx="76">
                  <c:v>2020.25</c:v>
                </c:pt>
                <c:pt idx="77">
                  <c:v>2020.5</c:v>
                </c:pt>
                <c:pt idx="78">
                  <c:v>2020.75</c:v>
                </c:pt>
                <c:pt idx="79">
                  <c:v>2021</c:v>
                </c:pt>
                <c:pt idx="80">
                  <c:v>2021.25</c:v>
                </c:pt>
                <c:pt idx="81">
                  <c:v>2021.5</c:v>
                </c:pt>
                <c:pt idx="82">
                  <c:v>2021.75</c:v>
                </c:pt>
                <c:pt idx="83">
                  <c:v>2022</c:v>
                </c:pt>
              </c:numCache>
            </c:numRef>
          </c:cat>
          <c:val>
            <c:numRef>
              <c:f>Aggregate!$AM$2:$AM$72</c:f>
              <c:numCache>
                <c:formatCode>0.00%</c:formatCode>
                <c:ptCount val="71"/>
                <c:pt idx="0">
                  <c:v>1.902543148256065E-2</c:v>
                </c:pt>
                <c:pt idx="1">
                  <c:v>1.8358361662421149E-2</c:v>
                </c:pt>
                <c:pt idx="2">
                  <c:v>1.8059292384472601E-2</c:v>
                </c:pt>
                <c:pt idx="3">
                  <c:v>1.6797316672943499E-2</c:v>
                </c:pt>
                <c:pt idx="4">
                  <c:v>1.5188985288391951E-2</c:v>
                </c:pt>
                <c:pt idx="5">
                  <c:v>1.5143265420201751E-2</c:v>
                </c:pt>
                <c:pt idx="6">
                  <c:v>1.46378425285521E-2</c:v>
                </c:pt>
                <c:pt idx="7">
                  <c:v>1.394631172028255E-2</c:v>
                </c:pt>
                <c:pt idx="8">
                  <c:v>1.6937442422042502E-2</c:v>
                </c:pt>
                <c:pt idx="9">
                  <c:v>1.647512537173975E-2</c:v>
                </c:pt>
                <c:pt idx="10">
                  <c:v>1.5116836410509451E-2</c:v>
                </c:pt>
                <c:pt idx="11">
                  <c:v>1.48843663874028E-2</c:v>
                </c:pt>
                <c:pt idx="12">
                  <c:v>1.3415778225243201E-2</c:v>
                </c:pt>
                <c:pt idx="13">
                  <c:v>1.2291081198548451E-2</c:v>
                </c:pt>
                <c:pt idx="14">
                  <c:v>1.1780864666655701E-2</c:v>
                </c:pt>
                <c:pt idx="15">
                  <c:v>9.6947329534837652E-3</c:v>
                </c:pt>
                <c:pt idx="16">
                  <c:v>1.0747515066241001E-2</c:v>
                </c:pt>
                <c:pt idx="17">
                  <c:v>9.6858632632461916E-3</c:v>
                </c:pt>
                <c:pt idx="18">
                  <c:v>8.9219423868545193E-3</c:v>
                </c:pt>
                <c:pt idx="19">
                  <c:v>8.289840678616784E-3</c:v>
                </c:pt>
                <c:pt idx="20">
                  <c:v>8.7663970365260448E-3</c:v>
                </c:pt>
                <c:pt idx="21">
                  <c:v>8.1923017897500647E-3</c:v>
                </c:pt>
                <c:pt idx="22">
                  <c:v>8.0238192609478239E-3</c:v>
                </c:pt>
                <c:pt idx="23">
                  <c:v>8.0251701838982299E-3</c:v>
                </c:pt>
                <c:pt idx="24">
                  <c:v>1.0207691169689705E-2</c:v>
                </c:pt>
                <c:pt idx="25">
                  <c:v>9.7839324791094105E-3</c:v>
                </c:pt>
                <c:pt idx="26">
                  <c:v>8.8400921930123187E-3</c:v>
                </c:pt>
                <c:pt idx="27">
                  <c:v>8.7762845878999393E-3</c:v>
                </c:pt>
                <c:pt idx="28">
                  <c:v>1.092357598600305E-2</c:v>
                </c:pt>
                <c:pt idx="29">
                  <c:v>1.0720129595458601E-2</c:v>
                </c:pt>
                <c:pt idx="30">
                  <c:v>1.041037621175496E-2</c:v>
                </c:pt>
                <c:pt idx="31">
                  <c:v>8.3729998743908504E-3</c:v>
                </c:pt>
                <c:pt idx="32">
                  <c:v>1.6842872803066698E-2</c:v>
                </c:pt>
                <c:pt idx="33">
                  <c:v>1.6017029814706801E-2</c:v>
                </c:pt>
                <c:pt idx="34">
                  <c:v>1.503319405504255E-2</c:v>
                </c:pt>
                <c:pt idx="35">
                  <c:v>1.2075902898688689E-2</c:v>
                </c:pt>
                <c:pt idx="36">
                  <c:v>2.2611978624442849E-2</c:v>
                </c:pt>
                <c:pt idx="37">
                  <c:v>2.2936327085684501E-2</c:v>
                </c:pt>
                <c:pt idx="38">
                  <c:v>2.3233416607600799E-2</c:v>
                </c:pt>
                <c:pt idx="39">
                  <c:v>2.2916801899408298E-2</c:v>
                </c:pt>
                <c:pt idx="40">
                  <c:v>3.0447986655060148E-2</c:v>
                </c:pt>
                <c:pt idx="41">
                  <c:v>3.0302596674181947E-2</c:v>
                </c:pt>
                <c:pt idx="42">
                  <c:v>2.953980680016885E-2</c:v>
                </c:pt>
                <c:pt idx="43">
                  <c:v>2.888209201896675E-2</c:v>
                </c:pt>
                <c:pt idx="44">
                  <c:v>2.361539187990775E-2</c:v>
                </c:pt>
                <c:pt idx="45">
                  <c:v>2.310162770525875E-2</c:v>
                </c:pt>
                <c:pt idx="46">
                  <c:v>2.288215736668665E-2</c:v>
                </c:pt>
                <c:pt idx="47">
                  <c:v>2.2364014169489951E-2</c:v>
                </c:pt>
                <c:pt idx="48">
                  <c:v>2.0087100364500399E-2</c:v>
                </c:pt>
                <c:pt idx="49">
                  <c:v>1.9802558623560299E-2</c:v>
                </c:pt>
                <c:pt idx="50">
                  <c:v>1.988446085474355E-2</c:v>
                </c:pt>
                <c:pt idx="51">
                  <c:v>1.965250412869975E-2</c:v>
                </c:pt>
                <c:pt idx="52">
                  <c:v>1.7861807690211298E-2</c:v>
                </c:pt>
                <c:pt idx="53">
                  <c:v>1.6739328436194252E-2</c:v>
                </c:pt>
                <c:pt idx="54">
                  <c:v>1.6736628006710001E-2</c:v>
                </c:pt>
                <c:pt idx="55">
                  <c:v>1.5511605265125E-2</c:v>
                </c:pt>
                <c:pt idx="56">
                  <c:v>1.4791349694958052E-2</c:v>
                </c:pt>
                <c:pt idx="57">
                  <c:v>1.463288883752465E-2</c:v>
                </c:pt>
                <c:pt idx="58">
                  <c:v>1.4581489756590349E-2</c:v>
                </c:pt>
                <c:pt idx="59">
                  <c:v>1.44571863746504E-2</c:v>
                </c:pt>
                <c:pt idx="60">
                  <c:v>1.2494941983023249E-2</c:v>
                </c:pt>
                <c:pt idx="61">
                  <c:v>1.2319499531823149E-2</c:v>
                </c:pt>
                <c:pt idx="62">
                  <c:v>1.22025942430357E-2</c:v>
                </c:pt>
                <c:pt idx="63">
                  <c:v>1.219408752015475E-2</c:v>
                </c:pt>
                <c:pt idx="64">
                  <c:v>1.202279314358215E-2</c:v>
                </c:pt>
                <c:pt idx="65">
                  <c:v>1.1747658184584699E-2</c:v>
                </c:pt>
                <c:pt idx="66">
                  <c:v>1.17891222737484E-2</c:v>
                </c:pt>
                <c:pt idx="67">
                  <c:v>1.17150307217947E-2</c:v>
                </c:pt>
                <c:pt idx="68">
                  <c:v>1.161906945385965E-2</c:v>
                </c:pt>
                <c:pt idx="69">
                  <c:v>1.1553137285146051E-2</c:v>
                </c:pt>
                <c:pt idx="70">
                  <c:v>1.1600132942443549E-2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FF-4336-98CF-55EC7B1A0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82432"/>
        <c:axId val="224170496"/>
      </c:areaChart>
      <c:areaChart>
        <c:grouping val="standard"/>
        <c:varyColors val="0"/>
        <c:ser>
          <c:idx val="1"/>
          <c:order val="1"/>
          <c:tx>
            <c:v>recession indicator</c:v>
          </c:tx>
          <c:spPr>
            <a:solidFill>
              <a:schemeClr val="bg1">
                <a:lumMod val="75000"/>
                <a:alpha val="29000"/>
              </a:schemeClr>
            </a:solidFill>
          </c:spPr>
          <c:val>
            <c:numRef>
              <c:f>Aggregate!$AE$2:$AE$72</c:f>
              <c:numCache>
                <c:formatCode>General</c:formatCode>
                <c:ptCount val="7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FF-4336-98CF-55EC7B1A0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79872"/>
        <c:axId val="224171072"/>
      </c:areaChart>
      <c:lineChart>
        <c:grouping val="standard"/>
        <c:varyColors val="0"/>
        <c:ser>
          <c:idx val="3"/>
          <c:order val="3"/>
          <c:tx>
            <c:v>PacWest (PWB)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Aggregate!$M$2:$M$72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FF-4336-98CF-55EC7B1A0455}"/>
            </c:ext>
          </c:extLst>
        </c:ser>
        <c:ser>
          <c:idx val="2"/>
          <c:order val="4"/>
          <c:tx>
            <c:v>PWB Combined</c:v>
          </c:tx>
          <c:spPr>
            <a:ln>
              <a:solidFill>
                <a:srgbClr val="E0824E"/>
              </a:solidFill>
            </a:ln>
          </c:spPr>
          <c:marker>
            <c:symbol val="none"/>
          </c:marker>
          <c:val>
            <c:numRef>
              <c:f>Aggregate!$N$2:$N$72</c:f>
              <c:numCache>
                <c:formatCode>0.000%</c:formatCode>
                <c:ptCount val="71"/>
                <c:pt idx="30">
                  <c:v>1.5046306451501179E-2</c:v>
                </c:pt>
                <c:pt idx="31">
                  <c:v>1.8184340067540217E-2</c:v>
                </c:pt>
                <c:pt idx="32">
                  <c:v>2.1375616536573567E-2</c:v>
                </c:pt>
                <c:pt idx="33">
                  <c:v>2.8949986195340255E-2</c:v>
                </c:pt>
                <c:pt idx="34">
                  <c:v>3.535439952314226E-2</c:v>
                </c:pt>
                <c:pt idx="35">
                  <c:v>4.4122977010924415E-2</c:v>
                </c:pt>
                <c:pt idx="36">
                  <c:v>3.7773359840954271E-2</c:v>
                </c:pt>
                <c:pt idx="37">
                  <c:v>3.2266255733445152E-2</c:v>
                </c:pt>
                <c:pt idx="38">
                  <c:v>3.0899218028779651E-2</c:v>
                </c:pt>
                <c:pt idx="39">
                  <c:v>3.1240085964716086E-2</c:v>
                </c:pt>
                <c:pt idx="40">
                  <c:v>2.8604676385183176E-2</c:v>
                </c:pt>
                <c:pt idx="41">
                  <c:v>2.7611337857770087E-2</c:v>
                </c:pt>
                <c:pt idx="42">
                  <c:v>2.3978019212267672E-2</c:v>
                </c:pt>
                <c:pt idx="43">
                  <c:v>2.328414071773683E-2</c:v>
                </c:pt>
                <c:pt idx="44">
                  <c:v>2.2878605987116944E-2</c:v>
                </c:pt>
                <c:pt idx="45">
                  <c:v>2.1189301782225764E-2</c:v>
                </c:pt>
                <c:pt idx="46">
                  <c:v>1.9541694237680905E-2</c:v>
                </c:pt>
                <c:pt idx="47">
                  <c:v>2.0241016710118964E-2</c:v>
                </c:pt>
                <c:pt idx="48">
                  <c:v>1.7961877865087714E-2</c:v>
                </c:pt>
                <c:pt idx="49">
                  <c:v>1.7097824596538323E-2</c:v>
                </c:pt>
                <c:pt idx="50">
                  <c:v>1.6954290863953499E-2</c:v>
                </c:pt>
                <c:pt idx="51">
                  <c:v>1.6626642680194363E-2</c:v>
                </c:pt>
                <c:pt idx="52">
                  <c:v>8.6670311156140049E-3</c:v>
                </c:pt>
                <c:pt idx="53">
                  <c:v>8.3922101154541694E-3</c:v>
                </c:pt>
                <c:pt idx="54">
                  <c:v>8.0906105217725573E-3</c:v>
                </c:pt>
                <c:pt idx="55">
                  <c:v>8.4694608444253142E-3</c:v>
                </c:pt>
                <c:pt idx="56">
                  <c:v>9.0808515553337851E-3</c:v>
                </c:pt>
                <c:pt idx="57">
                  <c:v>9.3399151127532831E-3</c:v>
                </c:pt>
                <c:pt idx="58">
                  <c:v>8.0223186426272922E-3</c:v>
                </c:pt>
                <c:pt idx="59">
                  <c:v>8.9868411360773792E-3</c:v>
                </c:pt>
                <c:pt idx="60">
                  <c:v>9.7505199485531571E-3</c:v>
                </c:pt>
                <c:pt idx="61">
                  <c:v>9.9514564559084247E-3</c:v>
                </c:pt>
                <c:pt idx="62">
                  <c:v>1.0089406691486178E-2</c:v>
                </c:pt>
                <c:pt idx="63">
                  <c:v>1.0276218027711736E-2</c:v>
                </c:pt>
                <c:pt idx="64">
                  <c:v>9.3036066794987132E-3</c:v>
                </c:pt>
                <c:pt idx="65">
                  <c:v>1.0045735456149694E-2</c:v>
                </c:pt>
                <c:pt idx="66">
                  <c:v>7.9883742961894873E-3</c:v>
                </c:pt>
                <c:pt idx="67">
                  <c:v>8.16051225577882E-3</c:v>
                </c:pt>
                <c:pt idx="68">
                  <c:v>7.8261226447292574E-3</c:v>
                </c:pt>
                <c:pt idx="69">
                  <c:v>8.2372204337483202E-3</c:v>
                </c:pt>
                <c:pt idx="70">
                  <c:v>7.3773556389938244E-3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FFF-4336-98CF-55EC7B1A0455}"/>
            </c:ext>
          </c:extLst>
        </c:ser>
        <c:ser>
          <c:idx val="10"/>
          <c:order val="5"/>
          <c:tx>
            <c:v>PWB Combined (adj)</c:v>
          </c:tx>
          <c:spPr>
            <a:ln>
              <a:solidFill>
                <a:srgbClr val="FFC000"/>
              </a:solidFill>
              <a:prstDash val="sysDot"/>
            </a:ln>
          </c:spPr>
          <c:marker>
            <c:symbol val="none"/>
          </c:marker>
          <c:val>
            <c:numRef>
              <c:f>Aggregate!$AU$2:$AU$85</c:f>
              <c:numCache>
                <c:formatCode>General</c:formatCode>
                <c:ptCount val="84"/>
                <c:pt idx="59" formatCode="0.00%">
                  <c:v>1.3703668953658432E-2</c:v>
                </c:pt>
                <c:pt idx="60" formatCode="0.00%">
                  <c:v>1.3902887065902987E-2</c:v>
                </c:pt>
                <c:pt idx="61" formatCode="0.00%">
                  <c:v>1.3474667701288511E-2</c:v>
                </c:pt>
                <c:pt idx="62" formatCode="0.00%">
                  <c:v>1.2786465174534016E-2</c:v>
                </c:pt>
                <c:pt idx="63" formatCode="0.00%">
                  <c:v>1.2077563407226613E-2</c:v>
                </c:pt>
                <c:pt idx="64" formatCode="0.00%">
                  <c:v>1.1898465990112768E-2</c:v>
                </c:pt>
                <c:pt idx="65" formatCode="0.00%">
                  <c:v>1.0768746868691999E-2</c:v>
                </c:pt>
                <c:pt idx="66" formatCode="0.00%">
                  <c:v>1.0943233202034315E-2</c:v>
                </c:pt>
                <c:pt idx="67" formatCode="0.00%">
                  <c:v>1.0467885668908623E-2</c:v>
                </c:pt>
                <c:pt idx="68" formatCode="0.00%">
                  <c:v>1.1547621852290505E-2</c:v>
                </c:pt>
                <c:pt idx="69" formatCode="0.00%">
                  <c:v>1.0504405891385873E-2</c:v>
                </c:pt>
                <c:pt idx="70" formatCode="0.00%">
                  <c:v>1.0428281126102648E-2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FFF-4336-98CF-55EC7B1A0455}"/>
            </c:ext>
          </c:extLst>
        </c:ser>
        <c:ser>
          <c:idx val="7"/>
          <c:order val="6"/>
          <c:tx>
            <c:v>Peer - $10 to $50 billion</c:v>
          </c:tx>
          <c:marker>
            <c:symbol val="none"/>
          </c:marker>
          <c:val>
            <c:numRef>
              <c:f>Aggregate!$O$2:$O$71</c:f>
              <c:numCache>
                <c:formatCode>0.000%</c:formatCode>
                <c:ptCount val="70"/>
                <c:pt idx="24">
                  <c:v>1.15E-2</c:v>
                </c:pt>
                <c:pt idx="25">
                  <c:v>1.21E-2</c:v>
                </c:pt>
                <c:pt idx="26">
                  <c:v>1.34E-2</c:v>
                </c:pt>
                <c:pt idx="27">
                  <c:v>1.49E-2</c:v>
                </c:pt>
                <c:pt idx="28">
                  <c:v>1.6200000000000003E-2</c:v>
                </c:pt>
                <c:pt idx="29">
                  <c:v>1.8200000000000001E-2</c:v>
                </c:pt>
                <c:pt idx="30">
                  <c:v>2.3199999999999998E-2</c:v>
                </c:pt>
                <c:pt idx="31">
                  <c:v>2.63E-2</c:v>
                </c:pt>
                <c:pt idx="32">
                  <c:v>2.8199999999999999E-2</c:v>
                </c:pt>
                <c:pt idx="33">
                  <c:v>3.04E-2</c:v>
                </c:pt>
                <c:pt idx="34">
                  <c:v>2.9700000000000001E-2</c:v>
                </c:pt>
                <c:pt idx="35">
                  <c:v>2.8399999999999998E-2</c:v>
                </c:pt>
                <c:pt idx="36">
                  <c:v>2.7999999999999997E-2</c:v>
                </c:pt>
                <c:pt idx="37">
                  <c:v>2.69E-2</c:v>
                </c:pt>
                <c:pt idx="38">
                  <c:v>2.4900000000000002E-2</c:v>
                </c:pt>
                <c:pt idx="39">
                  <c:v>2.5099999999999997E-2</c:v>
                </c:pt>
                <c:pt idx="40">
                  <c:v>2.3399999999999997E-2</c:v>
                </c:pt>
                <c:pt idx="41">
                  <c:v>2.0899999999999998E-2</c:v>
                </c:pt>
                <c:pt idx="42">
                  <c:v>1.95E-2</c:v>
                </c:pt>
                <c:pt idx="43">
                  <c:v>1.84E-2</c:v>
                </c:pt>
                <c:pt idx="44">
                  <c:v>1.7399999999999999E-2</c:v>
                </c:pt>
                <c:pt idx="45">
                  <c:v>1.7399999999999999E-2</c:v>
                </c:pt>
                <c:pt idx="46">
                  <c:v>1.7000000000000001E-2</c:v>
                </c:pt>
                <c:pt idx="47">
                  <c:v>1.6200000000000003E-2</c:v>
                </c:pt>
                <c:pt idx="48">
                  <c:v>1.55E-2</c:v>
                </c:pt>
                <c:pt idx="49">
                  <c:v>1.5100000000000001E-2</c:v>
                </c:pt>
                <c:pt idx="50">
                  <c:v>1.4499999999999999E-2</c:v>
                </c:pt>
                <c:pt idx="51">
                  <c:v>1.3999999999999999E-2</c:v>
                </c:pt>
                <c:pt idx="52">
                  <c:v>1.3100000000000001E-2</c:v>
                </c:pt>
                <c:pt idx="53">
                  <c:v>1.23E-2</c:v>
                </c:pt>
                <c:pt idx="54">
                  <c:v>1.21E-2</c:v>
                </c:pt>
                <c:pt idx="55">
                  <c:v>1.21E-2</c:v>
                </c:pt>
                <c:pt idx="56">
                  <c:v>1.1699999999999999E-2</c:v>
                </c:pt>
                <c:pt idx="57">
                  <c:v>1.15E-2</c:v>
                </c:pt>
                <c:pt idx="58">
                  <c:v>1.2500000000000001E-2</c:v>
                </c:pt>
                <c:pt idx="59">
                  <c:v>1.26E-2</c:v>
                </c:pt>
                <c:pt idx="60">
                  <c:v>1.24E-2</c:v>
                </c:pt>
                <c:pt idx="61">
                  <c:v>1.2699999999999999E-2</c:v>
                </c:pt>
                <c:pt idx="62">
                  <c:v>1.26E-2</c:v>
                </c:pt>
                <c:pt idx="63">
                  <c:v>1.24E-2</c:v>
                </c:pt>
                <c:pt idx="64">
                  <c:v>1.18E-2</c:v>
                </c:pt>
                <c:pt idx="65">
                  <c:v>1.2E-2</c:v>
                </c:pt>
                <c:pt idx="66">
                  <c:v>1.1299999999999999E-2</c:v>
                </c:pt>
                <c:pt idx="67">
                  <c:v>1.11E-2</c:v>
                </c:pt>
                <c:pt idx="68">
                  <c:v>1.0800000000000001E-2</c:v>
                </c:pt>
                <c:pt idx="69">
                  <c:v>1.06E-2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FFF-4336-98CF-55EC7B1A0455}"/>
            </c:ext>
          </c:extLst>
        </c:ser>
        <c:ser>
          <c:idx val="6"/>
          <c:order val="7"/>
          <c:tx>
            <c:v>median</c:v>
          </c:tx>
          <c:marker>
            <c:symbol val="none"/>
          </c:marker>
          <c:val>
            <c:numRef>
              <c:f>Aggregate!$AI$2:$AI$72</c:f>
              <c:numCache>
                <c:formatCode>0.00%</c:formatCode>
                <c:ptCount val="71"/>
                <c:pt idx="0">
                  <c:v>2.29425757449295E-2</c:v>
                </c:pt>
                <c:pt idx="1">
                  <c:v>2.7867139261833901E-2</c:v>
                </c:pt>
                <c:pt idx="2">
                  <c:v>2.9010068361977601E-2</c:v>
                </c:pt>
                <c:pt idx="3">
                  <c:v>2.6914093653015E-2</c:v>
                </c:pt>
                <c:pt idx="4">
                  <c:v>2.3294355297598698E-2</c:v>
                </c:pt>
                <c:pt idx="5">
                  <c:v>2.3085327600183302E-2</c:v>
                </c:pt>
                <c:pt idx="6">
                  <c:v>2.2687754154803199E-2</c:v>
                </c:pt>
                <c:pt idx="7">
                  <c:v>2.1916469808808101E-2</c:v>
                </c:pt>
                <c:pt idx="8">
                  <c:v>2.3357549680566501E-2</c:v>
                </c:pt>
                <c:pt idx="9">
                  <c:v>2.1667394574659101E-2</c:v>
                </c:pt>
                <c:pt idx="10">
                  <c:v>2.0473433828165299E-2</c:v>
                </c:pt>
                <c:pt idx="11">
                  <c:v>2.3318514456565E-2</c:v>
                </c:pt>
                <c:pt idx="12">
                  <c:v>2.0902433199777099E-2</c:v>
                </c:pt>
                <c:pt idx="13">
                  <c:v>2.0208692752191799E-2</c:v>
                </c:pt>
                <c:pt idx="14">
                  <c:v>1.9892048862093999E-2</c:v>
                </c:pt>
                <c:pt idx="15">
                  <c:v>1.43872892041043E-2</c:v>
                </c:pt>
                <c:pt idx="16">
                  <c:v>1.6159987833624798E-2</c:v>
                </c:pt>
                <c:pt idx="17">
                  <c:v>1.57517899761337E-2</c:v>
                </c:pt>
                <c:pt idx="18">
                  <c:v>1.50822240957904E-2</c:v>
                </c:pt>
                <c:pt idx="19">
                  <c:v>1.49234446669682E-2</c:v>
                </c:pt>
                <c:pt idx="20">
                  <c:v>1.3293810454403599E-2</c:v>
                </c:pt>
                <c:pt idx="21">
                  <c:v>1.40069674353147E-2</c:v>
                </c:pt>
                <c:pt idx="22">
                  <c:v>1.39574580586575E-2</c:v>
                </c:pt>
                <c:pt idx="23">
                  <c:v>1.3383852300909301E-2</c:v>
                </c:pt>
                <c:pt idx="24">
                  <c:v>1.4420475401513999E-2</c:v>
                </c:pt>
                <c:pt idx="25">
                  <c:v>1.39080187664098E-2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1.73312980983273E-2</c:v>
                </c:pt>
                <c:pt idx="29">
                  <c:v>1.7676347711272002E-2</c:v>
                </c:pt>
                <c:pt idx="30">
                  <c:v>1.3355169706225399E-2</c:v>
                </c:pt>
                <c:pt idx="31">
                  <c:v>1.1863830622043599E-2</c:v>
                </c:pt>
                <c:pt idx="32">
                  <c:v>2.2927630940800501E-2</c:v>
                </c:pt>
                <c:pt idx="33">
                  <c:v>2.2959700494273299E-2</c:v>
                </c:pt>
                <c:pt idx="34">
                  <c:v>2.2913025776807799E-2</c:v>
                </c:pt>
                <c:pt idx="35">
                  <c:v>2.0443212201185099E-2</c:v>
                </c:pt>
                <c:pt idx="36">
                  <c:v>3.4202758212329001E-2</c:v>
                </c:pt>
                <c:pt idx="37">
                  <c:v>3.4348223867038299E-2</c:v>
                </c:pt>
                <c:pt idx="38">
                  <c:v>3.3291845529511199E-2</c:v>
                </c:pt>
                <c:pt idx="39">
                  <c:v>3.3279464790590602E-2</c:v>
                </c:pt>
                <c:pt idx="40">
                  <c:v>3.5507950092225099E-2</c:v>
                </c:pt>
                <c:pt idx="41">
                  <c:v>3.5418233171658799E-2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2.50503929401436E-2</c:v>
                </c:pt>
                <c:pt idx="49">
                  <c:v>2.3369299434309501E-2</c:v>
                </c:pt>
                <c:pt idx="50">
                  <c:v>2.33846512323077E-2</c:v>
                </c:pt>
                <c:pt idx="51">
                  <c:v>2.2826550098241701E-2</c:v>
                </c:pt>
                <c:pt idx="52">
                  <c:v>2.0909474094984799E-2</c:v>
                </c:pt>
                <c:pt idx="53">
                  <c:v>2.0475896286200199E-2</c:v>
                </c:pt>
                <c:pt idx="54">
                  <c:v>2.0964806371613302E-2</c:v>
                </c:pt>
                <c:pt idx="55">
                  <c:v>1.94086653528085E-2</c:v>
                </c:pt>
                <c:pt idx="56">
                  <c:v>1.9752673971258398E-2</c:v>
                </c:pt>
                <c:pt idx="57">
                  <c:v>1.8902641074613102E-2</c:v>
                </c:pt>
                <c:pt idx="58">
                  <c:v>1.8417372178770802E-2</c:v>
                </c:pt>
                <c:pt idx="59">
                  <c:v>1.7366401703596299E-2</c:v>
                </c:pt>
                <c:pt idx="60">
                  <c:v>1.5992600813910501E-2</c:v>
                </c:pt>
                <c:pt idx="61">
                  <c:v>1.54888437901303E-2</c:v>
                </c:pt>
                <c:pt idx="62">
                  <c:v>1.5184470166387101E-2</c:v>
                </c:pt>
                <c:pt idx="63">
                  <c:v>1.5025624341316801E-2</c:v>
                </c:pt>
                <c:pt idx="64">
                  <c:v>1.4760640679306301E-2</c:v>
                </c:pt>
                <c:pt idx="65">
                  <c:v>1.4624492442078699E-2</c:v>
                </c:pt>
                <c:pt idx="66">
                  <c:v>1.4468702232352601E-2</c:v>
                </c:pt>
                <c:pt idx="67">
                  <c:v>1.3748424738714699E-2</c:v>
                </c:pt>
                <c:pt idx="68">
                  <c:v>1.33395966760176E-2</c:v>
                </c:pt>
                <c:pt idx="69">
                  <c:v>1.3098433801001501E-2</c:v>
                </c:pt>
                <c:pt idx="70">
                  <c:v>1.2997042434744E-2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FFF-4336-98CF-55EC7B1A0455}"/>
            </c:ext>
          </c:extLst>
        </c:ser>
        <c:ser>
          <c:idx val="4"/>
          <c:order val="8"/>
          <c:tx>
            <c:v>Base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Aggregate!$AR$2:$AR$85</c:f>
              <c:numCache>
                <c:formatCode>General</c:formatCode>
                <c:ptCount val="84"/>
                <c:pt idx="70" formatCode="0.00%">
                  <c:v>1.0428281126102648E-2</c:v>
                </c:pt>
                <c:pt idx="71" formatCode="0.00%">
                  <c:v>1.0257318269274432E-2</c:v>
                </c:pt>
                <c:pt idx="72" formatCode="0.00%">
                  <c:v>1.0080488986556391E-2</c:v>
                </c:pt>
                <c:pt idx="73" formatCode="0.00%">
                  <c:v>9.8828718875861813E-3</c:v>
                </c:pt>
                <c:pt idx="74" formatCode="0.00%">
                  <c:v>9.6379222160147739E-3</c:v>
                </c:pt>
                <c:pt idx="75" formatCode="0.00%">
                  <c:v>9.666361439495683E-3</c:v>
                </c:pt>
                <c:pt idx="76" formatCode="0.00%">
                  <c:v>9.6819800542469331E-3</c:v>
                </c:pt>
                <c:pt idx="77" formatCode="0.00%">
                  <c:v>9.845177311786411E-3</c:v>
                </c:pt>
                <c:pt idx="78" formatCode="0.00%">
                  <c:v>9.816546386447746E-3</c:v>
                </c:pt>
                <c:pt idx="79" formatCode="0.00%">
                  <c:v>9.781839165369368E-3</c:v>
                </c:pt>
                <c:pt idx="80" formatCode="0.00%">
                  <c:v>9.7397201106937913E-3</c:v>
                </c:pt>
                <c:pt idx="81" formatCode="0.00%">
                  <c:v>9.497451582865489E-3</c:v>
                </c:pt>
                <c:pt idx="82" formatCode="0.00%">
                  <c:v>9.4507772763293748E-3</c:v>
                </c:pt>
                <c:pt idx="83" formatCode="0.00%">
                  <c:v>9.415163260056687E-3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FFF-4336-98CF-55EC7B1A0455}"/>
            </c:ext>
          </c:extLst>
        </c:ser>
        <c:ser>
          <c:idx val="8"/>
          <c:order val="9"/>
          <c:tx>
            <c:v>PWB Stress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val>
            <c:numRef>
              <c:f>Aggregate!$AS$2:$AS$85</c:f>
              <c:numCache>
                <c:formatCode>General</c:formatCode>
                <c:ptCount val="84"/>
                <c:pt idx="70" formatCode="0.00%">
                  <c:v>1.0428281126102648E-2</c:v>
                </c:pt>
                <c:pt idx="71" formatCode="0.00%">
                  <c:v>1.1693438043354262E-2</c:v>
                </c:pt>
                <c:pt idx="72" formatCode="0.00%">
                  <c:v>1.3298969933500744E-2</c:v>
                </c:pt>
                <c:pt idx="73" formatCode="0.00%">
                  <c:v>1.6348206130101378E-2</c:v>
                </c:pt>
                <c:pt idx="74" formatCode="0.00%">
                  <c:v>2.0365864023503155E-2</c:v>
                </c:pt>
                <c:pt idx="75" formatCode="0.00%">
                  <c:v>2.5091483876026898E-2</c:v>
                </c:pt>
                <c:pt idx="76" formatCode="0.00%">
                  <c:v>2.6427806191906121E-2</c:v>
                </c:pt>
                <c:pt idx="77" formatCode="0.00%">
                  <c:v>2.7772909450807681E-2</c:v>
                </c:pt>
                <c:pt idx="78" formatCode="0.00%">
                  <c:v>2.7752999506072261E-2</c:v>
                </c:pt>
                <c:pt idx="79" formatCode="0.00%">
                  <c:v>2.8766123449111048E-2</c:v>
                </c:pt>
                <c:pt idx="80" formatCode="0.00%">
                  <c:v>2.7384304264762831E-2</c:v>
                </c:pt>
                <c:pt idx="81" formatCode="0.00%">
                  <c:v>2.5642567326744053E-2</c:v>
                </c:pt>
                <c:pt idx="82" formatCode="0.00%">
                  <c:v>2.5754467460777374E-2</c:v>
                </c:pt>
                <c:pt idx="83" formatCode="0.00%">
                  <c:v>2.3061301001461965E-2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FFF-4336-98CF-55EC7B1A0455}"/>
            </c:ext>
          </c:extLst>
        </c:ser>
        <c:ser>
          <c:idx val="9"/>
          <c:order val="10"/>
          <c:tx>
            <c:v>DFAST SAC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Aggregate!$AT$2:$AT$85</c:f>
              <c:numCache>
                <c:formatCode>General</c:formatCode>
                <c:ptCount val="84"/>
                <c:pt idx="70" formatCode="0.00%">
                  <c:v>1.0428281126102648E-2</c:v>
                </c:pt>
                <c:pt idx="71" formatCode="0.00%">
                  <c:v>1.3122728630808735E-2</c:v>
                </c:pt>
                <c:pt idx="72" formatCode="0.00%">
                  <c:v>1.8082273005149325E-2</c:v>
                </c:pt>
                <c:pt idx="73" formatCode="0.00%">
                  <c:v>2.3162329289815958E-2</c:v>
                </c:pt>
                <c:pt idx="74" formatCode="0.00%">
                  <c:v>2.7135908892273897E-2</c:v>
                </c:pt>
                <c:pt idx="75" formatCode="0.00%">
                  <c:v>2.971880210310323E-2</c:v>
                </c:pt>
                <c:pt idx="76" formatCode="0.00%">
                  <c:v>3.1378693652422025E-2</c:v>
                </c:pt>
                <c:pt idx="77" formatCode="0.00%">
                  <c:v>3.2199256191366536E-2</c:v>
                </c:pt>
                <c:pt idx="78" formatCode="0.00%">
                  <c:v>3.2043599374326638E-2</c:v>
                </c:pt>
                <c:pt idx="79" formatCode="0.00%">
                  <c:v>3.1022728260662557E-2</c:v>
                </c:pt>
                <c:pt idx="80" formatCode="0.00%">
                  <c:v>2.7960572193643018E-2</c:v>
                </c:pt>
                <c:pt idx="81" formatCode="0.00%">
                  <c:v>2.6142255078464734E-2</c:v>
                </c:pt>
                <c:pt idx="82" formatCode="0.00%">
                  <c:v>2.384425349812231E-2</c:v>
                </c:pt>
                <c:pt idx="83" formatCode="0.00%">
                  <c:v>2.2044047666946297E-2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FFF-4336-98CF-55EC7B1A04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82432"/>
        <c:axId val="224170496"/>
      </c:lineChart>
      <c:catAx>
        <c:axId val="224082432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417049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4170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/>
                  <a:t>ALLL Ratio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24082432"/>
        <c:crosses val="autoZero"/>
        <c:crossBetween val="between"/>
      </c:valAx>
      <c:valAx>
        <c:axId val="224171072"/>
        <c:scaling>
          <c:orientation val="minMax"/>
          <c:max val="10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crossAx val="224079872"/>
        <c:crosses val="max"/>
        <c:crossBetween val="between"/>
        <c:majorUnit val="2"/>
      </c:valAx>
      <c:catAx>
        <c:axId val="224079872"/>
        <c:scaling>
          <c:orientation val="minMax"/>
        </c:scaling>
        <c:delete val="1"/>
        <c:axPos val="b"/>
        <c:majorTickMark val="out"/>
        <c:minorTickMark val="none"/>
        <c:tickLblPos val="nextTo"/>
        <c:crossAx val="22417107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1.9327636492517841E-2"/>
          <c:y val="0.75806617020512645"/>
          <c:w val="0.95482568471044849"/>
          <c:h val="0.24193382979487341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'Aggregate CC'!$X$2:$X$72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569-9614-F85935F9B564}"/>
            </c:ext>
          </c:extLst>
        </c:ser>
        <c:ser>
          <c:idx val="1"/>
          <c:order val="1"/>
          <c:marker>
            <c:symbol val="none"/>
          </c:marker>
          <c:val>
            <c:numRef>
              <c:f>'Aggregate CC'!$Y$2:$Y$72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</c:v>
                </c:pt>
                <c:pt idx="18">
                  <c:v>3</c:v>
                </c:pt>
                <c:pt idx="19">
                  <c:v>4.5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0.75</c:v>
                </c:pt>
                <c:pt idx="24">
                  <c:v>0</c:v>
                </c:pt>
                <c:pt idx="25">
                  <c:v>0</c:v>
                </c:pt>
                <c:pt idx="26">
                  <c:v>2.25</c:v>
                </c:pt>
                <c:pt idx="27">
                  <c:v>2.25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13083</c:v>
                </c:pt>
                <c:pt idx="53">
                  <c:v>57165</c:v>
                </c:pt>
                <c:pt idx="54">
                  <c:v>84178.5</c:v>
                </c:pt>
                <c:pt idx="55">
                  <c:v>226677.5</c:v>
                </c:pt>
                <c:pt idx="56">
                  <c:v>68728.25</c:v>
                </c:pt>
                <c:pt idx="57">
                  <c:v>132598</c:v>
                </c:pt>
                <c:pt idx="58">
                  <c:v>189462.25</c:v>
                </c:pt>
                <c:pt idx="59">
                  <c:v>251594.75</c:v>
                </c:pt>
                <c:pt idx="60">
                  <c:v>68748</c:v>
                </c:pt>
                <c:pt idx="61">
                  <c:v>131148</c:v>
                </c:pt>
                <c:pt idx="62">
                  <c:v>194445.5</c:v>
                </c:pt>
                <c:pt idx="63">
                  <c:v>275010</c:v>
                </c:pt>
                <c:pt idx="64">
                  <c:v>90813.25</c:v>
                </c:pt>
                <c:pt idx="65">
                  <c:v>183616.75</c:v>
                </c:pt>
                <c:pt idx="66">
                  <c:v>277439.25</c:v>
                </c:pt>
                <c:pt idx="67">
                  <c:v>384502</c:v>
                </c:pt>
                <c:pt idx="68">
                  <c:v>117622.25</c:v>
                </c:pt>
                <c:pt idx="69">
                  <c:v>232769.5</c:v>
                </c:pt>
                <c:pt idx="70">
                  <c:v>349470.5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569-9614-F85935F9B564}"/>
            </c:ext>
          </c:extLst>
        </c:ser>
        <c:ser>
          <c:idx val="2"/>
          <c:order val="2"/>
          <c:marker>
            <c:symbol val="none"/>
          </c:marker>
          <c:val>
            <c:numRef>
              <c:f>'Aggregate CC'!$Z$2:$Z$72</c:f>
              <c:numCache>
                <c:formatCode>0.000%</c:formatCode>
                <c:ptCount val="71"/>
                <c:pt idx="0">
                  <c:v>3559.5</c:v>
                </c:pt>
                <c:pt idx="1">
                  <c:v>7726</c:v>
                </c:pt>
                <c:pt idx="2">
                  <c:v>11795.5</c:v>
                </c:pt>
                <c:pt idx="3">
                  <c:v>16414.5</c:v>
                </c:pt>
                <c:pt idx="4">
                  <c:v>3500</c:v>
                </c:pt>
                <c:pt idx="5">
                  <c:v>7000</c:v>
                </c:pt>
                <c:pt idx="6">
                  <c:v>11000</c:v>
                </c:pt>
                <c:pt idx="7">
                  <c:v>15000</c:v>
                </c:pt>
                <c:pt idx="8">
                  <c:v>0</c:v>
                </c:pt>
                <c:pt idx="9">
                  <c:v>0</c:v>
                </c:pt>
                <c:pt idx="10">
                  <c:v>500</c:v>
                </c:pt>
                <c:pt idx="11">
                  <c:v>500</c:v>
                </c:pt>
                <c:pt idx="12">
                  <c:v>33642.5</c:v>
                </c:pt>
                <c:pt idx="13">
                  <c:v>67315.5</c:v>
                </c:pt>
                <c:pt idx="14">
                  <c:v>101525.5</c:v>
                </c:pt>
                <c:pt idx="15">
                  <c:v>276407.5</c:v>
                </c:pt>
                <c:pt idx="16">
                  <c:v>68810.5</c:v>
                </c:pt>
                <c:pt idx="17">
                  <c:v>139879</c:v>
                </c:pt>
                <c:pt idx="18">
                  <c:v>209199.5</c:v>
                </c:pt>
                <c:pt idx="19">
                  <c:v>295933</c:v>
                </c:pt>
                <c:pt idx="20">
                  <c:v>52499</c:v>
                </c:pt>
                <c:pt idx="21">
                  <c:v>110146</c:v>
                </c:pt>
                <c:pt idx="22">
                  <c:v>174931.5</c:v>
                </c:pt>
                <c:pt idx="23">
                  <c:v>248434.25</c:v>
                </c:pt>
                <c:pt idx="24">
                  <c:v>82936.5</c:v>
                </c:pt>
                <c:pt idx="25">
                  <c:v>170354.5</c:v>
                </c:pt>
                <c:pt idx="26">
                  <c:v>259053.25</c:v>
                </c:pt>
                <c:pt idx="27">
                  <c:v>365671.25</c:v>
                </c:pt>
                <c:pt idx="28">
                  <c:v>130794</c:v>
                </c:pt>
                <c:pt idx="29">
                  <c:v>284789</c:v>
                </c:pt>
                <c:pt idx="30">
                  <c:v>455342</c:v>
                </c:pt>
                <c:pt idx="31">
                  <c:v>648407.5</c:v>
                </c:pt>
                <c:pt idx="32">
                  <c:v>320255</c:v>
                </c:pt>
                <c:pt idx="33">
                  <c:v>644251</c:v>
                </c:pt>
                <c:pt idx="34">
                  <c:v>928641.5</c:v>
                </c:pt>
                <c:pt idx="35">
                  <c:v>1191492</c:v>
                </c:pt>
                <c:pt idx="36">
                  <c:v>280828</c:v>
                </c:pt>
                <c:pt idx="37">
                  <c:v>541793</c:v>
                </c:pt>
                <c:pt idx="38">
                  <c:v>789980</c:v>
                </c:pt>
                <c:pt idx="39">
                  <c:v>1028561</c:v>
                </c:pt>
                <c:pt idx="40">
                  <c:v>233410.5</c:v>
                </c:pt>
                <c:pt idx="41">
                  <c:v>444442</c:v>
                </c:pt>
                <c:pt idx="42">
                  <c:v>633929.5</c:v>
                </c:pt>
                <c:pt idx="43">
                  <c:v>819555.5</c:v>
                </c:pt>
                <c:pt idx="44">
                  <c:v>189080</c:v>
                </c:pt>
                <c:pt idx="45">
                  <c:v>378460.5</c:v>
                </c:pt>
                <c:pt idx="46">
                  <c:v>572451</c:v>
                </c:pt>
                <c:pt idx="47">
                  <c:v>757812</c:v>
                </c:pt>
                <c:pt idx="48">
                  <c:v>174263.5</c:v>
                </c:pt>
                <c:pt idx="49">
                  <c:v>364208</c:v>
                </c:pt>
                <c:pt idx="50">
                  <c:v>537908</c:v>
                </c:pt>
                <c:pt idx="51">
                  <c:v>729737.5</c:v>
                </c:pt>
                <c:pt idx="52">
                  <c:v>168448.5</c:v>
                </c:pt>
                <c:pt idx="53">
                  <c:v>312837.5</c:v>
                </c:pt>
                <c:pt idx="54">
                  <c:v>465447</c:v>
                </c:pt>
                <c:pt idx="55">
                  <c:v>530514.5</c:v>
                </c:pt>
                <c:pt idx="56">
                  <c:v>113727.25</c:v>
                </c:pt>
                <c:pt idx="57">
                  <c:v>220446.5</c:v>
                </c:pt>
                <c:pt idx="58">
                  <c:v>339247.75</c:v>
                </c:pt>
                <c:pt idx="59">
                  <c:v>463492.75</c:v>
                </c:pt>
                <c:pt idx="60">
                  <c:v>133908.5</c:v>
                </c:pt>
                <c:pt idx="61">
                  <c:v>277722</c:v>
                </c:pt>
                <c:pt idx="62">
                  <c:v>413332.5</c:v>
                </c:pt>
                <c:pt idx="63">
                  <c:v>556671.5</c:v>
                </c:pt>
                <c:pt idx="64">
                  <c:v>173135.25</c:v>
                </c:pt>
                <c:pt idx="65">
                  <c:v>347017.25</c:v>
                </c:pt>
                <c:pt idx="66">
                  <c:v>502375.25</c:v>
                </c:pt>
                <c:pt idx="67">
                  <c:v>742664.5</c:v>
                </c:pt>
                <c:pt idx="68">
                  <c:v>240520.25</c:v>
                </c:pt>
                <c:pt idx="69">
                  <c:v>522730.5</c:v>
                </c:pt>
                <c:pt idx="70">
                  <c:v>762029.5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569-9614-F85935F9B564}"/>
            </c:ext>
          </c:extLst>
        </c:ser>
        <c:ser>
          <c:idx val="3"/>
          <c:order val="3"/>
          <c:marker>
            <c:symbol val="none"/>
          </c:marker>
          <c:val>
            <c:numRef>
              <c:f>'Aggregate CC'!$AA$2:$AA$72</c:f>
              <c:numCache>
                <c:formatCode>0.000%</c:formatCode>
                <c:ptCount val="71"/>
                <c:pt idx="0">
                  <c:v>159740</c:v>
                </c:pt>
                <c:pt idx="1">
                  <c:v>318582.5</c:v>
                </c:pt>
                <c:pt idx="2">
                  <c:v>451121.5</c:v>
                </c:pt>
                <c:pt idx="3">
                  <c:v>602188</c:v>
                </c:pt>
                <c:pt idx="4">
                  <c:v>145999.5</c:v>
                </c:pt>
                <c:pt idx="5">
                  <c:v>298953</c:v>
                </c:pt>
                <c:pt idx="6">
                  <c:v>418609</c:v>
                </c:pt>
                <c:pt idx="7">
                  <c:v>588807.5</c:v>
                </c:pt>
                <c:pt idx="8">
                  <c:v>200169</c:v>
                </c:pt>
                <c:pt idx="9">
                  <c:v>375001</c:v>
                </c:pt>
                <c:pt idx="10">
                  <c:v>530720.5</c:v>
                </c:pt>
                <c:pt idx="11">
                  <c:v>679313</c:v>
                </c:pt>
                <c:pt idx="12">
                  <c:v>118688.5</c:v>
                </c:pt>
                <c:pt idx="13">
                  <c:v>243969</c:v>
                </c:pt>
                <c:pt idx="14">
                  <c:v>351444.5</c:v>
                </c:pt>
                <c:pt idx="15">
                  <c:v>442179.5</c:v>
                </c:pt>
                <c:pt idx="16">
                  <c:v>162540.5</c:v>
                </c:pt>
                <c:pt idx="17">
                  <c:v>332057.5</c:v>
                </c:pt>
                <c:pt idx="18">
                  <c:v>504483.5</c:v>
                </c:pt>
                <c:pt idx="19">
                  <c:v>734406</c:v>
                </c:pt>
                <c:pt idx="20">
                  <c:v>121113</c:v>
                </c:pt>
                <c:pt idx="21">
                  <c:v>250145.5</c:v>
                </c:pt>
                <c:pt idx="22">
                  <c:v>403353</c:v>
                </c:pt>
                <c:pt idx="23">
                  <c:v>568085</c:v>
                </c:pt>
                <c:pt idx="24">
                  <c:v>161456.5</c:v>
                </c:pt>
                <c:pt idx="25">
                  <c:v>289278.5</c:v>
                </c:pt>
                <c:pt idx="26">
                  <c:v>428225.5</c:v>
                </c:pt>
                <c:pt idx="27">
                  <c:v>582769.5</c:v>
                </c:pt>
                <c:pt idx="28">
                  <c:v>190095.5</c:v>
                </c:pt>
                <c:pt idx="29">
                  <c:v>397328.5</c:v>
                </c:pt>
                <c:pt idx="30">
                  <c:v>554636.5</c:v>
                </c:pt>
                <c:pt idx="31">
                  <c:v>757123.5</c:v>
                </c:pt>
                <c:pt idx="32">
                  <c:v>162108.75</c:v>
                </c:pt>
                <c:pt idx="33">
                  <c:v>390151.25</c:v>
                </c:pt>
                <c:pt idx="34">
                  <c:v>675264</c:v>
                </c:pt>
                <c:pt idx="35">
                  <c:v>1007582</c:v>
                </c:pt>
                <c:pt idx="36">
                  <c:v>333422</c:v>
                </c:pt>
                <c:pt idx="37">
                  <c:v>646957</c:v>
                </c:pt>
                <c:pt idx="38">
                  <c:v>890020</c:v>
                </c:pt>
                <c:pt idx="39">
                  <c:v>1108689</c:v>
                </c:pt>
                <c:pt idx="40">
                  <c:v>197589.5</c:v>
                </c:pt>
                <c:pt idx="41">
                  <c:v>352558</c:v>
                </c:pt>
                <c:pt idx="42">
                  <c:v>568123.25</c:v>
                </c:pt>
                <c:pt idx="43">
                  <c:v>714460.75</c:v>
                </c:pt>
                <c:pt idx="44">
                  <c:v>140318.25</c:v>
                </c:pt>
                <c:pt idx="45">
                  <c:v>272350.5</c:v>
                </c:pt>
                <c:pt idx="46">
                  <c:v>353323.75</c:v>
                </c:pt>
                <c:pt idx="47">
                  <c:v>437400.75</c:v>
                </c:pt>
                <c:pt idx="48">
                  <c:v>94302.25</c:v>
                </c:pt>
                <c:pt idx="49">
                  <c:v>165693</c:v>
                </c:pt>
                <c:pt idx="50">
                  <c:v>231601.5</c:v>
                </c:pt>
                <c:pt idx="51">
                  <c:v>285176.25</c:v>
                </c:pt>
                <c:pt idx="52">
                  <c:v>79721.25</c:v>
                </c:pt>
                <c:pt idx="53">
                  <c:v>153722</c:v>
                </c:pt>
                <c:pt idx="54">
                  <c:v>217024</c:v>
                </c:pt>
                <c:pt idx="55">
                  <c:v>1262531.75</c:v>
                </c:pt>
                <c:pt idx="56">
                  <c:v>337552.75</c:v>
                </c:pt>
                <c:pt idx="57">
                  <c:v>674038.5</c:v>
                </c:pt>
                <c:pt idx="58">
                  <c:v>972663</c:v>
                </c:pt>
                <c:pt idx="59">
                  <c:v>1280053.75</c:v>
                </c:pt>
                <c:pt idx="60">
                  <c:v>314625.75</c:v>
                </c:pt>
                <c:pt idx="61">
                  <c:v>629127</c:v>
                </c:pt>
                <c:pt idx="62">
                  <c:v>924207.75</c:v>
                </c:pt>
                <c:pt idx="63">
                  <c:v>1236019.25</c:v>
                </c:pt>
                <c:pt idx="64">
                  <c:v>330809.5</c:v>
                </c:pt>
                <c:pt idx="65">
                  <c:v>683908.25</c:v>
                </c:pt>
                <c:pt idx="66">
                  <c:v>1033706.5</c:v>
                </c:pt>
                <c:pt idx="67">
                  <c:v>1335430.5</c:v>
                </c:pt>
                <c:pt idx="68">
                  <c:v>344504.5</c:v>
                </c:pt>
                <c:pt idx="69">
                  <c:v>675238</c:v>
                </c:pt>
                <c:pt idx="70">
                  <c:v>1031551.25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AE7-4569-9614-F85935F9B564}"/>
            </c:ext>
          </c:extLst>
        </c:ser>
        <c:ser>
          <c:idx val="4"/>
          <c:order val="4"/>
          <c:marker>
            <c:symbol val="none"/>
          </c:marker>
          <c:val>
            <c:numRef>
              <c:f>'Aggregate CC'!$AB$2:$AB$72</c:f>
              <c:numCache>
                <c:formatCode>0.000%</c:formatCode>
                <c:ptCount val="71"/>
                <c:pt idx="0">
                  <c:v>70601.5</c:v>
                </c:pt>
                <c:pt idx="1">
                  <c:v>176946.5</c:v>
                </c:pt>
                <c:pt idx="2">
                  <c:v>321254</c:v>
                </c:pt>
                <c:pt idx="3">
                  <c:v>463192.5</c:v>
                </c:pt>
                <c:pt idx="4">
                  <c:v>620500.5</c:v>
                </c:pt>
                <c:pt idx="5">
                  <c:v>1245047</c:v>
                </c:pt>
                <c:pt idx="6">
                  <c:v>1920391</c:v>
                </c:pt>
                <c:pt idx="7">
                  <c:v>2486192.5</c:v>
                </c:pt>
                <c:pt idx="8">
                  <c:v>558831</c:v>
                </c:pt>
                <c:pt idx="9">
                  <c:v>1115999</c:v>
                </c:pt>
                <c:pt idx="10">
                  <c:v>1591779.5</c:v>
                </c:pt>
                <c:pt idx="11">
                  <c:v>2325187</c:v>
                </c:pt>
                <c:pt idx="12">
                  <c:v>908669</c:v>
                </c:pt>
                <c:pt idx="13">
                  <c:v>1690715.5</c:v>
                </c:pt>
                <c:pt idx="14">
                  <c:v>2398030</c:v>
                </c:pt>
                <c:pt idx="15">
                  <c:v>2970413</c:v>
                </c:pt>
                <c:pt idx="16">
                  <c:v>599649</c:v>
                </c:pt>
                <c:pt idx="17">
                  <c:v>1011060.5</c:v>
                </c:pt>
                <c:pt idx="18">
                  <c:v>1577314</c:v>
                </c:pt>
                <c:pt idx="19">
                  <c:v>1890656.5</c:v>
                </c:pt>
                <c:pt idx="20">
                  <c:v>309388</c:v>
                </c:pt>
                <c:pt idx="21">
                  <c:v>697708.5</c:v>
                </c:pt>
                <c:pt idx="22">
                  <c:v>1073715.5</c:v>
                </c:pt>
                <c:pt idx="23">
                  <c:v>341480</c:v>
                </c:pt>
                <c:pt idx="24">
                  <c:v>31607</c:v>
                </c:pt>
                <c:pt idx="25">
                  <c:v>88367</c:v>
                </c:pt>
                <c:pt idx="26">
                  <c:v>399719</c:v>
                </c:pt>
                <c:pt idx="27">
                  <c:v>521557</c:v>
                </c:pt>
                <c:pt idx="28">
                  <c:v>165110.5</c:v>
                </c:pt>
                <c:pt idx="29">
                  <c:v>356882.5</c:v>
                </c:pt>
                <c:pt idx="30">
                  <c:v>579021.5</c:v>
                </c:pt>
                <c:pt idx="31">
                  <c:v>733469</c:v>
                </c:pt>
                <c:pt idx="32">
                  <c:v>121636.25</c:v>
                </c:pt>
                <c:pt idx="33">
                  <c:v>286597.75</c:v>
                </c:pt>
                <c:pt idx="34">
                  <c:v>531094.5</c:v>
                </c:pt>
                <c:pt idx="35">
                  <c:v>1255926</c:v>
                </c:pt>
                <c:pt idx="36">
                  <c:v>1036501</c:v>
                </c:pt>
                <c:pt idx="37">
                  <c:v>1938170</c:v>
                </c:pt>
                <c:pt idx="38">
                  <c:v>2720318</c:v>
                </c:pt>
                <c:pt idx="39">
                  <c:v>3400554</c:v>
                </c:pt>
                <c:pt idx="40">
                  <c:v>640434</c:v>
                </c:pt>
                <c:pt idx="41">
                  <c:v>1207199</c:v>
                </c:pt>
                <c:pt idx="42">
                  <c:v>7312947.25</c:v>
                </c:pt>
                <c:pt idx="43">
                  <c:v>9339983.75</c:v>
                </c:pt>
                <c:pt idx="44">
                  <c:v>1916601.75</c:v>
                </c:pt>
                <c:pt idx="45">
                  <c:v>3755189</c:v>
                </c:pt>
                <c:pt idx="46">
                  <c:v>5405225.25</c:v>
                </c:pt>
                <c:pt idx="47">
                  <c:v>7009787.25</c:v>
                </c:pt>
                <c:pt idx="48">
                  <c:v>1637434.25</c:v>
                </c:pt>
                <c:pt idx="49">
                  <c:v>3167099</c:v>
                </c:pt>
                <c:pt idx="50">
                  <c:v>4515490.5</c:v>
                </c:pt>
                <c:pt idx="51">
                  <c:v>5870086.25</c:v>
                </c:pt>
                <c:pt idx="52">
                  <c:v>1303747.25</c:v>
                </c:pt>
                <c:pt idx="53">
                  <c:v>2958275.5</c:v>
                </c:pt>
                <c:pt idx="54">
                  <c:v>4096350.5</c:v>
                </c:pt>
                <c:pt idx="55">
                  <c:v>4216276.25</c:v>
                </c:pt>
                <c:pt idx="56">
                  <c:v>868991.75</c:v>
                </c:pt>
                <c:pt idx="57">
                  <c:v>1730917</c:v>
                </c:pt>
                <c:pt idx="58">
                  <c:v>2507627</c:v>
                </c:pt>
                <c:pt idx="59">
                  <c:v>3264858.75</c:v>
                </c:pt>
                <c:pt idx="60">
                  <c:v>845717.75</c:v>
                </c:pt>
                <c:pt idx="61">
                  <c:v>1651003</c:v>
                </c:pt>
                <c:pt idx="62">
                  <c:v>2397014.25</c:v>
                </c:pt>
                <c:pt idx="63">
                  <c:v>3324299.25</c:v>
                </c:pt>
                <c:pt idx="64">
                  <c:v>875242</c:v>
                </c:pt>
                <c:pt idx="65">
                  <c:v>1722457.75</c:v>
                </c:pt>
                <c:pt idx="66">
                  <c:v>2532479</c:v>
                </c:pt>
                <c:pt idx="67">
                  <c:v>3385403</c:v>
                </c:pt>
                <c:pt idx="68">
                  <c:v>882353</c:v>
                </c:pt>
                <c:pt idx="69">
                  <c:v>1760262</c:v>
                </c:pt>
                <c:pt idx="70">
                  <c:v>2553948.75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AE7-4569-9614-F85935F9B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5792"/>
        <c:axId val="221146496"/>
      </c:lineChart>
      <c:catAx>
        <c:axId val="16630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1146496"/>
        <c:crosses val="autoZero"/>
        <c:auto val="1"/>
        <c:lblAlgn val="ctr"/>
        <c:lblOffset val="100"/>
        <c:noMultiLvlLbl val="0"/>
      </c:catAx>
      <c:valAx>
        <c:axId val="22114649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6630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1"/>
          <c:tx>
            <c:v>Q1</c:v>
          </c:tx>
          <c:spPr>
            <a:solidFill>
              <a:schemeClr val="bg1">
                <a:lumMod val="95000"/>
              </a:schemeClr>
            </a:solidFill>
            <a:ln>
              <a:noFill/>
            </a:ln>
          </c:spPr>
          <c:cat>
            <c:numRef>
              <c:f>Aggregate!$A$26:$A$85</c:f>
              <c:numCache>
                <c:formatCode>General</c:formatCode>
                <c:ptCount val="60"/>
                <c:pt idx="0">
                  <c:v>2007.25</c:v>
                </c:pt>
                <c:pt idx="1">
                  <c:v>2007.5</c:v>
                </c:pt>
                <c:pt idx="2">
                  <c:v>2007.75</c:v>
                </c:pt>
                <c:pt idx="3">
                  <c:v>2008</c:v>
                </c:pt>
                <c:pt idx="4">
                  <c:v>2008.25</c:v>
                </c:pt>
                <c:pt idx="5">
                  <c:v>2008.5</c:v>
                </c:pt>
                <c:pt idx="6">
                  <c:v>2008.75</c:v>
                </c:pt>
                <c:pt idx="7">
                  <c:v>2009</c:v>
                </c:pt>
                <c:pt idx="8">
                  <c:v>2009.25</c:v>
                </c:pt>
                <c:pt idx="9">
                  <c:v>2009.5</c:v>
                </c:pt>
                <c:pt idx="10">
                  <c:v>2009.75</c:v>
                </c:pt>
                <c:pt idx="11">
                  <c:v>2010</c:v>
                </c:pt>
                <c:pt idx="12">
                  <c:v>2010.25</c:v>
                </c:pt>
                <c:pt idx="13">
                  <c:v>2010.5</c:v>
                </c:pt>
                <c:pt idx="14">
                  <c:v>2010.75</c:v>
                </c:pt>
                <c:pt idx="15">
                  <c:v>2011</c:v>
                </c:pt>
                <c:pt idx="16">
                  <c:v>2011.25</c:v>
                </c:pt>
                <c:pt idx="17">
                  <c:v>2011.5</c:v>
                </c:pt>
                <c:pt idx="18">
                  <c:v>2011.75</c:v>
                </c:pt>
                <c:pt idx="19">
                  <c:v>2012</c:v>
                </c:pt>
                <c:pt idx="20">
                  <c:v>2012.25</c:v>
                </c:pt>
                <c:pt idx="21">
                  <c:v>2012.5</c:v>
                </c:pt>
                <c:pt idx="22">
                  <c:v>2012.75</c:v>
                </c:pt>
                <c:pt idx="23">
                  <c:v>2013</c:v>
                </c:pt>
                <c:pt idx="24">
                  <c:v>2013.25</c:v>
                </c:pt>
                <c:pt idx="25">
                  <c:v>2013.5</c:v>
                </c:pt>
                <c:pt idx="26">
                  <c:v>2013.75</c:v>
                </c:pt>
                <c:pt idx="27">
                  <c:v>2014</c:v>
                </c:pt>
                <c:pt idx="28">
                  <c:v>2014.25</c:v>
                </c:pt>
                <c:pt idx="29">
                  <c:v>2014.5</c:v>
                </c:pt>
                <c:pt idx="30">
                  <c:v>2014.75</c:v>
                </c:pt>
                <c:pt idx="31">
                  <c:v>2015</c:v>
                </c:pt>
                <c:pt idx="32">
                  <c:v>2015.25</c:v>
                </c:pt>
                <c:pt idx="33">
                  <c:v>2015.5</c:v>
                </c:pt>
                <c:pt idx="34">
                  <c:v>2015.75</c:v>
                </c:pt>
                <c:pt idx="35">
                  <c:v>2016</c:v>
                </c:pt>
                <c:pt idx="36">
                  <c:v>2016.25</c:v>
                </c:pt>
                <c:pt idx="37">
                  <c:v>2016.5</c:v>
                </c:pt>
                <c:pt idx="38">
                  <c:v>2016.75</c:v>
                </c:pt>
                <c:pt idx="39">
                  <c:v>2017</c:v>
                </c:pt>
                <c:pt idx="40">
                  <c:v>2017.25</c:v>
                </c:pt>
                <c:pt idx="41">
                  <c:v>2017.5</c:v>
                </c:pt>
                <c:pt idx="42">
                  <c:v>2017.75</c:v>
                </c:pt>
                <c:pt idx="43">
                  <c:v>2018</c:v>
                </c:pt>
                <c:pt idx="44">
                  <c:v>2018.25</c:v>
                </c:pt>
                <c:pt idx="45">
                  <c:v>2018.5</c:v>
                </c:pt>
                <c:pt idx="46">
                  <c:v>2018.75</c:v>
                </c:pt>
                <c:pt idx="47">
                  <c:v>2019</c:v>
                </c:pt>
                <c:pt idx="48">
                  <c:v>2019.25</c:v>
                </c:pt>
                <c:pt idx="49">
                  <c:v>2019.5</c:v>
                </c:pt>
                <c:pt idx="50">
                  <c:v>2019.75</c:v>
                </c:pt>
                <c:pt idx="51">
                  <c:v>2020</c:v>
                </c:pt>
                <c:pt idx="52">
                  <c:v>2020.25</c:v>
                </c:pt>
                <c:pt idx="53">
                  <c:v>2020.5</c:v>
                </c:pt>
                <c:pt idx="54">
                  <c:v>2020.75</c:v>
                </c:pt>
                <c:pt idx="55">
                  <c:v>2021</c:v>
                </c:pt>
                <c:pt idx="56">
                  <c:v>2021.25</c:v>
                </c:pt>
                <c:pt idx="57">
                  <c:v>2021.5</c:v>
                </c:pt>
                <c:pt idx="58">
                  <c:v>2021.75</c:v>
                </c:pt>
                <c:pt idx="59">
                  <c:v>2022</c:v>
                </c:pt>
              </c:numCache>
            </c:numRef>
          </c:cat>
          <c:val>
            <c:numRef>
              <c:f>Aggregate!$AM$26:$AM$72</c:f>
              <c:numCache>
                <c:formatCode>0.00%</c:formatCode>
                <c:ptCount val="47"/>
                <c:pt idx="0">
                  <c:v>1.0207691169689705E-2</c:v>
                </c:pt>
                <c:pt idx="1">
                  <c:v>9.7839324791094105E-3</c:v>
                </c:pt>
                <c:pt idx="2">
                  <c:v>8.8400921930123187E-3</c:v>
                </c:pt>
                <c:pt idx="3">
                  <c:v>8.7762845878999393E-3</c:v>
                </c:pt>
                <c:pt idx="4">
                  <c:v>1.092357598600305E-2</c:v>
                </c:pt>
                <c:pt idx="5">
                  <c:v>1.0720129595458601E-2</c:v>
                </c:pt>
                <c:pt idx="6">
                  <c:v>1.041037621175496E-2</c:v>
                </c:pt>
                <c:pt idx="7">
                  <c:v>8.3729998743908504E-3</c:v>
                </c:pt>
                <c:pt idx="8">
                  <c:v>1.6842872803066698E-2</c:v>
                </c:pt>
                <c:pt idx="9">
                  <c:v>1.6017029814706801E-2</c:v>
                </c:pt>
                <c:pt idx="10">
                  <c:v>1.503319405504255E-2</c:v>
                </c:pt>
                <c:pt idx="11">
                  <c:v>1.2075902898688689E-2</c:v>
                </c:pt>
                <c:pt idx="12">
                  <c:v>2.2611978624442849E-2</c:v>
                </c:pt>
                <c:pt idx="13">
                  <c:v>2.2936327085684501E-2</c:v>
                </c:pt>
                <c:pt idx="14">
                  <c:v>2.3233416607600799E-2</c:v>
                </c:pt>
                <c:pt idx="15">
                  <c:v>2.2916801899408298E-2</c:v>
                </c:pt>
                <c:pt idx="16">
                  <c:v>3.0447986655060148E-2</c:v>
                </c:pt>
                <c:pt idx="17">
                  <c:v>3.0302596674181947E-2</c:v>
                </c:pt>
                <c:pt idx="18">
                  <c:v>2.953980680016885E-2</c:v>
                </c:pt>
                <c:pt idx="19">
                  <c:v>2.888209201896675E-2</c:v>
                </c:pt>
                <c:pt idx="20">
                  <c:v>2.361539187990775E-2</c:v>
                </c:pt>
                <c:pt idx="21">
                  <c:v>2.310162770525875E-2</c:v>
                </c:pt>
                <c:pt idx="22">
                  <c:v>2.288215736668665E-2</c:v>
                </c:pt>
                <c:pt idx="23">
                  <c:v>2.2364014169489951E-2</c:v>
                </c:pt>
                <c:pt idx="24">
                  <c:v>2.0087100364500399E-2</c:v>
                </c:pt>
                <c:pt idx="25">
                  <c:v>1.9802558623560299E-2</c:v>
                </c:pt>
                <c:pt idx="26">
                  <c:v>1.988446085474355E-2</c:v>
                </c:pt>
                <c:pt idx="27">
                  <c:v>1.965250412869975E-2</c:v>
                </c:pt>
                <c:pt idx="28">
                  <c:v>1.7861807690211298E-2</c:v>
                </c:pt>
                <c:pt idx="29">
                  <c:v>1.6739328436194252E-2</c:v>
                </c:pt>
                <c:pt idx="30">
                  <c:v>1.6736628006710001E-2</c:v>
                </c:pt>
                <c:pt idx="31">
                  <c:v>1.5511605265125E-2</c:v>
                </c:pt>
                <c:pt idx="32">
                  <c:v>1.4791349694958052E-2</c:v>
                </c:pt>
                <c:pt idx="33">
                  <c:v>1.463288883752465E-2</c:v>
                </c:pt>
                <c:pt idx="34">
                  <c:v>1.4581489756590349E-2</c:v>
                </c:pt>
                <c:pt idx="35">
                  <c:v>1.44571863746504E-2</c:v>
                </c:pt>
                <c:pt idx="36">
                  <c:v>1.2494941983023249E-2</c:v>
                </c:pt>
                <c:pt idx="37">
                  <c:v>1.2319499531823149E-2</c:v>
                </c:pt>
                <c:pt idx="38">
                  <c:v>1.22025942430357E-2</c:v>
                </c:pt>
                <c:pt idx="39">
                  <c:v>1.219408752015475E-2</c:v>
                </c:pt>
                <c:pt idx="40">
                  <c:v>1.202279314358215E-2</c:v>
                </c:pt>
                <c:pt idx="41">
                  <c:v>1.1747658184584699E-2</c:v>
                </c:pt>
                <c:pt idx="42">
                  <c:v>1.17891222737484E-2</c:v>
                </c:pt>
                <c:pt idx="43">
                  <c:v>1.17150307217947E-2</c:v>
                </c:pt>
                <c:pt idx="44">
                  <c:v>1.161906945385965E-2</c:v>
                </c:pt>
                <c:pt idx="45">
                  <c:v>1.1553137285146051E-2</c:v>
                </c:pt>
                <c:pt idx="46">
                  <c:v>1.1600132942443549E-2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23-499E-A4D5-7984631E2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678144"/>
        <c:axId val="228941824"/>
      </c:areaChart>
      <c:areaChart>
        <c:grouping val="standard"/>
        <c:varyColors val="0"/>
        <c:ser>
          <c:idx val="1"/>
          <c:order val="0"/>
          <c:tx>
            <c:v>recession indicator</c:v>
          </c:tx>
          <c:spPr>
            <a:solidFill>
              <a:schemeClr val="bg1">
                <a:lumMod val="75000"/>
                <a:alpha val="29000"/>
              </a:schemeClr>
            </a:solidFill>
          </c:spPr>
          <c:val>
            <c:numRef>
              <c:f>Aggregate!$AE$26:$AE$72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23-499E-A4D5-7984631E2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678656"/>
        <c:axId val="228942400"/>
      </c:areaChart>
      <c:lineChart>
        <c:grouping val="standard"/>
        <c:varyColors val="0"/>
        <c:ser>
          <c:idx val="3"/>
          <c:order val="2"/>
          <c:tx>
            <c:v>PacWest (PWB)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Aggregate!$AV$26:$AV$85</c:f>
              <c:numCache>
                <c:formatCode>General</c:formatCode>
                <c:ptCount val="60"/>
                <c:pt idx="6" formatCode="0.00%">
                  <c:v>1.4351190160081091E-2</c:v>
                </c:pt>
                <c:pt idx="7" formatCode="0.00%">
                  <c:v>2.3761974989927468E-2</c:v>
                </c:pt>
                <c:pt idx="8" formatCode="0.00%">
                  <c:v>3.6395778304496938E-2</c:v>
                </c:pt>
                <c:pt idx="9" formatCode="0.00%">
                  <c:v>5.9769400777700404E-2</c:v>
                </c:pt>
                <c:pt idx="10" formatCode="0.00%">
                  <c:v>7.2376262573870878E-2</c:v>
                </c:pt>
                <c:pt idx="11" formatCode="0.00%">
                  <c:v>6.5783200702856412E-2</c:v>
                </c:pt>
                <c:pt idx="12" formatCode="0.00%">
                  <c:v>8.2277670132477096E-2</c:v>
                </c:pt>
                <c:pt idx="13" formatCode="0.00%">
                  <c:v>7.8456215701404833E-2</c:v>
                </c:pt>
                <c:pt idx="14" formatCode="0.00%">
                  <c:v>5.3844261812484667E-2</c:v>
                </c:pt>
                <c:pt idx="15" formatCode="0.00%">
                  <c:v>4.9482642913862861E-2</c:v>
                </c:pt>
                <c:pt idx="16" formatCode="0.00%">
                  <c:v>4.6146811429775225E-2</c:v>
                </c:pt>
                <c:pt idx="17" formatCode="0.00%">
                  <c:v>3.2520659471366585E-2</c:v>
                </c:pt>
                <c:pt idx="18" formatCode="0.00%">
                  <c:v>3.5633948730022874E-2</c:v>
                </c:pt>
                <c:pt idx="19" formatCode="0.00%">
                  <c:v>3.1478803632039712E-2</c:v>
                </c:pt>
                <c:pt idx="20" formatCode="0.00%">
                  <c:v>3.4082293651529004E-2</c:v>
                </c:pt>
                <c:pt idx="21" formatCode="0.00%">
                  <c:v>2.4310421063602615E-2</c:v>
                </c:pt>
                <c:pt idx="22" formatCode="0.00%">
                  <c:v>2.095140820385253E-2</c:v>
                </c:pt>
                <c:pt idx="23" formatCode="0.00%">
                  <c:v>1.386127627563526E-2</c:v>
                </c:pt>
                <c:pt idx="24" formatCode="0.00%">
                  <c:v>1.7464820824131515E-2</c:v>
                </c:pt>
                <c:pt idx="25" formatCode="0.00%">
                  <c:v>1.5519232438457077E-2</c:v>
                </c:pt>
                <c:pt idx="26" formatCode="0.00%">
                  <c:v>1.1646018223590316E-2</c:v>
                </c:pt>
                <c:pt idx="27" formatCode="0.00%">
                  <c:v>1.3493608979789625E-2</c:v>
                </c:pt>
                <c:pt idx="28" formatCode="0.00%">
                  <c:v>1.4761991296187328E-2</c:v>
                </c:pt>
                <c:pt idx="29" formatCode="0.00%">
                  <c:v>1.2640304619106809E-2</c:v>
                </c:pt>
                <c:pt idx="30" formatCode="0.00%">
                  <c:v>1.207731162709144E-2</c:v>
                </c:pt>
                <c:pt idx="31" formatCode="0.00%">
                  <c:v>1.5311660995476583E-2</c:v>
                </c:pt>
                <c:pt idx="32" formatCode="0.00%">
                  <c:v>1.4744780991516397E-2</c:v>
                </c:pt>
                <c:pt idx="33" formatCode="0.00%">
                  <c:v>1.3216188248872631E-2</c:v>
                </c:pt>
                <c:pt idx="34" formatCode="0.00%">
                  <c:v>1.2593584721276427E-2</c:v>
                </c:pt>
                <c:pt idx="35" formatCode="0.00%">
                  <c:v>1.4105529815999081E-2</c:v>
                </c:pt>
                <c:pt idx="36" formatCode="0.00%">
                  <c:v>1.3309465155639723E-2</c:v>
                </c:pt>
                <c:pt idx="37" formatCode="0.00%">
                  <c:v>1.5427249604046711E-2</c:v>
                </c:pt>
                <c:pt idx="38" formatCode="0.00%">
                  <c:v>1.3919293659825816E-2</c:v>
                </c:pt>
                <c:pt idx="39" formatCode="0.00%">
                  <c:v>1.3835870137719001E-2</c:v>
                </c:pt>
                <c:pt idx="40" formatCode="0.00%">
                  <c:v>1.3722167915959423E-2</c:v>
                </c:pt>
                <c:pt idx="41" formatCode="0.00%">
                  <c:v>1.296627294169635E-2</c:v>
                </c:pt>
                <c:pt idx="42" formatCode="0.00%">
                  <c:v>1.2651443911244462E-2</c:v>
                </c:pt>
                <c:pt idx="43" formatCode="0.00%">
                  <c:v>9.9561130065923768E-3</c:v>
                </c:pt>
                <c:pt idx="44" formatCode="0.00%">
                  <c:v>1.0176144761504528E-2</c:v>
                </c:pt>
                <c:pt idx="45" formatCode="0.00%">
                  <c:v>7.8360035853568683E-3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23-499E-A4D5-7984631E24D8}"/>
            </c:ext>
          </c:extLst>
        </c:ser>
        <c:ser>
          <c:idx val="7"/>
          <c:order val="3"/>
          <c:tx>
            <c:v>Peer - $10 to $50 billion</c:v>
          </c:tx>
          <c:marker>
            <c:symbol val="none"/>
          </c:marker>
          <c:val>
            <c:numRef>
              <c:f>Aggregate!$AW$26:$AW$85</c:f>
              <c:numCache>
                <c:formatCode>0.00%</c:formatCode>
                <c:ptCount val="60"/>
                <c:pt idx="0">
                  <c:v>7.7000000000000002E-3</c:v>
                </c:pt>
                <c:pt idx="1">
                  <c:v>7.4000000000000003E-3</c:v>
                </c:pt>
                <c:pt idx="2">
                  <c:v>1.03E-2</c:v>
                </c:pt>
                <c:pt idx="3">
                  <c:v>1.3500000000000002E-2</c:v>
                </c:pt>
                <c:pt idx="4">
                  <c:v>1.54E-2</c:v>
                </c:pt>
                <c:pt idx="5">
                  <c:v>1.7899999999999999E-2</c:v>
                </c:pt>
                <c:pt idx="6">
                  <c:v>2.1299999999999999E-2</c:v>
                </c:pt>
                <c:pt idx="7">
                  <c:v>2.76E-2</c:v>
                </c:pt>
                <c:pt idx="8">
                  <c:v>3.5699999999999996E-2</c:v>
                </c:pt>
                <c:pt idx="9">
                  <c:v>4.2999999999999997E-2</c:v>
                </c:pt>
                <c:pt idx="10">
                  <c:v>4.58E-2</c:v>
                </c:pt>
                <c:pt idx="11">
                  <c:v>4.87E-2</c:v>
                </c:pt>
                <c:pt idx="12">
                  <c:v>4.4900000000000002E-2</c:v>
                </c:pt>
                <c:pt idx="13">
                  <c:v>4.4400000000000002E-2</c:v>
                </c:pt>
                <c:pt idx="14">
                  <c:v>4.1700000000000001E-2</c:v>
                </c:pt>
                <c:pt idx="15">
                  <c:v>4.3200000000000002E-2</c:v>
                </c:pt>
                <c:pt idx="16">
                  <c:v>4.2099999999999999E-2</c:v>
                </c:pt>
                <c:pt idx="17">
                  <c:v>3.9800000000000002E-2</c:v>
                </c:pt>
                <c:pt idx="18">
                  <c:v>3.8199999999999998E-2</c:v>
                </c:pt>
                <c:pt idx="19">
                  <c:v>3.5200000000000002E-2</c:v>
                </c:pt>
                <c:pt idx="20">
                  <c:v>3.3599999999999998E-2</c:v>
                </c:pt>
                <c:pt idx="21">
                  <c:v>3.3799999999999997E-2</c:v>
                </c:pt>
                <c:pt idx="22">
                  <c:v>3.0200000000000001E-2</c:v>
                </c:pt>
                <c:pt idx="23">
                  <c:v>2.8399999999999998E-2</c:v>
                </c:pt>
                <c:pt idx="24">
                  <c:v>2.3599999999999999E-2</c:v>
                </c:pt>
                <c:pt idx="25">
                  <c:v>2.2599999999999999E-2</c:v>
                </c:pt>
                <c:pt idx="26">
                  <c:v>2.06E-2</c:v>
                </c:pt>
                <c:pt idx="27">
                  <c:v>1.95E-2</c:v>
                </c:pt>
                <c:pt idx="28">
                  <c:v>1.7899999999999999E-2</c:v>
                </c:pt>
                <c:pt idx="29">
                  <c:v>1.52E-2</c:v>
                </c:pt>
                <c:pt idx="30">
                  <c:v>1.3500000000000002E-2</c:v>
                </c:pt>
                <c:pt idx="31">
                  <c:v>1.4999999999999999E-2</c:v>
                </c:pt>
                <c:pt idx="32">
                  <c:v>1.46E-2</c:v>
                </c:pt>
                <c:pt idx="33">
                  <c:v>1.3000000000000001E-2</c:v>
                </c:pt>
                <c:pt idx="34">
                  <c:v>1.32E-2</c:v>
                </c:pt>
                <c:pt idx="35">
                  <c:v>1.38E-2</c:v>
                </c:pt>
                <c:pt idx="36">
                  <c:v>1.3600000000000001E-2</c:v>
                </c:pt>
                <c:pt idx="37">
                  <c:v>1.38E-2</c:v>
                </c:pt>
                <c:pt idx="38">
                  <c:v>1.3600000000000001E-2</c:v>
                </c:pt>
                <c:pt idx="39">
                  <c:v>1.3100000000000001E-2</c:v>
                </c:pt>
                <c:pt idx="40">
                  <c:v>1.23E-2</c:v>
                </c:pt>
                <c:pt idx="41">
                  <c:v>1.2E-2</c:v>
                </c:pt>
                <c:pt idx="42">
                  <c:v>1.1899999999999999E-2</c:v>
                </c:pt>
                <c:pt idx="43">
                  <c:v>1.1200000000000002E-2</c:v>
                </c:pt>
                <c:pt idx="44">
                  <c:v>1.0800000000000001E-2</c:v>
                </c:pt>
                <c:pt idx="45">
                  <c:v>1.0500000000000001E-2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23-499E-A4D5-7984631E24D8}"/>
            </c:ext>
          </c:extLst>
        </c:ser>
        <c:ser>
          <c:idx val="4"/>
          <c:order val="4"/>
          <c:tx>
            <c:v>Base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Aggregate!$AY$26:$AY$85</c:f>
              <c:numCache>
                <c:formatCode>0.00%</c:formatCode>
                <c:ptCount val="60"/>
                <c:pt idx="45">
                  <c:v>7.8360035853568683E-3</c:v>
                </c:pt>
                <c:pt idx="46">
                  <c:v>8.4099687173539283E-3</c:v>
                </c:pt>
                <c:pt idx="47">
                  <c:v>8.6500259516805091E-3</c:v>
                </c:pt>
                <c:pt idx="48">
                  <c:v>8.903734139062475E-3</c:v>
                </c:pt>
                <c:pt idx="49">
                  <c:v>9.0489036010231016E-3</c:v>
                </c:pt>
                <c:pt idx="50">
                  <c:v>9.557349364172265E-3</c:v>
                </c:pt>
                <c:pt idx="51">
                  <c:v>1.0075889279050657E-2</c:v>
                </c:pt>
                <c:pt idx="52">
                  <c:v>1.0556858287853516E-2</c:v>
                </c:pt>
                <c:pt idx="53">
                  <c:v>1.09225963961608E-2</c:v>
                </c:pt>
                <c:pt idx="54">
                  <c:v>1.1273630037084316E-2</c:v>
                </c:pt>
                <c:pt idx="55">
                  <c:v>1.1595353045373465E-2</c:v>
                </c:pt>
                <c:pt idx="56">
                  <c:v>1.1868388143865939E-2</c:v>
                </c:pt>
                <c:pt idx="57">
                  <c:v>1.2078831724152186E-2</c:v>
                </c:pt>
                <c:pt idx="58">
                  <c:v>1.2195691538669276E-2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F23-499E-A4D5-7984631E24D8}"/>
            </c:ext>
          </c:extLst>
        </c:ser>
        <c:ser>
          <c:idx val="8"/>
          <c:order val="5"/>
          <c:tx>
            <c:v>PWB Stress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val>
            <c:numRef>
              <c:f>Aggregate!$AZ$26:$AZ$85</c:f>
              <c:numCache>
                <c:formatCode>0.00%</c:formatCode>
                <c:ptCount val="60"/>
                <c:pt idx="45">
                  <c:v>7.8360035853568683E-3</c:v>
                </c:pt>
                <c:pt idx="46">
                  <c:v>1.206365512156695E-2</c:v>
                </c:pt>
                <c:pt idx="47">
                  <c:v>1.5437200962526017E-2</c:v>
                </c:pt>
                <c:pt idx="48">
                  <c:v>2.504888991619849E-2</c:v>
                </c:pt>
                <c:pt idx="49">
                  <c:v>3.7670526287845209E-2</c:v>
                </c:pt>
                <c:pt idx="50">
                  <c:v>4.4646708376262986E-2</c:v>
                </c:pt>
                <c:pt idx="51">
                  <c:v>5.1662517196140435E-2</c:v>
                </c:pt>
                <c:pt idx="52">
                  <c:v>5.6535751619435269E-2</c:v>
                </c:pt>
                <c:pt idx="53">
                  <c:v>5.8755579741245692E-2</c:v>
                </c:pt>
                <c:pt idx="54">
                  <c:v>5.6878907059613848E-2</c:v>
                </c:pt>
                <c:pt idx="55">
                  <c:v>5.3754984892111994E-2</c:v>
                </c:pt>
                <c:pt idx="56">
                  <c:v>4.8033435074555535E-2</c:v>
                </c:pt>
                <c:pt idx="57">
                  <c:v>4.6516135276689415E-2</c:v>
                </c:pt>
                <c:pt idx="58">
                  <c:v>3.7275140177600356E-2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F23-499E-A4D5-7984631E24D8}"/>
            </c:ext>
          </c:extLst>
        </c:ser>
        <c:ser>
          <c:idx val="9"/>
          <c:order val="6"/>
          <c:tx>
            <c:v>DFAST SAC</c:v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val>
            <c:numRef>
              <c:f>Aggregate!$BA$26:$BA$85</c:f>
              <c:numCache>
                <c:formatCode>0.00%</c:formatCode>
                <c:ptCount val="60"/>
                <c:pt idx="45">
                  <c:v>7.8360035853568683E-3</c:v>
                </c:pt>
                <c:pt idx="46">
                  <c:v>1.5979942596511632E-2</c:v>
                </c:pt>
                <c:pt idx="47">
                  <c:v>2.8087676547584053E-2</c:v>
                </c:pt>
                <c:pt idx="48">
                  <c:v>4.0617625663619129E-2</c:v>
                </c:pt>
                <c:pt idx="49">
                  <c:v>5.5503628857620314E-2</c:v>
                </c:pt>
                <c:pt idx="50">
                  <c:v>6.4113359612595303E-2</c:v>
                </c:pt>
                <c:pt idx="51">
                  <c:v>6.9958491396737515E-2</c:v>
                </c:pt>
                <c:pt idx="52">
                  <c:v>7.3452963666543622E-2</c:v>
                </c:pt>
                <c:pt idx="53">
                  <c:v>7.198226602535257E-2</c:v>
                </c:pt>
                <c:pt idx="54">
                  <c:v>6.7913654403358101E-2</c:v>
                </c:pt>
                <c:pt idx="55">
                  <c:v>5.8141492765602217E-2</c:v>
                </c:pt>
                <c:pt idx="56">
                  <c:v>5.040331136100254E-2</c:v>
                </c:pt>
                <c:pt idx="57">
                  <c:v>4.3690317819656564E-2</c:v>
                </c:pt>
                <c:pt idx="58">
                  <c:v>3.9724535385220909E-2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F23-499E-A4D5-7984631E2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678144"/>
        <c:axId val="228941824"/>
      </c:lineChart>
      <c:catAx>
        <c:axId val="228678144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894182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8941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/>
                  <a:t>NPL Ratio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28678144"/>
        <c:crosses val="autoZero"/>
        <c:crossBetween val="between"/>
      </c:valAx>
      <c:valAx>
        <c:axId val="228942400"/>
        <c:scaling>
          <c:orientation val="minMax"/>
          <c:max val="10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crossAx val="228678656"/>
        <c:crosses val="max"/>
        <c:crossBetween val="between"/>
        <c:majorUnit val="2"/>
      </c:valAx>
      <c:catAx>
        <c:axId val="228678656"/>
        <c:scaling>
          <c:orientation val="minMax"/>
        </c:scaling>
        <c:delete val="1"/>
        <c:axPos val="b"/>
        <c:majorTickMark val="out"/>
        <c:minorTickMark val="none"/>
        <c:tickLblPos val="nextTo"/>
        <c:crossAx val="228942400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3.7721722431948192E-3"/>
          <c:y val="0.84449675597827201"/>
          <c:w val="0.95906808405117294"/>
          <c:h val="0.15550324402172802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5"/>
          <c:order val="0"/>
          <c:tx>
            <c:v>IQR Region</c:v>
          </c:tx>
          <c:spPr>
            <a:solidFill>
              <a:schemeClr val="accent1">
                <a:lumMod val="40000"/>
                <a:lumOff val="60000"/>
                <a:alpha val="67000"/>
              </a:schemeClr>
            </a:solidFill>
          </c:spPr>
          <c:cat>
            <c:numRef>
              <c:f>Aggregate!$A$2:$A$85</c:f>
              <c:numCache>
                <c:formatCode>General</c:formatCode>
                <c:ptCount val="84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  <c:pt idx="71">
                  <c:v>2019</c:v>
                </c:pt>
                <c:pt idx="72">
                  <c:v>2019.25</c:v>
                </c:pt>
                <c:pt idx="73">
                  <c:v>2019.5</c:v>
                </c:pt>
                <c:pt idx="74">
                  <c:v>2019.75</c:v>
                </c:pt>
                <c:pt idx="75">
                  <c:v>2020</c:v>
                </c:pt>
                <c:pt idx="76">
                  <c:v>2020.25</c:v>
                </c:pt>
                <c:pt idx="77">
                  <c:v>2020.5</c:v>
                </c:pt>
                <c:pt idx="78">
                  <c:v>2020.75</c:v>
                </c:pt>
                <c:pt idx="79">
                  <c:v>2021</c:v>
                </c:pt>
                <c:pt idx="80">
                  <c:v>2021.25</c:v>
                </c:pt>
                <c:pt idx="81">
                  <c:v>2021.5</c:v>
                </c:pt>
                <c:pt idx="82">
                  <c:v>2021.75</c:v>
                </c:pt>
                <c:pt idx="83">
                  <c:v>2022</c:v>
                </c:pt>
              </c:numCache>
            </c:numRef>
          </c:cat>
          <c:val>
            <c:numRef>
              <c:f>Aggregate!$AJ$2:$AJ$72</c:f>
              <c:numCache>
                <c:formatCode>0.00%</c:formatCode>
                <c:ptCount val="71"/>
                <c:pt idx="0">
                  <c:v>3.5248327260684525E-2</c:v>
                </c:pt>
                <c:pt idx="1">
                  <c:v>3.794283059769895E-2</c:v>
                </c:pt>
                <c:pt idx="2">
                  <c:v>4.0480583060946075E-2</c:v>
                </c:pt>
                <c:pt idx="3">
                  <c:v>3.6611440035136278E-2</c:v>
                </c:pt>
                <c:pt idx="4">
                  <c:v>3.9683003453548825E-2</c:v>
                </c:pt>
                <c:pt idx="5">
                  <c:v>4.1178280167180302E-2</c:v>
                </c:pt>
                <c:pt idx="6">
                  <c:v>3.8775048424499178E-2</c:v>
                </c:pt>
                <c:pt idx="7">
                  <c:v>3.5111516469114222E-2</c:v>
                </c:pt>
                <c:pt idx="8">
                  <c:v>4.9272497845279525E-2</c:v>
                </c:pt>
                <c:pt idx="9">
                  <c:v>4.883501198121408E-2</c:v>
                </c:pt>
                <c:pt idx="10">
                  <c:v>4.9816238874699846E-2</c:v>
                </c:pt>
                <c:pt idx="11">
                  <c:v>4.8138382201282054E-2</c:v>
                </c:pt>
                <c:pt idx="12">
                  <c:v>5.2203411463031799E-2</c:v>
                </c:pt>
                <c:pt idx="13">
                  <c:v>5.6656022315607929E-2</c:v>
                </c:pt>
                <c:pt idx="14">
                  <c:v>6.1884256868692047E-2</c:v>
                </c:pt>
                <c:pt idx="15">
                  <c:v>5.4309130151029825E-2</c:v>
                </c:pt>
                <c:pt idx="16">
                  <c:v>4.3159976480037929E-2</c:v>
                </c:pt>
                <c:pt idx="17">
                  <c:v>4.2324131996017977E-2</c:v>
                </c:pt>
                <c:pt idx="18">
                  <c:v>4.1217134145354002E-2</c:v>
                </c:pt>
                <c:pt idx="19">
                  <c:v>3.6729928214961176E-2</c:v>
                </c:pt>
                <c:pt idx="20">
                  <c:v>3.3233329561147051E-2</c:v>
                </c:pt>
                <c:pt idx="21">
                  <c:v>3.1723566994905597E-2</c:v>
                </c:pt>
                <c:pt idx="22">
                  <c:v>3.2530891296412928E-2</c:v>
                </c:pt>
                <c:pt idx="23">
                  <c:v>2.3803366235660175E-2</c:v>
                </c:pt>
                <c:pt idx="24">
                  <c:v>2.5064131869539777E-2</c:v>
                </c:pt>
                <c:pt idx="25">
                  <c:v>2.6239064071126673E-2</c:v>
                </c:pt>
                <c:pt idx="26">
                  <c:v>1.9632513271861125E-2</c:v>
                </c:pt>
                <c:pt idx="27">
                  <c:v>1.977065837767715E-2</c:v>
                </c:pt>
                <c:pt idx="28">
                  <c:v>3.4031051570866347E-2</c:v>
                </c:pt>
                <c:pt idx="29">
                  <c:v>3.4210202408437577E-2</c:v>
                </c:pt>
                <c:pt idx="30">
                  <c:v>3.3394913995505579E-2</c:v>
                </c:pt>
                <c:pt idx="31">
                  <c:v>3.2140013346367555E-2</c:v>
                </c:pt>
                <c:pt idx="32">
                  <c:v>5.8960061345801923E-2</c:v>
                </c:pt>
                <c:pt idx="33">
                  <c:v>5.9117583433515773E-2</c:v>
                </c:pt>
                <c:pt idx="34">
                  <c:v>6.6712213950222032E-2</c:v>
                </c:pt>
                <c:pt idx="35">
                  <c:v>5.8889044098640875E-2</c:v>
                </c:pt>
                <c:pt idx="36">
                  <c:v>6.6909455604846679E-2</c:v>
                </c:pt>
                <c:pt idx="37">
                  <c:v>6.4348637020934879E-2</c:v>
                </c:pt>
                <c:pt idx="38">
                  <c:v>6.1085661392001771E-2</c:v>
                </c:pt>
                <c:pt idx="39">
                  <c:v>5.3866636814533804E-2</c:v>
                </c:pt>
                <c:pt idx="40">
                  <c:v>5.9178442523120753E-2</c:v>
                </c:pt>
                <c:pt idx="41">
                  <c:v>5.7986662926080276E-2</c:v>
                </c:pt>
                <c:pt idx="42">
                  <c:v>5.2475412480946275E-2</c:v>
                </c:pt>
                <c:pt idx="43">
                  <c:v>5.1114459547577679E-2</c:v>
                </c:pt>
                <c:pt idx="44">
                  <c:v>4.2038081973129429E-2</c:v>
                </c:pt>
                <c:pt idx="45">
                  <c:v>4.1411016480825374E-2</c:v>
                </c:pt>
                <c:pt idx="46">
                  <c:v>4.1343415166268854E-2</c:v>
                </c:pt>
                <c:pt idx="47">
                  <c:v>4.0171280270957704E-2</c:v>
                </c:pt>
                <c:pt idx="48">
                  <c:v>3.2700544744117072E-2</c:v>
                </c:pt>
                <c:pt idx="49">
                  <c:v>3.2601899534041176E-2</c:v>
                </c:pt>
                <c:pt idx="50">
                  <c:v>3.2285402769458175E-2</c:v>
                </c:pt>
                <c:pt idx="51">
                  <c:v>3.1343219067929251E-2</c:v>
                </c:pt>
                <c:pt idx="52">
                  <c:v>4.0507417692295801E-2</c:v>
                </c:pt>
                <c:pt idx="53">
                  <c:v>4.0147830425579553E-2</c:v>
                </c:pt>
                <c:pt idx="54">
                  <c:v>4.0174373499302952E-2</c:v>
                </c:pt>
                <c:pt idx="55">
                  <c:v>3.9339500870894495E-2</c:v>
                </c:pt>
                <c:pt idx="56">
                  <c:v>3.3454885986546425E-2</c:v>
                </c:pt>
                <c:pt idx="57">
                  <c:v>3.275448822540325E-2</c:v>
                </c:pt>
                <c:pt idx="58">
                  <c:v>3.2515132236214453E-2</c:v>
                </c:pt>
                <c:pt idx="59">
                  <c:v>3.1796358974913848E-2</c:v>
                </c:pt>
                <c:pt idx="60">
                  <c:v>2.9712491692584723E-2</c:v>
                </c:pt>
                <c:pt idx="61">
                  <c:v>2.8341423228214251E-2</c:v>
                </c:pt>
                <c:pt idx="62">
                  <c:v>2.8189025097329422E-2</c:v>
                </c:pt>
                <c:pt idx="63">
                  <c:v>2.7668814028386099E-2</c:v>
                </c:pt>
                <c:pt idx="64">
                  <c:v>2.85771159991858E-2</c:v>
                </c:pt>
                <c:pt idx="65">
                  <c:v>2.7957934047717722E-2</c:v>
                </c:pt>
                <c:pt idx="66">
                  <c:v>2.7560062186332224E-2</c:v>
                </c:pt>
                <c:pt idx="67">
                  <c:v>2.66280289670827E-2</c:v>
                </c:pt>
                <c:pt idx="68">
                  <c:v>3.0741078426725351E-2</c:v>
                </c:pt>
                <c:pt idx="69">
                  <c:v>3.0034789697126599E-2</c:v>
                </c:pt>
                <c:pt idx="70">
                  <c:v>2.9463226708788849E-2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C-4696-982A-94D412E67C28}"/>
            </c:ext>
          </c:extLst>
        </c:ser>
        <c:ser>
          <c:idx val="0"/>
          <c:order val="2"/>
          <c:tx>
            <c:v>Q1</c:v>
          </c:tx>
          <c:spPr>
            <a:solidFill>
              <a:schemeClr val="bg1">
                <a:lumMod val="95000"/>
              </a:schemeClr>
            </a:solidFill>
            <a:ln>
              <a:noFill/>
            </a:ln>
          </c:spPr>
          <c:cat>
            <c:numRef>
              <c:f>Aggregate!$A$2:$A$85</c:f>
              <c:numCache>
                <c:formatCode>General</c:formatCode>
                <c:ptCount val="84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  <c:pt idx="71">
                  <c:v>2019</c:v>
                </c:pt>
                <c:pt idx="72">
                  <c:v>2019.25</c:v>
                </c:pt>
                <c:pt idx="73">
                  <c:v>2019.5</c:v>
                </c:pt>
                <c:pt idx="74">
                  <c:v>2019.75</c:v>
                </c:pt>
                <c:pt idx="75">
                  <c:v>2020</c:v>
                </c:pt>
                <c:pt idx="76">
                  <c:v>2020.25</c:v>
                </c:pt>
                <c:pt idx="77">
                  <c:v>2020.5</c:v>
                </c:pt>
                <c:pt idx="78">
                  <c:v>2020.75</c:v>
                </c:pt>
                <c:pt idx="79">
                  <c:v>2021</c:v>
                </c:pt>
                <c:pt idx="80">
                  <c:v>2021.25</c:v>
                </c:pt>
                <c:pt idx="81">
                  <c:v>2021.5</c:v>
                </c:pt>
                <c:pt idx="82">
                  <c:v>2021.75</c:v>
                </c:pt>
                <c:pt idx="83">
                  <c:v>2022</c:v>
                </c:pt>
              </c:numCache>
            </c:numRef>
          </c:cat>
          <c:val>
            <c:numRef>
              <c:f>Aggregate!$AM$2:$AM$72</c:f>
              <c:numCache>
                <c:formatCode>0.00%</c:formatCode>
                <c:ptCount val="71"/>
                <c:pt idx="0">
                  <c:v>1.902543148256065E-2</c:v>
                </c:pt>
                <c:pt idx="1">
                  <c:v>1.8358361662421149E-2</c:v>
                </c:pt>
                <c:pt idx="2">
                  <c:v>1.8059292384472601E-2</c:v>
                </c:pt>
                <c:pt idx="3">
                  <c:v>1.6797316672943499E-2</c:v>
                </c:pt>
                <c:pt idx="4">
                  <c:v>1.5188985288391951E-2</c:v>
                </c:pt>
                <c:pt idx="5">
                  <c:v>1.5143265420201751E-2</c:v>
                </c:pt>
                <c:pt idx="6">
                  <c:v>1.46378425285521E-2</c:v>
                </c:pt>
                <c:pt idx="7">
                  <c:v>1.394631172028255E-2</c:v>
                </c:pt>
                <c:pt idx="8">
                  <c:v>1.6937442422042502E-2</c:v>
                </c:pt>
                <c:pt idx="9">
                  <c:v>1.647512537173975E-2</c:v>
                </c:pt>
                <c:pt idx="10">
                  <c:v>1.5116836410509451E-2</c:v>
                </c:pt>
                <c:pt idx="11">
                  <c:v>1.48843663874028E-2</c:v>
                </c:pt>
                <c:pt idx="12">
                  <c:v>1.3415778225243201E-2</c:v>
                </c:pt>
                <c:pt idx="13">
                  <c:v>1.2291081198548451E-2</c:v>
                </c:pt>
                <c:pt idx="14">
                  <c:v>1.1780864666655701E-2</c:v>
                </c:pt>
                <c:pt idx="15">
                  <c:v>9.6947329534837652E-3</c:v>
                </c:pt>
                <c:pt idx="16">
                  <c:v>1.0747515066241001E-2</c:v>
                </c:pt>
                <c:pt idx="17">
                  <c:v>9.6858632632461916E-3</c:v>
                </c:pt>
                <c:pt idx="18">
                  <c:v>8.9219423868545193E-3</c:v>
                </c:pt>
                <c:pt idx="19">
                  <c:v>8.289840678616784E-3</c:v>
                </c:pt>
                <c:pt idx="20">
                  <c:v>8.7663970365260448E-3</c:v>
                </c:pt>
                <c:pt idx="21">
                  <c:v>8.1923017897500647E-3</c:v>
                </c:pt>
                <c:pt idx="22">
                  <c:v>8.0238192609478239E-3</c:v>
                </c:pt>
                <c:pt idx="23">
                  <c:v>8.0251701838982299E-3</c:v>
                </c:pt>
                <c:pt idx="24">
                  <c:v>1.0207691169689705E-2</c:v>
                </c:pt>
                <c:pt idx="25">
                  <c:v>9.7839324791094105E-3</c:v>
                </c:pt>
                <c:pt idx="26">
                  <c:v>8.8400921930123187E-3</c:v>
                </c:pt>
                <c:pt idx="27">
                  <c:v>8.7762845878999393E-3</c:v>
                </c:pt>
                <c:pt idx="28">
                  <c:v>1.092357598600305E-2</c:v>
                </c:pt>
                <c:pt idx="29">
                  <c:v>1.0720129595458601E-2</c:v>
                </c:pt>
                <c:pt idx="30">
                  <c:v>1.041037621175496E-2</c:v>
                </c:pt>
                <c:pt idx="31">
                  <c:v>8.3729998743908504E-3</c:v>
                </c:pt>
                <c:pt idx="32">
                  <c:v>1.6842872803066698E-2</c:v>
                </c:pt>
                <c:pt idx="33">
                  <c:v>1.6017029814706801E-2</c:v>
                </c:pt>
                <c:pt idx="34">
                  <c:v>1.503319405504255E-2</c:v>
                </c:pt>
                <c:pt idx="35">
                  <c:v>1.2075902898688689E-2</c:v>
                </c:pt>
                <c:pt idx="36">
                  <c:v>2.2611978624442849E-2</c:v>
                </c:pt>
                <c:pt idx="37">
                  <c:v>2.2936327085684501E-2</c:v>
                </c:pt>
                <c:pt idx="38">
                  <c:v>2.3233416607600799E-2</c:v>
                </c:pt>
                <c:pt idx="39">
                  <c:v>2.2916801899408298E-2</c:v>
                </c:pt>
                <c:pt idx="40">
                  <c:v>3.0447986655060148E-2</c:v>
                </c:pt>
                <c:pt idx="41">
                  <c:v>3.0302596674181947E-2</c:v>
                </c:pt>
                <c:pt idx="42">
                  <c:v>2.953980680016885E-2</c:v>
                </c:pt>
                <c:pt idx="43">
                  <c:v>2.888209201896675E-2</c:v>
                </c:pt>
                <c:pt idx="44">
                  <c:v>2.361539187990775E-2</c:v>
                </c:pt>
                <c:pt idx="45">
                  <c:v>2.310162770525875E-2</c:v>
                </c:pt>
                <c:pt idx="46">
                  <c:v>2.288215736668665E-2</c:v>
                </c:pt>
                <c:pt idx="47">
                  <c:v>2.2364014169489951E-2</c:v>
                </c:pt>
                <c:pt idx="48">
                  <c:v>2.0087100364500399E-2</c:v>
                </c:pt>
                <c:pt idx="49">
                  <c:v>1.9802558623560299E-2</c:v>
                </c:pt>
                <c:pt idx="50">
                  <c:v>1.988446085474355E-2</c:v>
                </c:pt>
                <c:pt idx="51">
                  <c:v>1.965250412869975E-2</c:v>
                </c:pt>
                <c:pt idx="52">
                  <c:v>1.7861807690211298E-2</c:v>
                </c:pt>
                <c:pt idx="53">
                  <c:v>1.6739328436194252E-2</c:v>
                </c:pt>
                <c:pt idx="54">
                  <c:v>1.6736628006710001E-2</c:v>
                </c:pt>
                <c:pt idx="55">
                  <c:v>1.5511605265125E-2</c:v>
                </c:pt>
                <c:pt idx="56">
                  <c:v>1.4791349694958052E-2</c:v>
                </c:pt>
                <c:pt idx="57">
                  <c:v>1.463288883752465E-2</c:v>
                </c:pt>
                <c:pt idx="58">
                  <c:v>1.4581489756590349E-2</c:v>
                </c:pt>
                <c:pt idx="59">
                  <c:v>1.44571863746504E-2</c:v>
                </c:pt>
                <c:pt idx="60">
                  <c:v>1.2494941983023249E-2</c:v>
                </c:pt>
                <c:pt idx="61">
                  <c:v>1.2319499531823149E-2</c:v>
                </c:pt>
                <c:pt idx="62">
                  <c:v>1.22025942430357E-2</c:v>
                </c:pt>
                <c:pt idx="63">
                  <c:v>1.219408752015475E-2</c:v>
                </c:pt>
                <c:pt idx="64">
                  <c:v>1.202279314358215E-2</c:v>
                </c:pt>
                <c:pt idx="65">
                  <c:v>1.1747658184584699E-2</c:v>
                </c:pt>
                <c:pt idx="66">
                  <c:v>1.17891222737484E-2</c:v>
                </c:pt>
                <c:pt idx="67">
                  <c:v>1.17150307217947E-2</c:v>
                </c:pt>
                <c:pt idx="68">
                  <c:v>1.161906945385965E-2</c:v>
                </c:pt>
                <c:pt idx="69">
                  <c:v>1.1553137285146051E-2</c:v>
                </c:pt>
                <c:pt idx="70">
                  <c:v>1.1600132942443549E-2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C-4696-982A-94D412E67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57504"/>
        <c:axId val="228948736"/>
      </c:areaChart>
      <c:areaChart>
        <c:grouping val="standard"/>
        <c:varyColors val="0"/>
        <c:ser>
          <c:idx val="1"/>
          <c:order val="1"/>
          <c:tx>
            <c:v>recession indicator</c:v>
          </c:tx>
          <c:spPr>
            <a:solidFill>
              <a:schemeClr val="bg1">
                <a:lumMod val="75000"/>
                <a:alpha val="29000"/>
              </a:schemeClr>
            </a:solidFill>
          </c:spPr>
          <c:val>
            <c:numRef>
              <c:f>Aggregate!$AE$2:$AE$72</c:f>
              <c:numCache>
                <c:formatCode>General</c:formatCode>
                <c:ptCount val="71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C-4696-982A-94D412E67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758016"/>
        <c:axId val="228949312"/>
      </c:areaChart>
      <c:lineChart>
        <c:grouping val="standard"/>
        <c:varyColors val="0"/>
        <c:ser>
          <c:idx val="3"/>
          <c:order val="3"/>
          <c:tx>
            <c:v>PacWest (PWB)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Aggregate!$M$2:$M$72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3C-4696-982A-94D412E67C28}"/>
            </c:ext>
          </c:extLst>
        </c:ser>
        <c:ser>
          <c:idx val="2"/>
          <c:order val="4"/>
          <c:tx>
            <c:v>PWB Combined</c:v>
          </c:tx>
          <c:spPr>
            <a:ln>
              <a:solidFill>
                <a:srgbClr val="E0824E"/>
              </a:solidFill>
            </a:ln>
          </c:spPr>
          <c:marker>
            <c:symbol val="none"/>
          </c:marker>
          <c:val>
            <c:numRef>
              <c:f>Aggregate!$N$2:$N$72</c:f>
              <c:numCache>
                <c:formatCode>0.000%</c:formatCode>
                <c:ptCount val="71"/>
                <c:pt idx="30">
                  <c:v>1.5046306451501179E-2</c:v>
                </c:pt>
                <c:pt idx="31">
                  <c:v>1.8184340067540217E-2</c:v>
                </c:pt>
                <c:pt idx="32">
                  <c:v>2.1375616536573567E-2</c:v>
                </c:pt>
                <c:pt idx="33">
                  <c:v>2.8949986195340255E-2</c:v>
                </c:pt>
                <c:pt idx="34">
                  <c:v>3.535439952314226E-2</c:v>
                </c:pt>
                <c:pt idx="35">
                  <c:v>4.4122977010924415E-2</c:v>
                </c:pt>
                <c:pt idx="36">
                  <c:v>3.7773359840954271E-2</c:v>
                </c:pt>
                <c:pt idx="37">
                  <c:v>3.2266255733445152E-2</c:v>
                </c:pt>
                <c:pt idx="38">
                  <c:v>3.0899218028779651E-2</c:v>
                </c:pt>
                <c:pt idx="39">
                  <c:v>3.1240085964716086E-2</c:v>
                </c:pt>
                <c:pt idx="40">
                  <c:v>2.8604676385183176E-2</c:v>
                </c:pt>
                <c:pt idx="41">
                  <c:v>2.7611337857770087E-2</c:v>
                </c:pt>
                <c:pt idx="42">
                  <c:v>2.3978019212267672E-2</c:v>
                </c:pt>
                <c:pt idx="43">
                  <c:v>2.328414071773683E-2</c:v>
                </c:pt>
                <c:pt idx="44">
                  <c:v>2.2878605987116944E-2</c:v>
                </c:pt>
                <c:pt idx="45">
                  <c:v>2.1189301782225764E-2</c:v>
                </c:pt>
                <c:pt idx="46">
                  <c:v>1.9541694237680905E-2</c:v>
                </c:pt>
                <c:pt idx="47">
                  <c:v>2.0241016710118964E-2</c:v>
                </c:pt>
                <c:pt idx="48">
                  <c:v>1.7961877865087714E-2</c:v>
                </c:pt>
                <c:pt idx="49">
                  <c:v>1.7097824596538323E-2</c:v>
                </c:pt>
                <c:pt idx="50">
                  <c:v>1.6954290863953499E-2</c:v>
                </c:pt>
                <c:pt idx="51">
                  <c:v>1.6626642680194363E-2</c:v>
                </c:pt>
                <c:pt idx="52">
                  <c:v>8.6670311156140049E-3</c:v>
                </c:pt>
                <c:pt idx="53">
                  <c:v>8.3922101154541694E-3</c:v>
                </c:pt>
                <c:pt idx="54">
                  <c:v>8.0906105217725573E-3</c:v>
                </c:pt>
                <c:pt idx="55">
                  <c:v>8.4694608444253142E-3</c:v>
                </c:pt>
                <c:pt idx="56">
                  <c:v>9.0808515553337851E-3</c:v>
                </c:pt>
                <c:pt idx="57">
                  <c:v>9.3399151127532831E-3</c:v>
                </c:pt>
                <c:pt idx="58">
                  <c:v>8.0223186426272922E-3</c:v>
                </c:pt>
                <c:pt idx="59">
                  <c:v>8.9868411360773792E-3</c:v>
                </c:pt>
                <c:pt idx="60">
                  <c:v>9.7505199485531571E-3</c:v>
                </c:pt>
                <c:pt idx="61">
                  <c:v>9.9514564559084247E-3</c:v>
                </c:pt>
                <c:pt idx="62">
                  <c:v>1.0089406691486178E-2</c:v>
                </c:pt>
                <c:pt idx="63">
                  <c:v>1.0276218027711736E-2</c:v>
                </c:pt>
                <c:pt idx="64">
                  <c:v>9.3036066794987132E-3</c:v>
                </c:pt>
                <c:pt idx="65">
                  <c:v>1.0045735456149694E-2</c:v>
                </c:pt>
                <c:pt idx="66">
                  <c:v>7.9883742961894873E-3</c:v>
                </c:pt>
                <c:pt idx="67">
                  <c:v>8.16051225577882E-3</c:v>
                </c:pt>
                <c:pt idx="68">
                  <c:v>7.8261226447292574E-3</c:v>
                </c:pt>
                <c:pt idx="69">
                  <c:v>8.2372204337483202E-3</c:v>
                </c:pt>
                <c:pt idx="70">
                  <c:v>7.3773556389938244E-3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3C-4696-982A-94D412E67C28}"/>
            </c:ext>
          </c:extLst>
        </c:ser>
        <c:ser>
          <c:idx val="10"/>
          <c:order val="5"/>
          <c:tx>
            <c:v>PWB Combined (adj)</c:v>
          </c:tx>
          <c:spPr>
            <a:ln>
              <a:solidFill>
                <a:srgbClr val="FFC000"/>
              </a:solidFill>
              <a:prstDash val="sysDot"/>
            </a:ln>
          </c:spPr>
          <c:marker>
            <c:symbol val="none"/>
          </c:marker>
          <c:val>
            <c:numRef>
              <c:f>Aggregate!$AU$2:$AU$85</c:f>
              <c:numCache>
                <c:formatCode>General</c:formatCode>
                <c:ptCount val="84"/>
                <c:pt idx="59" formatCode="0.00%">
                  <c:v>1.3703668953658432E-2</c:v>
                </c:pt>
                <c:pt idx="60" formatCode="0.00%">
                  <c:v>1.3902887065902987E-2</c:v>
                </c:pt>
                <c:pt idx="61" formatCode="0.00%">
                  <c:v>1.3474667701288511E-2</c:v>
                </c:pt>
                <c:pt idx="62" formatCode="0.00%">
                  <c:v>1.2786465174534016E-2</c:v>
                </c:pt>
                <c:pt idx="63" formatCode="0.00%">
                  <c:v>1.2077563407226613E-2</c:v>
                </c:pt>
                <c:pt idx="64" formatCode="0.00%">
                  <c:v>1.1898465990112768E-2</c:v>
                </c:pt>
                <c:pt idx="65" formatCode="0.00%">
                  <c:v>1.0768746868691999E-2</c:v>
                </c:pt>
                <c:pt idx="66" formatCode="0.00%">
                  <c:v>1.0943233202034315E-2</c:v>
                </c:pt>
                <c:pt idx="67" formatCode="0.00%">
                  <c:v>1.0467885668908623E-2</c:v>
                </c:pt>
                <c:pt idx="68" formatCode="0.00%">
                  <c:v>1.1547621852290505E-2</c:v>
                </c:pt>
                <c:pt idx="69" formatCode="0.00%">
                  <c:v>1.0504405891385873E-2</c:v>
                </c:pt>
                <c:pt idx="70" formatCode="0.00%">
                  <c:v>1.0428281126102648E-2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3C-4696-982A-94D412E67C28}"/>
            </c:ext>
          </c:extLst>
        </c:ser>
        <c:ser>
          <c:idx val="7"/>
          <c:order val="6"/>
          <c:tx>
            <c:v>Peer - $10 to $50 billion</c:v>
          </c:tx>
          <c:marker>
            <c:symbol val="none"/>
          </c:marker>
          <c:val>
            <c:numRef>
              <c:f>Aggregate!$O$2:$O$71</c:f>
              <c:numCache>
                <c:formatCode>0.000%</c:formatCode>
                <c:ptCount val="70"/>
                <c:pt idx="24">
                  <c:v>1.15E-2</c:v>
                </c:pt>
                <c:pt idx="25">
                  <c:v>1.21E-2</c:v>
                </c:pt>
                <c:pt idx="26">
                  <c:v>1.34E-2</c:v>
                </c:pt>
                <c:pt idx="27">
                  <c:v>1.49E-2</c:v>
                </c:pt>
                <c:pt idx="28">
                  <c:v>1.6200000000000003E-2</c:v>
                </c:pt>
                <c:pt idx="29">
                  <c:v>1.8200000000000001E-2</c:v>
                </c:pt>
                <c:pt idx="30">
                  <c:v>2.3199999999999998E-2</c:v>
                </c:pt>
                <c:pt idx="31">
                  <c:v>2.63E-2</c:v>
                </c:pt>
                <c:pt idx="32">
                  <c:v>2.8199999999999999E-2</c:v>
                </c:pt>
                <c:pt idx="33">
                  <c:v>3.04E-2</c:v>
                </c:pt>
                <c:pt idx="34">
                  <c:v>2.9700000000000001E-2</c:v>
                </c:pt>
                <c:pt idx="35">
                  <c:v>2.8399999999999998E-2</c:v>
                </c:pt>
                <c:pt idx="36">
                  <c:v>2.7999999999999997E-2</c:v>
                </c:pt>
                <c:pt idx="37">
                  <c:v>2.69E-2</c:v>
                </c:pt>
                <c:pt idx="38">
                  <c:v>2.4900000000000002E-2</c:v>
                </c:pt>
                <c:pt idx="39">
                  <c:v>2.5099999999999997E-2</c:v>
                </c:pt>
                <c:pt idx="40">
                  <c:v>2.3399999999999997E-2</c:v>
                </c:pt>
                <c:pt idx="41">
                  <c:v>2.0899999999999998E-2</c:v>
                </c:pt>
                <c:pt idx="42">
                  <c:v>1.95E-2</c:v>
                </c:pt>
                <c:pt idx="43">
                  <c:v>1.84E-2</c:v>
                </c:pt>
                <c:pt idx="44">
                  <c:v>1.7399999999999999E-2</c:v>
                </c:pt>
                <c:pt idx="45">
                  <c:v>1.7399999999999999E-2</c:v>
                </c:pt>
                <c:pt idx="46">
                  <c:v>1.7000000000000001E-2</c:v>
                </c:pt>
                <c:pt idx="47">
                  <c:v>1.6200000000000003E-2</c:v>
                </c:pt>
                <c:pt idx="48">
                  <c:v>1.55E-2</c:v>
                </c:pt>
                <c:pt idx="49">
                  <c:v>1.5100000000000001E-2</c:v>
                </c:pt>
                <c:pt idx="50">
                  <c:v>1.4499999999999999E-2</c:v>
                </c:pt>
                <c:pt idx="51">
                  <c:v>1.3999999999999999E-2</c:v>
                </c:pt>
                <c:pt idx="52">
                  <c:v>1.3100000000000001E-2</c:v>
                </c:pt>
                <c:pt idx="53">
                  <c:v>1.23E-2</c:v>
                </c:pt>
                <c:pt idx="54">
                  <c:v>1.21E-2</c:v>
                </c:pt>
                <c:pt idx="55">
                  <c:v>1.21E-2</c:v>
                </c:pt>
                <c:pt idx="56">
                  <c:v>1.1699999999999999E-2</c:v>
                </c:pt>
                <c:pt idx="57">
                  <c:v>1.15E-2</c:v>
                </c:pt>
                <c:pt idx="58">
                  <c:v>1.2500000000000001E-2</c:v>
                </c:pt>
                <c:pt idx="59">
                  <c:v>1.26E-2</c:v>
                </c:pt>
                <c:pt idx="60">
                  <c:v>1.24E-2</c:v>
                </c:pt>
                <c:pt idx="61">
                  <c:v>1.2699999999999999E-2</c:v>
                </c:pt>
                <c:pt idx="62">
                  <c:v>1.26E-2</c:v>
                </c:pt>
                <c:pt idx="63">
                  <c:v>1.24E-2</c:v>
                </c:pt>
                <c:pt idx="64">
                  <c:v>1.18E-2</c:v>
                </c:pt>
                <c:pt idx="65">
                  <c:v>1.2E-2</c:v>
                </c:pt>
                <c:pt idx="66">
                  <c:v>1.1299999999999999E-2</c:v>
                </c:pt>
                <c:pt idx="67">
                  <c:v>1.11E-2</c:v>
                </c:pt>
                <c:pt idx="68">
                  <c:v>1.0800000000000001E-2</c:v>
                </c:pt>
                <c:pt idx="69">
                  <c:v>1.06E-2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3C-4696-982A-94D412E67C28}"/>
            </c:ext>
          </c:extLst>
        </c:ser>
        <c:ser>
          <c:idx val="6"/>
          <c:order val="7"/>
          <c:tx>
            <c:v>median</c:v>
          </c:tx>
          <c:marker>
            <c:symbol val="none"/>
          </c:marker>
          <c:val>
            <c:numRef>
              <c:f>Aggregate!$AI$2:$AI$72</c:f>
              <c:numCache>
                <c:formatCode>0.00%</c:formatCode>
                <c:ptCount val="71"/>
                <c:pt idx="0">
                  <c:v>2.29425757449295E-2</c:v>
                </c:pt>
                <c:pt idx="1">
                  <c:v>2.7867139261833901E-2</c:v>
                </c:pt>
                <c:pt idx="2">
                  <c:v>2.9010068361977601E-2</c:v>
                </c:pt>
                <c:pt idx="3">
                  <c:v>2.6914093653015E-2</c:v>
                </c:pt>
                <c:pt idx="4">
                  <c:v>2.3294355297598698E-2</c:v>
                </c:pt>
                <c:pt idx="5">
                  <c:v>2.3085327600183302E-2</c:v>
                </c:pt>
                <c:pt idx="6">
                  <c:v>2.2687754154803199E-2</c:v>
                </c:pt>
                <c:pt idx="7">
                  <c:v>2.1916469808808101E-2</c:v>
                </c:pt>
                <c:pt idx="8">
                  <c:v>2.3357549680566501E-2</c:v>
                </c:pt>
                <c:pt idx="9">
                  <c:v>2.1667394574659101E-2</c:v>
                </c:pt>
                <c:pt idx="10">
                  <c:v>2.0473433828165299E-2</c:v>
                </c:pt>
                <c:pt idx="11">
                  <c:v>2.3318514456565E-2</c:v>
                </c:pt>
                <c:pt idx="12">
                  <c:v>2.0902433199777099E-2</c:v>
                </c:pt>
                <c:pt idx="13">
                  <c:v>2.0208692752191799E-2</c:v>
                </c:pt>
                <c:pt idx="14">
                  <c:v>1.9892048862093999E-2</c:v>
                </c:pt>
                <c:pt idx="15">
                  <c:v>1.43872892041043E-2</c:v>
                </c:pt>
                <c:pt idx="16">
                  <c:v>1.6159987833624798E-2</c:v>
                </c:pt>
                <c:pt idx="17">
                  <c:v>1.57517899761337E-2</c:v>
                </c:pt>
                <c:pt idx="18">
                  <c:v>1.50822240957904E-2</c:v>
                </c:pt>
                <c:pt idx="19">
                  <c:v>1.49234446669682E-2</c:v>
                </c:pt>
                <c:pt idx="20">
                  <c:v>1.3293810454403599E-2</c:v>
                </c:pt>
                <c:pt idx="21">
                  <c:v>1.40069674353147E-2</c:v>
                </c:pt>
                <c:pt idx="22">
                  <c:v>1.39574580586575E-2</c:v>
                </c:pt>
                <c:pt idx="23">
                  <c:v>1.3383852300909301E-2</c:v>
                </c:pt>
                <c:pt idx="24">
                  <c:v>1.4420475401513999E-2</c:v>
                </c:pt>
                <c:pt idx="25">
                  <c:v>1.39080187664098E-2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1.73312980983273E-2</c:v>
                </c:pt>
                <c:pt idx="29">
                  <c:v>1.7676347711272002E-2</c:v>
                </c:pt>
                <c:pt idx="30">
                  <c:v>1.3355169706225399E-2</c:v>
                </c:pt>
                <c:pt idx="31">
                  <c:v>1.1863830622043599E-2</c:v>
                </c:pt>
                <c:pt idx="32">
                  <c:v>2.2927630940800501E-2</c:v>
                </c:pt>
                <c:pt idx="33">
                  <c:v>2.2959700494273299E-2</c:v>
                </c:pt>
                <c:pt idx="34">
                  <c:v>2.2913025776807799E-2</c:v>
                </c:pt>
                <c:pt idx="35">
                  <c:v>2.0443212201185099E-2</c:v>
                </c:pt>
                <c:pt idx="36">
                  <c:v>3.4202758212329001E-2</c:v>
                </c:pt>
                <c:pt idx="37">
                  <c:v>3.4348223867038299E-2</c:v>
                </c:pt>
                <c:pt idx="38">
                  <c:v>3.3291845529511199E-2</c:v>
                </c:pt>
                <c:pt idx="39">
                  <c:v>3.3279464790590602E-2</c:v>
                </c:pt>
                <c:pt idx="40">
                  <c:v>3.5507950092225099E-2</c:v>
                </c:pt>
                <c:pt idx="41">
                  <c:v>3.5418233171658799E-2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2.50503929401436E-2</c:v>
                </c:pt>
                <c:pt idx="49">
                  <c:v>2.3369299434309501E-2</c:v>
                </c:pt>
                <c:pt idx="50">
                  <c:v>2.33846512323077E-2</c:v>
                </c:pt>
                <c:pt idx="51">
                  <c:v>2.2826550098241701E-2</c:v>
                </c:pt>
                <c:pt idx="52">
                  <c:v>2.0909474094984799E-2</c:v>
                </c:pt>
                <c:pt idx="53">
                  <c:v>2.0475896286200199E-2</c:v>
                </c:pt>
                <c:pt idx="54">
                  <c:v>2.0964806371613302E-2</c:v>
                </c:pt>
                <c:pt idx="55">
                  <c:v>1.94086653528085E-2</c:v>
                </c:pt>
                <c:pt idx="56">
                  <c:v>1.9752673971258398E-2</c:v>
                </c:pt>
                <c:pt idx="57">
                  <c:v>1.8902641074613102E-2</c:v>
                </c:pt>
                <c:pt idx="58">
                  <c:v>1.8417372178770802E-2</c:v>
                </c:pt>
                <c:pt idx="59">
                  <c:v>1.7366401703596299E-2</c:v>
                </c:pt>
                <c:pt idx="60">
                  <c:v>1.5992600813910501E-2</c:v>
                </c:pt>
                <c:pt idx="61">
                  <c:v>1.54888437901303E-2</c:v>
                </c:pt>
                <c:pt idx="62">
                  <c:v>1.5184470166387101E-2</c:v>
                </c:pt>
                <c:pt idx="63">
                  <c:v>1.5025624341316801E-2</c:v>
                </c:pt>
                <c:pt idx="64">
                  <c:v>1.4760640679306301E-2</c:v>
                </c:pt>
                <c:pt idx="65">
                  <c:v>1.4624492442078699E-2</c:v>
                </c:pt>
                <c:pt idx="66">
                  <c:v>1.4468702232352601E-2</c:v>
                </c:pt>
                <c:pt idx="67">
                  <c:v>1.3748424738714699E-2</c:v>
                </c:pt>
                <c:pt idx="68">
                  <c:v>1.33395966760176E-2</c:v>
                </c:pt>
                <c:pt idx="69">
                  <c:v>1.3098433801001501E-2</c:v>
                </c:pt>
                <c:pt idx="70">
                  <c:v>1.2997042434744E-2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3C-4696-982A-94D412E67C28}"/>
            </c:ext>
          </c:extLst>
        </c:ser>
        <c:ser>
          <c:idx val="4"/>
          <c:order val="8"/>
          <c:tx>
            <c:v>Base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Aggregate!$AR$2:$AR$85</c:f>
              <c:numCache>
                <c:formatCode>General</c:formatCode>
                <c:ptCount val="84"/>
                <c:pt idx="70" formatCode="0.00%">
                  <c:v>1.0428281126102648E-2</c:v>
                </c:pt>
                <c:pt idx="71" formatCode="0.00%">
                  <c:v>1.0257318269274432E-2</c:v>
                </c:pt>
                <c:pt idx="72" formatCode="0.00%">
                  <c:v>1.0080488986556391E-2</c:v>
                </c:pt>
                <c:pt idx="73" formatCode="0.00%">
                  <c:v>9.8828718875861813E-3</c:v>
                </c:pt>
                <c:pt idx="74" formatCode="0.00%">
                  <c:v>9.6379222160147739E-3</c:v>
                </c:pt>
                <c:pt idx="75" formatCode="0.00%">
                  <c:v>9.666361439495683E-3</c:v>
                </c:pt>
                <c:pt idx="76" formatCode="0.00%">
                  <c:v>9.6819800542469331E-3</c:v>
                </c:pt>
                <c:pt idx="77" formatCode="0.00%">
                  <c:v>9.845177311786411E-3</c:v>
                </c:pt>
                <c:pt idx="78" formatCode="0.00%">
                  <c:v>9.816546386447746E-3</c:v>
                </c:pt>
                <c:pt idx="79" formatCode="0.00%">
                  <c:v>9.781839165369368E-3</c:v>
                </c:pt>
                <c:pt idx="80" formatCode="0.00%">
                  <c:v>9.7397201106937913E-3</c:v>
                </c:pt>
                <c:pt idx="81" formatCode="0.00%">
                  <c:v>9.497451582865489E-3</c:v>
                </c:pt>
                <c:pt idx="82" formatCode="0.00%">
                  <c:v>9.4507772763293748E-3</c:v>
                </c:pt>
                <c:pt idx="83" formatCode="0.00%">
                  <c:v>9.415163260056687E-3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3C-4696-982A-94D412E67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757504"/>
        <c:axId val="228948736"/>
      </c:lineChart>
      <c:catAx>
        <c:axId val="228757504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894873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89487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1"/>
                  <a:t>ALLL Ratio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crossAx val="228757504"/>
        <c:crosses val="autoZero"/>
        <c:crossBetween val="between"/>
      </c:valAx>
      <c:valAx>
        <c:axId val="228949312"/>
        <c:scaling>
          <c:orientation val="minMax"/>
          <c:max val="10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crossAx val="228758016"/>
        <c:crosses val="max"/>
        <c:crossBetween val="between"/>
        <c:majorUnit val="2"/>
      </c:valAx>
      <c:catAx>
        <c:axId val="228758016"/>
        <c:scaling>
          <c:orientation val="minMax"/>
        </c:scaling>
        <c:delete val="1"/>
        <c:axPos val="b"/>
        <c:majorTickMark val="out"/>
        <c:minorTickMark val="none"/>
        <c:tickLblPos val="nextTo"/>
        <c:crossAx val="228949312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1.9327636492517841E-2"/>
          <c:y val="0.75806617020512645"/>
          <c:w val="0.95482568471044849"/>
          <c:h val="0.24193382979487341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0"/>
          <c:order val="1"/>
          <c:tx>
            <c:v>Q1</c:v>
          </c:tx>
          <c:spPr>
            <a:solidFill>
              <a:schemeClr val="bg1">
                <a:lumMod val="95000"/>
              </a:schemeClr>
            </a:solidFill>
            <a:ln>
              <a:noFill/>
            </a:ln>
          </c:spPr>
          <c:cat>
            <c:numRef>
              <c:f>Aggregate!$A$26:$A$85</c:f>
              <c:numCache>
                <c:formatCode>General</c:formatCode>
                <c:ptCount val="60"/>
                <c:pt idx="0">
                  <c:v>2007.25</c:v>
                </c:pt>
                <c:pt idx="1">
                  <c:v>2007.5</c:v>
                </c:pt>
                <c:pt idx="2">
                  <c:v>2007.75</c:v>
                </c:pt>
                <c:pt idx="3">
                  <c:v>2008</c:v>
                </c:pt>
                <c:pt idx="4">
                  <c:v>2008.25</c:v>
                </c:pt>
                <c:pt idx="5">
                  <c:v>2008.5</c:v>
                </c:pt>
                <c:pt idx="6">
                  <c:v>2008.75</c:v>
                </c:pt>
                <c:pt idx="7">
                  <c:v>2009</c:v>
                </c:pt>
                <c:pt idx="8">
                  <c:v>2009.25</c:v>
                </c:pt>
                <c:pt idx="9">
                  <c:v>2009.5</c:v>
                </c:pt>
                <c:pt idx="10">
                  <c:v>2009.75</c:v>
                </c:pt>
                <c:pt idx="11">
                  <c:v>2010</c:v>
                </c:pt>
                <c:pt idx="12">
                  <c:v>2010.25</c:v>
                </c:pt>
                <c:pt idx="13">
                  <c:v>2010.5</c:v>
                </c:pt>
                <c:pt idx="14">
                  <c:v>2010.75</c:v>
                </c:pt>
                <c:pt idx="15">
                  <c:v>2011</c:v>
                </c:pt>
                <c:pt idx="16">
                  <c:v>2011.25</c:v>
                </c:pt>
                <c:pt idx="17">
                  <c:v>2011.5</c:v>
                </c:pt>
                <c:pt idx="18">
                  <c:v>2011.75</c:v>
                </c:pt>
                <c:pt idx="19">
                  <c:v>2012</c:v>
                </c:pt>
                <c:pt idx="20">
                  <c:v>2012.25</c:v>
                </c:pt>
                <c:pt idx="21">
                  <c:v>2012.5</c:v>
                </c:pt>
                <c:pt idx="22">
                  <c:v>2012.75</c:v>
                </c:pt>
                <c:pt idx="23">
                  <c:v>2013</c:v>
                </c:pt>
                <c:pt idx="24">
                  <c:v>2013.25</c:v>
                </c:pt>
                <c:pt idx="25">
                  <c:v>2013.5</c:v>
                </c:pt>
                <c:pt idx="26">
                  <c:v>2013.75</c:v>
                </c:pt>
                <c:pt idx="27">
                  <c:v>2014</c:v>
                </c:pt>
                <c:pt idx="28">
                  <c:v>2014.25</c:v>
                </c:pt>
                <c:pt idx="29">
                  <c:v>2014.5</c:v>
                </c:pt>
                <c:pt idx="30">
                  <c:v>2014.75</c:v>
                </c:pt>
                <c:pt idx="31">
                  <c:v>2015</c:v>
                </c:pt>
                <c:pt idx="32">
                  <c:v>2015.25</c:v>
                </c:pt>
                <c:pt idx="33">
                  <c:v>2015.5</c:v>
                </c:pt>
                <c:pt idx="34">
                  <c:v>2015.75</c:v>
                </c:pt>
                <c:pt idx="35">
                  <c:v>2016</c:v>
                </c:pt>
                <c:pt idx="36">
                  <c:v>2016.25</c:v>
                </c:pt>
                <c:pt idx="37">
                  <c:v>2016.5</c:v>
                </c:pt>
                <c:pt idx="38">
                  <c:v>2016.75</c:v>
                </c:pt>
                <c:pt idx="39">
                  <c:v>2017</c:v>
                </c:pt>
                <c:pt idx="40">
                  <c:v>2017.25</c:v>
                </c:pt>
                <c:pt idx="41">
                  <c:v>2017.5</c:v>
                </c:pt>
                <c:pt idx="42">
                  <c:v>2017.75</c:v>
                </c:pt>
                <c:pt idx="43">
                  <c:v>2018</c:v>
                </c:pt>
                <c:pt idx="44">
                  <c:v>2018.25</c:v>
                </c:pt>
                <c:pt idx="45">
                  <c:v>2018.5</c:v>
                </c:pt>
                <c:pt idx="46">
                  <c:v>2018.75</c:v>
                </c:pt>
                <c:pt idx="47">
                  <c:v>2019</c:v>
                </c:pt>
                <c:pt idx="48">
                  <c:v>2019.25</c:v>
                </c:pt>
                <c:pt idx="49">
                  <c:v>2019.5</c:v>
                </c:pt>
                <c:pt idx="50">
                  <c:v>2019.75</c:v>
                </c:pt>
                <c:pt idx="51">
                  <c:v>2020</c:v>
                </c:pt>
                <c:pt idx="52">
                  <c:v>2020.25</c:v>
                </c:pt>
                <c:pt idx="53">
                  <c:v>2020.5</c:v>
                </c:pt>
                <c:pt idx="54">
                  <c:v>2020.75</c:v>
                </c:pt>
                <c:pt idx="55">
                  <c:v>2021</c:v>
                </c:pt>
                <c:pt idx="56">
                  <c:v>2021.25</c:v>
                </c:pt>
                <c:pt idx="57">
                  <c:v>2021.5</c:v>
                </c:pt>
                <c:pt idx="58">
                  <c:v>2021.75</c:v>
                </c:pt>
                <c:pt idx="59">
                  <c:v>2022</c:v>
                </c:pt>
              </c:numCache>
            </c:numRef>
          </c:cat>
          <c:val>
            <c:numRef>
              <c:f>Aggregate!$AM$26:$AM$72</c:f>
              <c:numCache>
                <c:formatCode>0.00%</c:formatCode>
                <c:ptCount val="47"/>
                <c:pt idx="0">
                  <c:v>1.0207691169689705E-2</c:v>
                </c:pt>
                <c:pt idx="1">
                  <c:v>9.7839324791094105E-3</c:v>
                </c:pt>
                <c:pt idx="2">
                  <c:v>8.8400921930123187E-3</c:v>
                </c:pt>
                <c:pt idx="3">
                  <c:v>8.7762845878999393E-3</c:v>
                </c:pt>
                <c:pt idx="4">
                  <c:v>1.092357598600305E-2</c:v>
                </c:pt>
                <c:pt idx="5">
                  <c:v>1.0720129595458601E-2</c:v>
                </c:pt>
                <c:pt idx="6">
                  <c:v>1.041037621175496E-2</c:v>
                </c:pt>
                <c:pt idx="7">
                  <c:v>8.3729998743908504E-3</c:v>
                </c:pt>
                <c:pt idx="8">
                  <c:v>1.6842872803066698E-2</c:v>
                </c:pt>
                <c:pt idx="9">
                  <c:v>1.6017029814706801E-2</c:v>
                </c:pt>
                <c:pt idx="10">
                  <c:v>1.503319405504255E-2</c:v>
                </c:pt>
                <c:pt idx="11">
                  <c:v>1.2075902898688689E-2</c:v>
                </c:pt>
                <c:pt idx="12">
                  <c:v>2.2611978624442849E-2</c:v>
                </c:pt>
                <c:pt idx="13">
                  <c:v>2.2936327085684501E-2</c:v>
                </c:pt>
                <c:pt idx="14">
                  <c:v>2.3233416607600799E-2</c:v>
                </c:pt>
                <c:pt idx="15">
                  <c:v>2.2916801899408298E-2</c:v>
                </c:pt>
                <c:pt idx="16">
                  <c:v>3.0447986655060148E-2</c:v>
                </c:pt>
                <c:pt idx="17">
                  <c:v>3.0302596674181947E-2</c:v>
                </c:pt>
                <c:pt idx="18">
                  <c:v>2.953980680016885E-2</c:v>
                </c:pt>
                <c:pt idx="19">
                  <c:v>2.888209201896675E-2</c:v>
                </c:pt>
                <c:pt idx="20">
                  <c:v>2.361539187990775E-2</c:v>
                </c:pt>
                <c:pt idx="21">
                  <c:v>2.310162770525875E-2</c:v>
                </c:pt>
                <c:pt idx="22">
                  <c:v>2.288215736668665E-2</c:v>
                </c:pt>
                <c:pt idx="23">
                  <c:v>2.2364014169489951E-2</c:v>
                </c:pt>
                <c:pt idx="24">
                  <c:v>2.0087100364500399E-2</c:v>
                </c:pt>
                <c:pt idx="25">
                  <c:v>1.9802558623560299E-2</c:v>
                </c:pt>
                <c:pt idx="26">
                  <c:v>1.988446085474355E-2</c:v>
                </c:pt>
                <c:pt idx="27">
                  <c:v>1.965250412869975E-2</c:v>
                </c:pt>
                <c:pt idx="28">
                  <c:v>1.7861807690211298E-2</c:v>
                </c:pt>
                <c:pt idx="29">
                  <c:v>1.6739328436194252E-2</c:v>
                </c:pt>
                <c:pt idx="30">
                  <c:v>1.6736628006710001E-2</c:v>
                </c:pt>
                <c:pt idx="31">
                  <c:v>1.5511605265125E-2</c:v>
                </c:pt>
                <c:pt idx="32">
                  <c:v>1.4791349694958052E-2</c:v>
                </c:pt>
                <c:pt idx="33">
                  <c:v>1.463288883752465E-2</c:v>
                </c:pt>
                <c:pt idx="34">
                  <c:v>1.4581489756590349E-2</c:v>
                </c:pt>
                <c:pt idx="35">
                  <c:v>1.44571863746504E-2</c:v>
                </c:pt>
                <c:pt idx="36">
                  <c:v>1.2494941983023249E-2</c:v>
                </c:pt>
                <c:pt idx="37">
                  <c:v>1.2319499531823149E-2</c:v>
                </c:pt>
                <c:pt idx="38">
                  <c:v>1.22025942430357E-2</c:v>
                </c:pt>
                <c:pt idx="39">
                  <c:v>1.219408752015475E-2</c:v>
                </c:pt>
                <c:pt idx="40">
                  <c:v>1.202279314358215E-2</c:v>
                </c:pt>
                <c:pt idx="41">
                  <c:v>1.1747658184584699E-2</c:v>
                </c:pt>
                <c:pt idx="42">
                  <c:v>1.17891222737484E-2</c:v>
                </c:pt>
                <c:pt idx="43">
                  <c:v>1.17150307217947E-2</c:v>
                </c:pt>
                <c:pt idx="44">
                  <c:v>1.161906945385965E-2</c:v>
                </c:pt>
                <c:pt idx="45">
                  <c:v>1.1553137285146051E-2</c:v>
                </c:pt>
                <c:pt idx="46">
                  <c:v>1.1600132942443549E-2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D0-4A06-95F4-187DC3938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01568"/>
        <c:axId val="228885632"/>
      </c:areaChart>
      <c:areaChart>
        <c:grouping val="standard"/>
        <c:varyColors val="0"/>
        <c:ser>
          <c:idx val="1"/>
          <c:order val="0"/>
          <c:tx>
            <c:v>recession indicator</c:v>
          </c:tx>
          <c:spPr>
            <a:solidFill>
              <a:schemeClr val="bg1">
                <a:lumMod val="75000"/>
                <a:alpha val="29000"/>
              </a:schemeClr>
            </a:solidFill>
          </c:spPr>
          <c:val>
            <c:numRef>
              <c:f>Aggregate!$AE$26:$AE$72</c:f>
              <c:numCache>
                <c:formatCode>General</c:formatCode>
                <c:ptCount val="4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D0-4A06-95F4-187DC3938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102080"/>
        <c:axId val="228886208"/>
      </c:areaChart>
      <c:lineChart>
        <c:grouping val="standard"/>
        <c:varyColors val="0"/>
        <c:ser>
          <c:idx val="3"/>
          <c:order val="2"/>
          <c:tx>
            <c:v>PacWest (PWB)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Aggregate!$AV$26:$AV$85</c:f>
              <c:numCache>
                <c:formatCode>General</c:formatCode>
                <c:ptCount val="60"/>
                <c:pt idx="6" formatCode="0.00%">
                  <c:v>1.4351190160081091E-2</c:v>
                </c:pt>
                <c:pt idx="7" formatCode="0.00%">
                  <c:v>2.3761974989927468E-2</c:v>
                </c:pt>
                <c:pt idx="8" formatCode="0.00%">
                  <c:v>3.6395778304496938E-2</c:v>
                </c:pt>
                <c:pt idx="9" formatCode="0.00%">
                  <c:v>5.9769400777700404E-2</c:v>
                </c:pt>
                <c:pt idx="10" formatCode="0.00%">
                  <c:v>7.2376262573870878E-2</c:v>
                </c:pt>
                <c:pt idx="11" formatCode="0.00%">
                  <c:v>6.5783200702856412E-2</c:v>
                </c:pt>
                <c:pt idx="12" formatCode="0.00%">
                  <c:v>8.2277670132477096E-2</c:v>
                </c:pt>
                <c:pt idx="13" formatCode="0.00%">
                  <c:v>7.8456215701404833E-2</c:v>
                </c:pt>
                <c:pt idx="14" formatCode="0.00%">
                  <c:v>5.3844261812484667E-2</c:v>
                </c:pt>
                <c:pt idx="15" formatCode="0.00%">
                  <c:v>4.9482642913862861E-2</c:v>
                </c:pt>
                <c:pt idx="16" formatCode="0.00%">
                  <c:v>4.6146811429775225E-2</c:v>
                </c:pt>
                <c:pt idx="17" formatCode="0.00%">
                  <c:v>3.2520659471366585E-2</c:v>
                </c:pt>
                <c:pt idx="18" formatCode="0.00%">
                  <c:v>3.5633948730022874E-2</c:v>
                </c:pt>
                <c:pt idx="19" formatCode="0.00%">
                  <c:v>3.1478803632039712E-2</c:v>
                </c:pt>
                <c:pt idx="20" formatCode="0.00%">
                  <c:v>3.4082293651529004E-2</c:v>
                </c:pt>
                <c:pt idx="21" formatCode="0.00%">
                  <c:v>2.4310421063602615E-2</c:v>
                </c:pt>
                <c:pt idx="22" formatCode="0.00%">
                  <c:v>2.095140820385253E-2</c:v>
                </c:pt>
                <c:pt idx="23" formatCode="0.00%">
                  <c:v>1.386127627563526E-2</c:v>
                </c:pt>
                <c:pt idx="24" formatCode="0.00%">
                  <c:v>1.7464820824131515E-2</c:v>
                </c:pt>
                <c:pt idx="25" formatCode="0.00%">
                  <c:v>1.5519232438457077E-2</c:v>
                </c:pt>
                <c:pt idx="26" formatCode="0.00%">
                  <c:v>1.1646018223590316E-2</c:v>
                </c:pt>
                <c:pt idx="27" formatCode="0.00%">
                  <c:v>1.3493608979789625E-2</c:v>
                </c:pt>
                <c:pt idx="28" formatCode="0.00%">
                  <c:v>1.4761991296187328E-2</c:v>
                </c:pt>
                <c:pt idx="29" formatCode="0.00%">
                  <c:v>1.2640304619106809E-2</c:v>
                </c:pt>
                <c:pt idx="30" formatCode="0.00%">
                  <c:v>1.207731162709144E-2</c:v>
                </c:pt>
                <c:pt idx="31" formatCode="0.00%">
                  <c:v>1.5311660995476583E-2</c:v>
                </c:pt>
                <c:pt idx="32" formatCode="0.00%">
                  <c:v>1.4744780991516397E-2</c:v>
                </c:pt>
                <c:pt idx="33" formatCode="0.00%">
                  <c:v>1.3216188248872631E-2</c:v>
                </c:pt>
                <c:pt idx="34" formatCode="0.00%">
                  <c:v>1.2593584721276427E-2</c:v>
                </c:pt>
                <c:pt idx="35" formatCode="0.00%">
                  <c:v>1.4105529815999081E-2</c:v>
                </c:pt>
                <c:pt idx="36" formatCode="0.00%">
                  <c:v>1.3309465155639723E-2</c:v>
                </c:pt>
                <c:pt idx="37" formatCode="0.00%">
                  <c:v>1.5427249604046711E-2</c:v>
                </c:pt>
                <c:pt idx="38" formatCode="0.00%">
                  <c:v>1.3919293659825816E-2</c:v>
                </c:pt>
                <c:pt idx="39" formatCode="0.00%">
                  <c:v>1.3835870137719001E-2</c:v>
                </c:pt>
                <c:pt idx="40" formatCode="0.00%">
                  <c:v>1.3722167915959423E-2</c:v>
                </c:pt>
                <c:pt idx="41" formatCode="0.00%">
                  <c:v>1.296627294169635E-2</c:v>
                </c:pt>
                <c:pt idx="42" formatCode="0.00%">
                  <c:v>1.2651443911244462E-2</c:v>
                </c:pt>
                <c:pt idx="43" formatCode="0.00%">
                  <c:v>9.9561130065923768E-3</c:v>
                </c:pt>
                <c:pt idx="44" formatCode="0.00%">
                  <c:v>1.0176144761504528E-2</c:v>
                </c:pt>
                <c:pt idx="45" formatCode="0.00%">
                  <c:v>7.8360035853568683E-3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D0-4A06-95F4-187DC3938BAC}"/>
            </c:ext>
          </c:extLst>
        </c:ser>
        <c:ser>
          <c:idx val="7"/>
          <c:order val="3"/>
          <c:tx>
            <c:v>Peer - $10 to $50 billion</c:v>
          </c:tx>
          <c:marker>
            <c:symbol val="none"/>
          </c:marker>
          <c:val>
            <c:numRef>
              <c:f>Aggregate!$AW$26:$AW$85</c:f>
              <c:numCache>
                <c:formatCode>0.00%</c:formatCode>
                <c:ptCount val="60"/>
                <c:pt idx="0">
                  <c:v>7.7000000000000002E-3</c:v>
                </c:pt>
                <c:pt idx="1">
                  <c:v>7.4000000000000003E-3</c:v>
                </c:pt>
                <c:pt idx="2">
                  <c:v>1.03E-2</c:v>
                </c:pt>
                <c:pt idx="3">
                  <c:v>1.3500000000000002E-2</c:v>
                </c:pt>
                <c:pt idx="4">
                  <c:v>1.54E-2</c:v>
                </c:pt>
                <c:pt idx="5">
                  <c:v>1.7899999999999999E-2</c:v>
                </c:pt>
                <c:pt idx="6">
                  <c:v>2.1299999999999999E-2</c:v>
                </c:pt>
                <c:pt idx="7">
                  <c:v>2.76E-2</c:v>
                </c:pt>
                <c:pt idx="8">
                  <c:v>3.5699999999999996E-2</c:v>
                </c:pt>
                <c:pt idx="9">
                  <c:v>4.2999999999999997E-2</c:v>
                </c:pt>
                <c:pt idx="10">
                  <c:v>4.58E-2</c:v>
                </c:pt>
                <c:pt idx="11">
                  <c:v>4.87E-2</c:v>
                </c:pt>
                <c:pt idx="12">
                  <c:v>4.4900000000000002E-2</c:v>
                </c:pt>
                <c:pt idx="13">
                  <c:v>4.4400000000000002E-2</c:v>
                </c:pt>
                <c:pt idx="14">
                  <c:v>4.1700000000000001E-2</c:v>
                </c:pt>
                <c:pt idx="15">
                  <c:v>4.3200000000000002E-2</c:v>
                </c:pt>
                <c:pt idx="16">
                  <c:v>4.2099999999999999E-2</c:v>
                </c:pt>
                <c:pt idx="17">
                  <c:v>3.9800000000000002E-2</c:v>
                </c:pt>
                <c:pt idx="18">
                  <c:v>3.8199999999999998E-2</c:v>
                </c:pt>
                <c:pt idx="19">
                  <c:v>3.5200000000000002E-2</c:v>
                </c:pt>
                <c:pt idx="20">
                  <c:v>3.3599999999999998E-2</c:v>
                </c:pt>
                <c:pt idx="21">
                  <c:v>3.3799999999999997E-2</c:v>
                </c:pt>
                <c:pt idx="22">
                  <c:v>3.0200000000000001E-2</c:v>
                </c:pt>
                <c:pt idx="23">
                  <c:v>2.8399999999999998E-2</c:v>
                </c:pt>
                <c:pt idx="24">
                  <c:v>2.3599999999999999E-2</c:v>
                </c:pt>
                <c:pt idx="25">
                  <c:v>2.2599999999999999E-2</c:v>
                </c:pt>
                <c:pt idx="26">
                  <c:v>2.06E-2</c:v>
                </c:pt>
                <c:pt idx="27">
                  <c:v>1.95E-2</c:v>
                </c:pt>
                <c:pt idx="28">
                  <c:v>1.7899999999999999E-2</c:v>
                </c:pt>
                <c:pt idx="29">
                  <c:v>1.52E-2</c:v>
                </c:pt>
                <c:pt idx="30">
                  <c:v>1.3500000000000002E-2</c:v>
                </c:pt>
                <c:pt idx="31">
                  <c:v>1.4999999999999999E-2</c:v>
                </c:pt>
                <c:pt idx="32">
                  <c:v>1.46E-2</c:v>
                </c:pt>
                <c:pt idx="33">
                  <c:v>1.3000000000000001E-2</c:v>
                </c:pt>
                <c:pt idx="34">
                  <c:v>1.32E-2</c:v>
                </c:pt>
                <c:pt idx="35">
                  <c:v>1.38E-2</c:v>
                </c:pt>
                <c:pt idx="36">
                  <c:v>1.3600000000000001E-2</c:v>
                </c:pt>
                <c:pt idx="37">
                  <c:v>1.38E-2</c:v>
                </c:pt>
                <c:pt idx="38">
                  <c:v>1.3600000000000001E-2</c:v>
                </c:pt>
                <c:pt idx="39">
                  <c:v>1.3100000000000001E-2</c:v>
                </c:pt>
                <c:pt idx="40">
                  <c:v>1.23E-2</c:v>
                </c:pt>
                <c:pt idx="41">
                  <c:v>1.2E-2</c:v>
                </c:pt>
                <c:pt idx="42">
                  <c:v>1.1899999999999999E-2</c:v>
                </c:pt>
                <c:pt idx="43">
                  <c:v>1.1200000000000002E-2</c:v>
                </c:pt>
                <c:pt idx="44">
                  <c:v>1.0800000000000001E-2</c:v>
                </c:pt>
                <c:pt idx="45">
                  <c:v>1.0500000000000001E-2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CD0-4A06-95F4-187DC3938BAC}"/>
            </c:ext>
          </c:extLst>
        </c:ser>
        <c:ser>
          <c:idx val="4"/>
          <c:order val="4"/>
          <c:tx>
            <c:v>Base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Aggregate!$AY$26:$AY$85</c:f>
              <c:numCache>
                <c:formatCode>0.00%</c:formatCode>
                <c:ptCount val="60"/>
                <c:pt idx="45">
                  <c:v>7.8360035853568683E-3</c:v>
                </c:pt>
                <c:pt idx="46">
                  <c:v>8.4099687173539283E-3</c:v>
                </c:pt>
                <c:pt idx="47">
                  <c:v>8.6500259516805091E-3</c:v>
                </c:pt>
                <c:pt idx="48">
                  <c:v>8.903734139062475E-3</c:v>
                </c:pt>
                <c:pt idx="49">
                  <c:v>9.0489036010231016E-3</c:v>
                </c:pt>
                <c:pt idx="50">
                  <c:v>9.557349364172265E-3</c:v>
                </c:pt>
                <c:pt idx="51">
                  <c:v>1.0075889279050657E-2</c:v>
                </c:pt>
                <c:pt idx="52">
                  <c:v>1.0556858287853516E-2</c:v>
                </c:pt>
                <c:pt idx="53">
                  <c:v>1.09225963961608E-2</c:v>
                </c:pt>
                <c:pt idx="54">
                  <c:v>1.1273630037084316E-2</c:v>
                </c:pt>
                <c:pt idx="55">
                  <c:v>1.1595353045373465E-2</c:v>
                </c:pt>
                <c:pt idx="56">
                  <c:v>1.1868388143865939E-2</c:v>
                </c:pt>
                <c:pt idx="57">
                  <c:v>1.2078831724152186E-2</c:v>
                </c:pt>
                <c:pt idx="58">
                  <c:v>1.2195691538669276E-2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D0-4A06-95F4-187DC3938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9101568"/>
        <c:axId val="228885632"/>
      </c:lineChart>
      <c:catAx>
        <c:axId val="229101568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8885632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888563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 b="1"/>
                  <a:t>NPL Ratio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29101568"/>
        <c:crosses val="autoZero"/>
        <c:crossBetween val="between"/>
      </c:valAx>
      <c:valAx>
        <c:axId val="228886208"/>
        <c:scaling>
          <c:orientation val="minMax"/>
          <c:max val="10"/>
          <c:min val="0"/>
        </c:scaling>
        <c:delete val="0"/>
        <c:axPos val="r"/>
        <c:numFmt formatCode="General" sourceLinked="1"/>
        <c:majorTickMark val="out"/>
        <c:minorTickMark val="none"/>
        <c:tickLblPos val="none"/>
        <c:crossAx val="229102080"/>
        <c:crosses val="max"/>
        <c:crossBetween val="between"/>
        <c:majorUnit val="2"/>
      </c:valAx>
      <c:catAx>
        <c:axId val="229102080"/>
        <c:scaling>
          <c:orientation val="minMax"/>
        </c:scaling>
        <c:delete val="1"/>
        <c:axPos val="b"/>
        <c:majorTickMark val="out"/>
        <c:minorTickMark val="none"/>
        <c:tickLblPos val="nextTo"/>
        <c:crossAx val="228886208"/>
        <c:crosses val="autoZero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3.7721722431948192E-3"/>
          <c:y val="0.84449675597827201"/>
          <c:w val="0.95906808405117294"/>
          <c:h val="0.15550324402172802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minus>
          </c:errBars>
          <c:cat>
            <c:numRef>
              <c:f>'Aggregate GCO'!$C$2:$C$19</c:f>
              <c:numCache>
                <c:formatCode>0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'Aggregate GCO'!$Y$2:$Y$19</c:f>
              <c:numCache>
                <c:formatCode>0.000%</c:formatCode>
                <c:ptCount val="18"/>
                <c:pt idx="0">
                  <c:v>7.6775900736281762E-3</c:v>
                </c:pt>
                <c:pt idx="1">
                  <c:v>2.7272272050900409E-2</c:v>
                </c:pt>
                <c:pt idx="2">
                  <c:v>1.9222098740463826E-2</c:v>
                </c:pt>
                <c:pt idx="3">
                  <c:v>2.3658507627877062E-2</c:v>
                </c:pt>
                <c:pt idx="4">
                  <c:v>2.4833857992305003E-2</c:v>
                </c:pt>
                <c:pt idx="5">
                  <c:v>2.2069597069597071E-2</c:v>
                </c:pt>
                <c:pt idx="6">
                  <c:v>2.4652120109751291E-2</c:v>
                </c:pt>
                <c:pt idx="7">
                  <c:v>2.2644204030002196E-2</c:v>
                </c:pt>
                <c:pt idx="8">
                  <c:v>3.8423734875098842E-2</c:v>
                </c:pt>
                <c:pt idx="9">
                  <c:v>4.2749528797006719E-2</c:v>
                </c:pt>
                <c:pt idx="10">
                  <c:v>3.663072941685197E-2</c:v>
                </c:pt>
                <c:pt idx="11">
                  <c:v>2.3987910536360374E-2</c:v>
                </c:pt>
                <c:pt idx="12">
                  <c:v>1.9786693424872173E-2</c:v>
                </c:pt>
                <c:pt idx="13">
                  <c:v>2.1062020201575018E-2</c:v>
                </c:pt>
                <c:pt idx="14">
                  <c:v>2.1874665469567005E-2</c:v>
                </c:pt>
                <c:pt idx="15">
                  <c:v>2.0769527152254556E-2</c:v>
                </c:pt>
                <c:pt idx="16">
                  <c:v>2.2006821168289965E-2</c:v>
                </c:pt>
                <c:pt idx="17">
                  <c:v>1.9531146739882228E-2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57-47F5-B90C-702C8B0119F7}"/>
            </c:ext>
          </c:extLst>
        </c:ser>
        <c:ser>
          <c:idx val="1"/>
          <c:order val="1"/>
          <c:spPr>
            <a:noFill/>
            <a:ln>
              <a:solidFill>
                <a:schemeClr val="accent1"/>
              </a:solidFill>
            </a:ln>
          </c:spPr>
          <c:invertIfNegative val="0"/>
          <c:cat>
            <c:numRef>
              <c:f>'Aggregate GCO'!$C$2:$C$19</c:f>
              <c:numCache>
                <c:formatCode>0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'Aggregate GCO'!$Z$2:$Z$19</c:f>
              <c:numCache>
                <c:formatCode>0.000%</c:formatCode>
                <c:ptCount val="18"/>
                <c:pt idx="0">
                  <c:v>2.7921999654920364E-2</c:v>
                </c:pt>
                <c:pt idx="1">
                  <c:v>1.0110979998223121E-2</c:v>
                </c:pt>
                <c:pt idx="2">
                  <c:v>1.8996775211287235E-2</c:v>
                </c:pt>
                <c:pt idx="3">
                  <c:v>4.8616828826035415E-3</c:v>
                </c:pt>
                <c:pt idx="4">
                  <c:v>6.5829888505666359E-3</c:v>
                </c:pt>
                <c:pt idx="5">
                  <c:v>3.1595678631458207E-4</c:v>
                </c:pt>
                <c:pt idx="6">
                  <c:v>1.928302887314555E-3</c:v>
                </c:pt>
                <c:pt idx="7">
                  <c:v>1.1032087450535896E-2</c:v>
                </c:pt>
                <c:pt idx="8">
                  <c:v>2.2019174762207619E-2</c:v>
                </c:pt>
                <c:pt idx="9">
                  <c:v>1.6901644045832567E-2</c:v>
                </c:pt>
                <c:pt idx="10">
                  <c:v>2.7202543577423965E-3</c:v>
                </c:pt>
                <c:pt idx="11">
                  <c:v>5.7654378561830359E-3</c:v>
                </c:pt>
                <c:pt idx="12">
                  <c:v>5.5177914951368492E-3</c:v>
                </c:pt>
                <c:pt idx="13">
                  <c:v>3.7714537349302739E-3</c:v>
                </c:pt>
                <c:pt idx="14">
                  <c:v>8.8122636586335235E-4</c:v>
                </c:pt>
                <c:pt idx="15">
                  <c:v>1.9289627719633433E-3</c:v>
                </c:pt>
                <c:pt idx="16">
                  <c:v>7.1346592210155824E-4</c:v>
                </c:pt>
                <c:pt idx="17">
                  <c:v>2.1598269578908084E-3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57-47F5-B90C-702C8B0119F7}"/>
            </c:ext>
          </c:extLst>
        </c:ser>
        <c:ser>
          <c:idx val="2"/>
          <c:order val="2"/>
          <c:spPr>
            <a:noFill/>
            <a:ln>
              <a:solidFill>
                <a:schemeClr val="accent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'Aggregate GCO'!$C$2:$C$19</c:f>
              <c:numCache>
                <c:formatCode>0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'Aggregate GCO'!$AA$2:$AA$19</c:f>
              <c:numCache>
                <c:formatCode>0.000%</c:formatCode>
                <c:ptCount val="18"/>
                <c:pt idx="0">
                  <c:v>6.9798610582456552E-3</c:v>
                </c:pt>
                <c:pt idx="1">
                  <c:v>1.2583276136073185E-2</c:v>
                </c:pt>
                <c:pt idx="2">
                  <c:v>2.1952707357225411E-2</c:v>
                </c:pt>
                <c:pt idx="3">
                  <c:v>1.0751712505243906E-2</c:v>
                </c:pt>
                <c:pt idx="4">
                  <c:v>1.9654066162498811E-2</c:v>
                </c:pt>
                <c:pt idx="5">
                  <c:v>2.3398496416756617E-2</c:v>
                </c:pt>
                <c:pt idx="6">
                  <c:v>1.7261433178140308E-2</c:v>
                </c:pt>
                <c:pt idx="7">
                  <c:v>1.0767357294506522E-2</c:v>
                </c:pt>
                <c:pt idx="8">
                  <c:v>2.8771884471605225E-2</c:v>
                </c:pt>
                <c:pt idx="9">
                  <c:v>1.3706698402398534E-2</c:v>
                </c:pt>
                <c:pt idx="10">
                  <c:v>1.3857259082479666E-2</c:v>
                </c:pt>
                <c:pt idx="11">
                  <c:v>5.7938158106547212E-3</c:v>
                </c:pt>
                <c:pt idx="12">
                  <c:v>2.5189086261385579E-3</c:v>
                </c:pt>
                <c:pt idx="13">
                  <c:v>1.2625171370825375E-2</c:v>
                </c:pt>
                <c:pt idx="14">
                  <c:v>8.9665368486385108E-3</c:v>
                </c:pt>
                <c:pt idx="15">
                  <c:v>3.9166330001226268E-3</c:v>
                </c:pt>
                <c:pt idx="16">
                  <c:v>7.6383598302453178E-3</c:v>
                </c:pt>
                <c:pt idx="17">
                  <c:v>4.8931867174497254E-3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57-47F5-B90C-702C8B011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994432"/>
        <c:axId val="223302144"/>
      </c:barChart>
      <c:lineChart>
        <c:grouping val="standard"/>
        <c:varyColors val="0"/>
        <c:ser>
          <c:idx val="3"/>
          <c:order val="3"/>
          <c:tx>
            <c:v>Median Large Bank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'Aggregate GCO'!$T$2:$T$19</c:f>
              <c:numCache>
                <c:formatCode>0.000%</c:formatCode>
                <c:ptCount val="18"/>
                <c:pt idx="0">
                  <c:v>3.5599589728548542E-2</c:v>
                </c:pt>
                <c:pt idx="1">
                  <c:v>3.738325204912353E-2</c:v>
                </c:pt>
                <c:pt idx="2">
                  <c:v>3.821887395175106E-2</c:v>
                </c:pt>
                <c:pt idx="3">
                  <c:v>2.8520190510480603E-2</c:v>
                </c:pt>
                <c:pt idx="4">
                  <c:v>3.1416846842871639E-2</c:v>
                </c:pt>
                <c:pt idx="5">
                  <c:v>2.2385553855911653E-2</c:v>
                </c:pt>
                <c:pt idx="6">
                  <c:v>2.6580422997065846E-2</c:v>
                </c:pt>
                <c:pt idx="7">
                  <c:v>3.3676291480538093E-2</c:v>
                </c:pt>
                <c:pt idx="8">
                  <c:v>6.0442909637306461E-2</c:v>
                </c:pt>
                <c:pt idx="9">
                  <c:v>5.9651172842839287E-2</c:v>
                </c:pt>
                <c:pt idx="10">
                  <c:v>3.9350983774594367E-2</c:v>
                </c:pt>
                <c:pt idx="11">
                  <c:v>2.975334839254341E-2</c:v>
                </c:pt>
                <c:pt idx="12">
                  <c:v>2.5304484920009022E-2</c:v>
                </c:pt>
                <c:pt idx="13">
                  <c:v>2.4833473936505292E-2</c:v>
                </c:pt>
                <c:pt idx="14">
                  <c:v>2.2755891835430357E-2</c:v>
                </c:pt>
                <c:pt idx="15">
                  <c:v>2.2698489924217899E-2</c:v>
                </c:pt>
                <c:pt idx="16">
                  <c:v>2.2720287090391523E-2</c:v>
                </c:pt>
                <c:pt idx="17">
                  <c:v>2.1690973697773036E-2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57-47F5-B90C-702C8B011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994432"/>
        <c:axId val="223302144"/>
      </c:lineChart>
      <c:catAx>
        <c:axId val="222994432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3302144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3302144"/>
        <c:scaling>
          <c:orientation val="minMax"/>
        </c:scaling>
        <c:delete val="0"/>
        <c:axPos val="l"/>
        <c:numFmt formatCode="0%" sourceLinked="0"/>
        <c:majorTickMark val="out"/>
        <c:minorTickMark val="none"/>
        <c:tickLblPos val="nextTo"/>
        <c:crossAx val="222994432"/>
        <c:crossesAt val="1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ndard"/>
        <c:varyColors val="0"/>
        <c:ser>
          <c:idx val="5"/>
          <c:order val="0"/>
          <c:tx>
            <c:v>Interquartile Region</c:v>
          </c:tx>
          <c:spPr>
            <a:solidFill>
              <a:schemeClr val="accent1">
                <a:lumMod val="40000"/>
                <a:lumOff val="60000"/>
                <a:alpha val="67000"/>
              </a:schemeClr>
            </a:solidFill>
          </c:spPr>
          <c:cat>
            <c:numRef>
              <c:f>'Aggregate GCO'!$C$2:$C$19</c:f>
              <c:numCache>
                <c:formatCode>0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'Aggregate GCO'!$AL$2:$AL$19</c:f>
              <c:numCache>
                <c:formatCode>0.00%</c:formatCode>
                <c:ptCount val="18"/>
                <c:pt idx="0">
                  <c:v>4.2579450786794197E-2</c:v>
                </c:pt>
                <c:pt idx="1">
                  <c:v>4.9966528185196715E-2</c:v>
                </c:pt>
                <c:pt idx="2">
                  <c:v>6.0171581308976471E-2</c:v>
                </c:pt>
                <c:pt idx="3">
                  <c:v>3.9271903015724509E-2</c:v>
                </c:pt>
                <c:pt idx="4">
                  <c:v>5.107091300537045E-2</c:v>
                </c:pt>
                <c:pt idx="5">
                  <c:v>4.578405027266827E-2</c:v>
                </c:pt>
                <c:pt idx="6">
                  <c:v>4.3841856175206154E-2</c:v>
                </c:pt>
                <c:pt idx="7">
                  <c:v>4.4443648775044614E-2</c:v>
                </c:pt>
                <c:pt idx="8">
                  <c:v>8.9214794108911685E-2</c:v>
                </c:pt>
                <c:pt idx="9">
                  <c:v>7.3357871245237821E-2</c:v>
                </c:pt>
                <c:pt idx="10">
                  <c:v>5.3208242857074033E-2</c:v>
                </c:pt>
                <c:pt idx="11">
                  <c:v>3.5547164203198131E-2</c:v>
                </c:pt>
                <c:pt idx="12">
                  <c:v>2.782339354614758E-2</c:v>
                </c:pt>
                <c:pt idx="13">
                  <c:v>3.7458645307330667E-2</c:v>
                </c:pt>
                <c:pt idx="14">
                  <c:v>3.1722428684068868E-2</c:v>
                </c:pt>
                <c:pt idx="15">
                  <c:v>2.6615122924340526E-2</c:v>
                </c:pt>
                <c:pt idx="16">
                  <c:v>3.0358646920636841E-2</c:v>
                </c:pt>
                <c:pt idx="17">
                  <c:v>2.6584160415222761E-2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AA-4D2A-A388-E5BBA467B2DB}"/>
            </c:ext>
          </c:extLst>
        </c:ser>
        <c:ser>
          <c:idx val="0"/>
          <c:order val="2"/>
          <c:tx>
            <c:v>Q1</c:v>
          </c:tx>
          <c:spPr>
            <a:solidFill>
              <a:schemeClr val="bg1">
                <a:lumMod val="95000"/>
              </a:schemeClr>
            </a:solidFill>
            <a:ln>
              <a:noFill/>
            </a:ln>
          </c:spPr>
          <c:cat>
            <c:numRef>
              <c:f>'Aggregate GCO'!$C$2:$C$19</c:f>
              <c:numCache>
                <c:formatCode>0</c:formatCode>
                <c:ptCount val="18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</c:numCache>
            </c:numRef>
          </c:cat>
          <c:val>
            <c:numRef>
              <c:f>'Aggregate GCO'!$AO$2:$AO$19</c:f>
              <c:numCache>
                <c:formatCode>0.00%</c:formatCode>
                <c:ptCount val="18"/>
                <c:pt idx="0">
                  <c:v>7.6775900736281762E-3</c:v>
                </c:pt>
                <c:pt idx="1">
                  <c:v>2.7272272050900409E-2</c:v>
                </c:pt>
                <c:pt idx="2">
                  <c:v>1.9222098740463826E-2</c:v>
                </c:pt>
                <c:pt idx="3">
                  <c:v>2.3658507627877062E-2</c:v>
                </c:pt>
                <c:pt idx="4">
                  <c:v>2.4833857992305003E-2</c:v>
                </c:pt>
                <c:pt idx="5">
                  <c:v>2.2069597069597071E-2</c:v>
                </c:pt>
                <c:pt idx="6">
                  <c:v>2.4652120109751291E-2</c:v>
                </c:pt>
                <c:pt idx="7">
                  <c:v>2.2644204030002196E-2</c:v>
                </c:pt>
                <c:pt idx="8">
                  <c:v>3.8423734875098842E-2</c:v>
                </c:pt>
                <c:pt idx="9">
                  <c:v>4.2749528797006719E-2</c:v>
                </c:pt>
                <c:pt idx="10">
                  <c:v>3.663072941685197E-2</c:v>
                </c:pt>
                <c:pt idx="11">
                  <c:v>2.3987910536360374E-2</c:v>
                </c:pt>
                <c:pt idx="12">
                  <c:v>1.9786693424872173E-2</c:v>
                </c:pt>
                <c:pt idx="13">
                  <c:v>2.1062020201575018E-2</c:v>
                </c:pt>
                <c:pt idx="14">
                  <c:v>2.1874665469567005E-2</c:v>
                </c:pt>
                <c:pt idx="15">
                  <c:v>2.0769527152254556E-2</c:v>
                </c:pt>
                <c:pt idx="16">
                  <c:v>2.2006821168289965E-2</c:v>
                </c:pt>
                <c:pt idx="17">
                  <c:v>1.9531146739882228E-2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AA-4D2A-A388-E5BBA467B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082432"/>
        <c:axId val="224170496"/>
      </c:areaChart>
      <c:areaChart>
        <c:grouping val="standard"/>
        <c:varyColors val="0"/>
        <c:ser>
          <c:idx val="1"/>
          <c:order val="1"/>
          <c:tx>
            <c:v>recession indicator</c:v>
          </c:tx>
          <c:spPr>
            <a:solidFill>
              <a:schemeClr val="bg1">
                <a:lumMod val="75000"/>
                <a:alpha val="29000"/>
              </a:schemeClr>
            </a:solidFill>
          </c:spPr>
          <c:val>
            <c:numRef>
              <c:f>'Aggregate GCO'!$AT$2:$AT$19</c:f>
              <c:numCache>
                <c:formatCode>General</c:formatCode>
                <c:ptCount val="18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AA-4D2A-A388-E5BBA467B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499984"/>
        <c:axId val="1154508184"/>
      </c:areaChart>
      <c:lineChart>
        <c:grouping val="standard"/>
        <c:varyColors val="0"/>
        <c:ser>
          <c:idx val="6"/>
          <c:order val="3"/>
          <c:tx>
            <c:v>median</c:v>
          </c:tx>
          <c:marker>
            <c:symbol val="none"/>
          </c:marker>
          <c:val>
            <c:numRef>
              <c:f>'Aggregate GCO'!$AK$2:$AK$19</c:f>
              <c:numCache>
                <c:formatCode>0.00%</c:formatCode>
                <c:ptCount val="18"/>
                <c:pt idx="0">
                  <c:v>3.5599589728548542E-2</c:v>
                </c:pt>
                <c:pt idx="1">
                  <c:v>3.738325204912353E-2</c:v>
                </c:pt>
                <c:pt idx="2">
                  <c:v>3.821887395175106E-2</c:v>
                </c:pt>
                <c:pt idx="3">
                  <c:v>2.8520190510480603E-2</c:v>
                </c:pt>
                <c:pt idx="4">
                  <c:v>3.1416846842871639E-2</c:v>
                </c:pt>
                <c:pt idx="5">
                  <c:v>2.2385553855911653E-2</c:v>
                </c:pt>
                <c:pt idx="6">
                  <c:v>2.6580422997065846E-2</c:v>
                </c:pt>
                <c:pt idx="7">
                  <c:v>3.3676291480538093E-2</c:v>
                </c:pt>
                <c:pt idx="8">
                  <c:v>6.0442909637306461E-2</c:v>
                </c:pt>
                <c:pt idx="9">
                  <c:v>5.9651172842839287E-2</c:v>
                </c:pt>
                <c:pt idx="10">
                  <c:v>3.9350983774594367E-2</c:v>
                </c:pt>
                <c:pt idx="11">
                  <c:v>2.975334839254341E-2</c:v>
                </c:pt>
                <c:pt idx="12">
                  <c:v>2.5304484920009022E-2</c:v>
                </c:pt>
                <c:pt idx="13">
                  <c:v>2.4833473936505292E-2</c:v>
                </c:pt>
                <c:pt idx="14">
                  <c:v>2.2755891835430357E-2</c:v>
                </c:pt>
                <c:pt idx="15">
                  <c:v>2.2698489924217899E-2</c:v>
                </c:pt>
                <c:pt idx="16">
                  <c:v>2.2720287090391523E-2</c:v>
                </c:pt>
                <c:pt idx="17">
                  <c:v>2.1690973697773036E-2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5AA-4D2A-A388-E5BBA467B2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082432"/>
        <c:axId val="224170496"/>
      </c:lineChart>
      <c:catAx>
        <c:axId val="224082432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417049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41704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200" b="1"/>
                  <a:t>Gross Charge-Offs</a:t>
                </a:r>
              </a:p>
            </c:rich>
          </c:tx>
          <c:layout/>
          <c:overlay val="0"/>
        </c:title>
        <c:numFmt formatCode="0%" sourceLinked="0"/>
        <c:majorTickMark val="out"/>
        <c:minorTickMark val="none"/>
        <c:tickLblPos val="nextTo"/>
        <c:crossAx val="224082432"/>
        <c:crosses val="autoZero"/>
        <c:crossBetween val="between"/>
      </c:valAx>
      <c:valAx>
        <c:axId val="1154508184"/>
        <c:scaling>
          <c:orientation val="minMax"/>
          <c:max val="1.0000000000000002E-2"/>
        </c:scaling>
        <c:delete val="0"/>
        <c:axPos val="r"/>
        <c:numFmt formatCode="General" sourceLinked="1"/>
        <c:majorTickMark val="out"/>
        <c:minorTickMark val="none"/>
        <c:tickLblPos val="none"/>
        <c:crossAx val="1154499984"/>
        <c:crosses val="max"/>
        <c:crossBetween val="between"/>
      </c:valAx>
      <c:catAx>
        <c:axId val="1154499984"/>
        <c:scaling>
          <c:orientation val="minMax"/>
        </c:scaling>
        <c:delete val="1"/>
        <c:axPos val="b"/>
        <c:majorTickMark val="out"/>
        <c:minorTickMark val="none"/>
        <c:tickLblPos val="nextTo"/>
        <c:crossAx val="1154508184"/>
        <c:auto val="1"/>
        <c:lblAlgn val="ctr"/>
        <c:lblOffset val="100"/>
        <c:noMultiLvlLbl val="0"/>
      </c:catAx>
      <c:spPr>
        <a:solidFill>
          <a:schemeClr val="bg1">
            <a:lumMod val="95000"/>
          </a:schemeClr>
        </a:solidFill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1.9327636492517841E-2"/>
          <c:y val="0.84578552419430031"/>
          <c:w val="0.95482568471044849"/>
          <c:h val="0.15421447580569964"/>
        </c:manualLayout>
      </c:layout>
      <c:overlay val="0"/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'Aggregate CC balance'!$X$2:$X$72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B-4BA0-9792-562D045238A9}"/>
            </c:ext>
          </c:extLst>
        </c:ser>
        <c:ser>
          <c:idx val="1"/>
          <c:order val="1"/>
          <c:marker>
            <c:symbol val="none"/>
          </c:marker>
          <c:val>
            <c:numRef>
              <c:f>'Aggregate CC balance'!$Y$2:$Y$72</c:f>
              <c:numCache>
                <c:formatCode>0.000%</c:formatCode>
                <c:ptCount val="71"/>
                <c:pt idx="0">
                  <c:v>2252.5</c:v>
                </c:pt>
                <c:pt idx="1">
                  <c:v>0</c:v>
                </c:pt>
                <c:pt idx="2">
                  <c:v>5.25</c:v>
                </c:pt>
                <c:pt idx="3">
                  <c:v>3.75</c:v>
                </c:pt>
                <c:pt idx="4">
                  <c:v>0</c:v>
                </c:pt>
                <c:pt idx="5">
                  <c:v>0</c:v>
                </c:pt>
                <c:pt idx="6">
                  <c:v>3.75</c:v>
                </c:pt>
                <c:pt idx="7">
                  <c:v>3</c:v>
                </c:pt>
                <c:pt idx="8">
                  <c:v>3</c:v>
                </c:pt>
                <c:pt idx="9">
                  <c:v>2.25</c:v>
                </c:pt>
                <c:pt idx="10">
                  <c:v>2.25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24869.25</c:v>
                </c:pt>
                <c:pt idx="16">
                  <c:v>17070.75</c:v>
                </c:pt>
                <c:pt idx="17">
                  <c:v>32222.25</c:v>
                </c:pt>
                <c:pt idx="18">
                  <c:v>20045.25</c:v>
                </c:pt>
                <c:pt idx="19">
                  <c:v>907.5</c:v>
                </c:pt>
                <c:pt idx="20">
                  <c:v>1041.75</c:v>
                </c:pt>
                <c:pt idx="21">
                  <c:v>1392.5</c:v>
                </c:pt>
                <c:pt idx="22">
                  <c:v>1464.75</c:v>
                </c:pt>
                <c:pt idx="23">
                  <c:v>417.75</c:v>
                </c:pt>
                <c:pt idx="24">
                  <c:v>231</c:v>
                </c:pt>
                <c:pt idx="25">
                  <c:v>250.5</c:v>
                </c:pt>
                <c:pt idx="26">
                  <c:v>178.5</c:v>
                </c:pt>
                <c:pt idx="27">
                  <c:v>222.75</c:v>
                </c:pt>
                <c:pt idx="28">
                  <c:v>164.25</c:v>
                </c:pt>
                <c:pt idx="29">
                  <c:v>178.5</c:v>
                </c:pt>
                <c:pt idx="30">
                  <c:v>154.5</c:v>
                </c:pt>
                <c:pt idx="31">
                  <c:v>153.75</c:v>
                </c:pt>
                <c:pt idx="32">
                  <c:v>161.25</c:v>
                </c:pt>
                <c:pt idx="33">
                  <c:v>168</c:v>
                </c:pt>
                <c:pt idx="34">
                  <c:v>152.25</c:v>
                </c:pt>
                <c:pt idx="35">
                  <c:v>147.75</c:v>
                </c:pt>
                <c:pt idx="36">
                  <c:v>160.5</c:v>
                </c:pt>
                <c:pt idx="37">
                  <c:v>153</c:v>
                </c:pt>
                <c:pt idx="38">
                  <c:v>132.75</c:v>
                </c:pt>
                <c:pt idx="39">
                  <c:v>128.25</c:v>
                </c:pt>
                <c:pt idx="40">
                  <c:v>153.75</c:v>
                </c:pt>
                <c:pt idx="41">
                  <c:v>96.75</c:v>
                </c:pt>
                <c:pt idx="42">
                  <c:v>1206.5</c:v>
                </c:pt>
                <c:pt idx="43">
                  <c:v>1575.25</c:v>
                </c:pt>
                <c:pt idx="44">
                  <c:v>1296.75</c:v>
                </c:pt>
                <c:pt idx="45">
                  <c:v>2208.75</c:v>
                </c:pt>
                <c:pt idx="46">
                  <c:v>1639.5</c:v>
                </c:pt>
                <c:pt idx="47">
                  <c:v>2161.5</c:v>
                </c:pt>
                <c:pt idx="48">
                  <c:v>2691796.25</c:v>
                </c:pt>
                <c:pt idx="49">
                  <c:v>2725220.75</c:v>
                </c:pt>
                <c:pt idx="50">
                  <c:v>2803437</c:v>
                </c:pt>
                <c:pt idx="51">
                  <c:v>2941586.75</c:v>
                </c:pt>
                <c:pt idx="52">
                  <c:v>2837942.25</c:v>
                </c:pt>
                <c:pt idx="53">
                  <c:v>2923308</c:v>
                </c:pt>
                <c:pt idx="54">
                  <c:v>2934202.5</c:v>
                </c:pt>
                <c:pt idx="55">
                  <c:v>5311052.75</c:v>
                </c:pt>
                <c:pt idx="56">
                  <c:v>4735898</c:v>
                </c:pt>
                <c:pt idx="57">
                  <c:v>4749651.75</c:v>
                </c:pt>
                <c:pt idx="58">
                  <c:v>4753733.5</c:v>
                </c:pt>
                <c:pt idx="59">
                  <c:v>7139201.25</c:v>
                </c:pt>
                <c:pt idx="60">
                  <c:v>6321169.75</c:v>
                </c:pt>
                <c:pt idx="61">
                  <c:v>6365912</c:v>
                </c:pt>
                <c:pt idx="62">
                  <c:v>6537405.5</c:v>
                </c:pt>
                <c:pt idx="63">
                  <c:v>7484378</c:v>
                </c:pt>
                <c:pt idx="64">
                  <c:v>6728998</c:v>
                </c:pt>
                <c:pt idx="65">
                  <c:v>6895556.25</c:v>
                </c:pt>
                <c:pt idx="66">
                  <c:v>7172903</c:v>
                </c:pt>
                <c:pt idx="67">
                  <c:v>8323022.5</c:v>
                </c:pt>
                <c:pt idx="68">
                  <c:v>7602782.75</c:v>
                </c:pt>
                <c:pt idx="69">
                  <c:v>7698426.75</c:v>
                </c:pt>
                <c:pt idx="70">
                  <c:v>7914017.25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B-4BA0-9792-562D045238A9}"/>
            </c:ext>
          </c:extLst>
        </c:ser>
        <c:ser>
          <c:idx val="2"/>
          <c:order val="2"/>
          <c:marker>
            <c:symbol val="none"/>
          </c:marker>
          <c:val>
            <c:numRef>
              <c:f>'Aggregate CC balance'!$Z$2:$Z$72</c:f>
              <c:numCache>
                <c:formatCode>0.000%</c:formatCode>
                <c:ptCount val="71"/>
                <c:pt idx="0">
                  <c:v>55032.5</c:v>
                </c:pt>
                <c:pt idx="1">
                  <c:v>14923.5</c:v>
                </c:pt>
                <c:pt idx="2">
                  <c:v>8494.75</c:v>
                </c:pt>
                <c:pt idx="3">
                  <c:v>29996.25</c:v>
                </c:pt>
                <c:pt idx="4">
                  <c:v>25500</c:v>
                </c:pt>
                <c:pt idx="5">
                  <c:v>23500</c:v>
                </c:pt>
                <c:pt idx="6">
                  <c:v>26496.25</c:v>
                </c:pt>
                <c:pt idx="7">
                  <c:v>9997</c:v>
                </c:pt>
                <c:pt idx="8">
                  <c:v>11497</c:v>
                </c:pt>
                <c:pt idx="9">
                  <c:v>11497.75</c:v>
                </c:pt>
                <c:pt idx="10">
                  <c:v>12732.25</c:v>
                </c:pt>
                <c:pt idx="11">
                  <c:v>11443</c:v>
                </c:pt>
                <c:pt idx="12">
                  <c:v>2316920.5</c:v>
                </c:pt>
                <c:pt idx="13">
                  <c:v>2380490.5</c:v>
                </c:pt>
                <c:pt idx="14">
                  <c:v>2623510.5</c:v>
                </c:pt>
                <c:pt idx="15">
                  <c:v>5812339.75</c:v>
                </c:pt>
                <c:pt idx="16">
                  <c:v>5601276.25</c:v>
                </c:pt>
                <c:pt idx="17">
                  <c:v>5846909.75</c:v>
                </c:pt>
                <c:pt idx="18">
                  <c:v>5997219.25</c:v>
                </c:pt>
                <c:pt idx="19">
                  <c:v>6509238.5</c:v>
                </c:pt>
                <c:pt idx="20">
                  <c:v>6326217.25</c:v>
                </c:pt>
                <c:pt idx="21">
                  <c:v>6733168</c:v>
                </c:pt>
                <c:pt idx="22">
                  <c:v>7167101.75</c:v>
                </c:pt>
                <c:pt idx="23">
                  <c:v>3802720.75</c:v>
                </c:pt>
                <c:pt idx="24">
                  <c:v>3765090.5</c:v>
                </c:pt>
                <c:pt idx="25">
                  <c:v>3822740</c:v>
                </c:pt>
                <c:pt idx="26">
                  <c:v>4494127</c:v>
                </c:pt>
                <c:pt idx="27">
                  <c:v>4967094.75</c:v>
                </c:pt>
                <c:pt idx="28">
                  <c:v>5000260.75</c:v>
                </c:pt>
                <c:pt idx="29">
                  <c:v>5282479</c:v>
                </c:pt>
                <c:pt idx="30">
                  <c:v>5528174.5</c:v>
                </c:pt>
                <c:pt idx="31">
                  <c:v>5780470.25</c:v>
                </c:pt>
                <c:pt idx="32">
                  <c:v>6538554.75</c:v>
                </c:pt>
                <c:pt idx="33">
                  <c:v>6394776</c:v>
                </c:pt>
                <c:pt idx="34">
                  <c:v>6066440.25</c:v>
                </c:pt>
                <c:pt idx="35">
                  <c:v>6892532.25</c:v>
                </c:pt>
                <c:pt idx="36">
                  <c:v>7214164</c:v>
                </c:pt>
                <c:pt idx="37">
                  <c:v>7575281.5</c:v>
                </c:pt>
                <c:pt idx="38">
                  <c:v>8372240.25</c:v>
                </c:pt>
                <c:pt idx="39">
                  <c:v>9652075.25</c:v>
                </c:pt>
                <c:pt idx="40">
                  <c:v>9197631.25</c:v>
                </c:pt>
                <c:pt idx="41">
                  <c:v>9332033.25</c:v>
                </c:pt>
                <c:pt idx="42">
                  <c:v>15912104.5</c:v>
                </c:pt>
                <c:pt idx="43">
                  <c:v>16838863.75</c:v>
                </c:pt>
                <c:pt idx="44">
                  <c:v>16121099.25</c:v>
                </c:pt>
                <c:pt idx="45">
                  <c:v>16517442.75</c:v>
                </c:pt>
                <c:pt idx="46">
                  <c:v>16601187.5</c:v>
                </c:pt>
                <c:pt idx="47">
                  <c:v>17277718.5</c:v>
                </c:pt>
                <c:pt idx="48">
                  <c:v>14001446.25</c:v>
                </c:pt>
                <c:pt idx="49">
                  <c:v>14814955.25</c:v>
                </c:pt>
                <c:pt idx="50">
                  <c:v>15103038.5</c:v>
                </c:pt>
                <c:pt idx="51">
                  <c:v>15970472.25</c:v>
                </c:pt>
                <c:pt idx="52">
                  <c:v>15364461.75</c:v>
                </c:pt>
                <c:pt idx="53">
                  <c:v>15960530</c:v>
                </c:pt>
                <c:pt idx="54">
                  <c:v>15899503.5</c:v>
                </c:pt>
                <c:pt idx="55">
                  <c:v>17777936.75</c:v>
                </c:pt>
                <c:pt idx="56">
                  <c:v>16689692.5</c:v>
                </c:pt>
                <c:pt idx="57">
                  <c:v>17524730.75</c:v>
                </c:pt>
                <c:pt idx="58">
                  <c:v>19256107.5</c:v>
                </c:pt>
                <c:pt idx="59">
                  <c:v>19394980.75</c:v>
                </c:pt>
                <c:pt idx="60">
                  <c:v>19127876.25</c:v>
                </c:pt>
                <c:pt idx="61">
                  <c:v>19612182.5</c:v>
                </c:pt>
                <c:pt idx="62">
                  <c:v>19796149</c:v>
                </c:pt>
                <c:pt idx="63">
                  <c:v>20470609.5</c:v>
                </c:pt>
                <c:pt idx="64">
                  <c:v>18243970</c:v>
                </c:pt>
                <c:pt idx="65">
                  <c:v>20606884.75</c:v>
                </c:pt>
                <c:pt idx="66">
                  <c:v>21418600.5</c:v>
                </c:pt>
                <c:pt idx="67">
                  <c:v>28795977.5</c:v>
                </c:pt>
                <c:pt idx="68">
                  <c:v>28683717.25</c:v>
                </c:pt>
                <c:pt idx="69">
                  <c:v>29850073.25</c:v>
                </c:pt>
                <c:pt idx="70">
                  <c:v>30834982.75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B-4BA0-9792-562D045238A9}"/>
            </c:ext>
          </c:extLst>
        </c:ser>
        <c:ser>
          <c:idx val="3"/>
          <c:order val="3"/>
          <c:marker>
            <c:symbol val="none"/>
          </c:marker>
          <c:val>
            <c:numRef>
              <c:f>'Aggregate CC balance'!$AA$2:$AA$72</c:f>
              <c:numCache>
                <c:formatCode>0.000%</c:formatCode>
                <c:ptCount val="71"/>
                <c:pt idx="0">
                  <c:v>9193721.5</c:v>
                </c:pt>
                <c:pt idx="1">
                  <c:v>9418405.5</c:v>
                </c:pt>
                <c:pt idx="2">
                  <c:v>9200422</c:v>
                </c:pt>
                <c:pt idx="3">
                  <c:v>8309823.5</c:v>
                </c:pt>
                <c:pt idx="4">
                  <c:v>9435806.5</c:v>
                </c:pt>
                <c:pt idx="5">
                  <c:v>8681230.5</c:v>
                </c:pt>
                <c:pt idx="6">
                  <c:v>9696347</c:v>
                </c:pt>
                <c:pt idx="7">
                  <c:v>9726594.5</c:v>
                </c:pt>
                <c:pt idx="8">
                  <c:v>9014246.5</c:v>
                </c:pt>
                <c:pt idx="9">
                  <c:v>8757055.5</c:v>
                </c:pt>
                <c:pt idx="10">
                  <c:v>9860550</c:v>
                </c:pt>
                <c:pt idx="11">
                  <c:v>11925706.5</c:v>
                </c:pt>
                <c:pt idx="12">
                  <c:v>8723111</c:v>
                </c:pt>
                <c:pt idx="13">
                  <c:v>8225530</c:v>
                </c:pt>
                <c:pt idx="14">
                  <c:v>7620349.5</c:v>
                </c:pt>
                <c:pt idx="15">
                  <c:v>10886096</c:v>
                </c:pt>
                <c:pt idx="16">
                  <c:v>8726084</c:v>
                </c:pt>
                <c:pt idx="17">
                  <c:v>9075569.5</c:v>
                </c:pt>
                <c:pt idx="18">
                  <c:v>9571415</c:v>
                </c:pt>
                <c:pt idx="19">
                  <c:v>11229717</c:v>
                </c:pt>
                <c:pt idx="20">
                  <c:v>7777099.5</c:v>
                </c:pt>
                <c:pt idx="21">
                  <c:v>10147365.5</c:v>
                </c:pt>
                <c:pt idx="22">
                  <c:v>10021787</c:v>
                </c:pt>
                <c:pt idx="23">
                  <c:v>12348551.5</c:v>
                </c:pt>
                <c:pt idx="24">
                  <c:v>9983863.5</c:v>
                </c:pt>
                <c:pt idx="25">
                  <c:v>9960895</c:v>
                </c:pt>
                <c:pt idx="26">
                  <c:v>10959701</c:v>
                </c:pt>
                <c:pt idx="27">
                  <c:v>12284290.5</c:v>
                </c:pt>
                <c:pt idx="28">
                  <c:v>9690774.5</c:v>
                </c:pt>
                <c:pt idx="29">
                  <c:v>10001326</c:v>
                </c:pt>
                <c:pt idx="30">
                  <c:v>7939292.25</c:v>
                </c:pt>
                <c:pt idx="31">
                  <c:v>11636864.5</c:v>
                </c:pt>
                <c:pt idx="32">
                  <c:v>8932506</c:v>
                </c:pt>
                <c:pt idx="33">
                  <c:v>8072306</c:v>
                </c:pt>
                <c:pt idx="34">
                  <c:v>6763758.75</c:v>
                </c:pt>
                <c:pt idx="35">
                  <c:v>5523250.75</c:v>
                </c:pt>
                <c:pt idx="36">
                  <c:v>6486283</c:v>
                </c:pt>
                <c:pt idx="37">
                  <c:v>6518892.5</c:v>
                </c:pt>
                <c:pt idx="38">
                  <c:v>6339297.5</c:v>
                </c:pt>
                <c:pt idx="39">
                  <c:v>7005973.25</c:v>
                </c:pt>
                <c:pt idx="40">
                  <c:v>7555470</c:v>
                </c:pt>
                <c:pt idx="41">
                  <c:v>9270284.5</c:v>
                </c:pt>
                <c:pt idx="42">
                  <c:v>10507021.5</c:v>
                </c:pt>
                <c:pt idx="43">
                  <c:v>11301351.75</c:v>
                </c:pt>
                <c:pt idx="44">
                  <c:v>10683113.5</c:v>
                </c:pt>
                <c:pt idx="45">
                  <c:v>11631882</c:v>
                </c:pt>
                <c:pt idx="46">
                  <c:v>12267501.75</c:v>
                </c:pt>
                <c:pt idx="47">
                  <c:v>11589067.5</c:v>
                </c:pt>
                <c:pt idx="48">
                  <c:v>10975196.5</c:v>
                </c:pt>
                <c:pt idx="49">
                  <c:v>10675332.5</c:v>
                </c:pt>
                <c:pt idx="50">
                  <c:v>10643204</c:v>
                </c:pt>
                <c:pt idx="51">
                  <c:v>11647388.25</c:v>
                </c:pt>
                <c:pt idx="52">
                  <c:v>11051158</c:v>
                </c:pt>
                <c:pt idx="53">
                  <c:v>12217510.75</c:v>
                </c:pt>
                <c:pt idx="54">
                  <c:v>11986709</c:v>
                </c:pt>
                <c:pt idx="55">
                  <c:v>32683497</c:v>
                </c:pt>
                <c:pt idx="56">
                  <c:v>32003053.75</c:v>
                </c:pt>
                <c:pt idx="57">
                  <c:v>33285104.5</c:v>
                </c:pt>
                <c:pt idx="58">
                  <c:v>32832473.25</c:v>
                </c:pt>
                <c:pt idx="59">
                  <c:v>32969229</c:v>
                </c:pt>
                <c:pt idx="60">
                  <c:v>31897182.75</c:v>
                </c:pt>
                <c:pt idx="61">
                  <c:v>33440846.5</c:v>
                </c:pt>
                <c:pt idx="62">
                  <c:v>34248502.75</c:v>
                </c:pt>
                <c:pt idx="63">
                  <c:v>36218691.5</c:v>
                </c:pt>
                <c:pt idx="64">
                  <c:v>36834339.25</c:v>
                </c:pt>
                <c:pt idx="65">
                  <c:v>36233142.5</c:v>
                </c:pt>
                <c:pt idx="66">
                  <c:v>38179914.75</c:v>
                </c:pt>
                <c:pt idx="67">
                  <c:v>33413242.5</c:v>
                </c:pt>
                <c:pt idx="68">
                  <c:v>31779842</c:v>
                </c:pt>
                <c:pt idx="69">
                  <c:v>32635872</c:v>
                </c:pt>
                <c:pt idx="70">
                  <c:v>32748189.75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B-4BA0-9792-562D045238A9}"/>
            </c:ext>
          </c:extLst>
        </c:ser>
        <c:ser>
          <c:idx val="4"/>
          <c:order val="4"/>
          <c:marker>
            <c:symbol val="none"/>
          </c:marker>
          <c:val>
            <c:numRef>
              <c:f>'Aggregate CC balance'!$AB$2:$AB$72</c:f>
              <c:numCache>
                <c:formatCode>0.000%</c:formatCode>
                <c:ptCount val="71"/>
                <c:pt idx="0">
                  <c:v>10817517.5</c:v>
                </c:pt>
                <c:pt idx="1">
                  <c:v>9967529</c:v>
                </c:pt>
                <c:pt idx="2">
                  <c:v>8792818</c:v>
                </c:pt>
                <c:pt idx="3">
                  <c:v>12213288.5</c:v>
                </c:pt>
                <c:pt idx="4">
                  <c:v>23477693.5</c:v>
                </c:pt>
                <c:pt idx="5">
                  <c:v>27260269.5</c:v>
                </c:pt>
                <c:pt idx="6">
                  <c:v>30681153</c:v>
                </c:pt>
                <c:pt idx="7">
                  <c:v>32874405.5</c:v>
                </c:pt>
                <c:pt idx="8">
                  <c:v>27318253.5</c:v>
                </c:pt>
                <c:pt idx="9">
                  <c:v>21918444.5</c:v>
                </c:pt>
                <c:pt idx="10">
                  <c:v>16325715.5</c:v>
                </c:pt>
                <c:pt idx="11">
                  <c:v>35123850.5</c:v>
                </c:pt>
                <c:pt idx="12">
                  <c:v>29920968.5</c:v>
                </c:pt>
                <c:pt idx="13">
                  <c:v>30778979.5</c:v>
                </c:pt>
                <c:pt idx="14">
                  <c:v>33614140</c:v>
                </c:pt>
                <c:pt idx="15">
                  <c:v>25967695</c:v>
                </c:pt>
                <c:pt idx="16">
                  <c:v>20974569</c:v>
                </c:pt>
                <c:pt idx="17">
                  <c:v>17312298.5</c:v>
                </c:pt>
                <c:pt idx="18">
                  <c:v>13974320.5</c:v>
                </c:pt>
                <c:pt idx="19">
                  <c:v>13623137</c:v>
                </c:pt>
                <c:pt idx="20">
                  <c:v>16109641.5</c:v>
                </c:pt>
                <c:pt idx="21">
                  <c:v>10019074</c:v>
                </c:pt>
                <c:pt idx="22">
                  <c:v>9062646.5</c:v>
                </c:pt>
                <c:pt idx="23">
                  <c:v>12209310</c:v>
                </c:pt>
                <c:pt idx="24">
                  <c:v>11848815</c:v>
                </c:pt>
                <c:pt idx="25">
                  <c:v>12375114.5</c:v>
                </c:pt>
                <c:pt idx="26">
                  <c:v>9989993.5</c:v>
                </c:pt>
                <c:pt idx="27">
                  <c:v>9055392</c:v>
                </c:pt>
                <c:pt idx="28">
                  <c:v>8393800.5</c:v>
                </c:pt>
                <c:pt idx="29">
                  <c:v>7584016.5</c:v>
                </c:pt>
                <c:pt idx="30">
                  <c:v>23541378.75</c:v>
                </c:pt>
                <c:pt idx="31">
                  <c:v>9610639.5</c:v>
                </c:pt>
                <c:pt idx="32">
                  <c:v>10124285</c:v>
                </c:pt>
                <c:pt idx="33">
                  <c:v>10847265</c:v>
                </c:pt>
                <c:pt idx="34">
                  <c:v>7160072.75</c:v>
                </c:pt>
                <c:pt idx="35">
                  <c:v>35816537.25</c:v>
                </c:pt>
                <c:pt idx="36">
                  <c:v>31241846.5</c:v>
                </c:pt>
                <c:pt idx="37">
                  <c:v>30537539</c:v>
                </c:pt>
                <c:pt idx="38">
                  <c:v>29756537.5</c:v>
                </c:pt>
                <c:pt idx="39">
                  <c:v>29572911.25</c:v>
                </c:pt>
                <c:pt idx="40">
                  <c:v>27213579</c:v>
                </c:pt>
                <c:pt idx="41">
                  <c:v>26461731.5</c:v>
                </c:pt>
                <c:pt idx="42">
                  <c:v>81394667.5</c:v>
                </c:pt>
                <c:pt idx="43">
                  <c:v>83792209.25</c:v>
                </c:pt>
                <c:pt idx="44">
                  <c:v>77444490.5</c:v>
                </c:pt>
                <c:pt idx="45">
                  <c:v>75934466.5</c:v>
                </c:pt>
                <c:pt idx="46">
                  <c:v>74710671.25</c:v>
                </c:pt>
                <c:pt idx="47">
                  <c:v>77816052.5</c:v>
                </c:pt>
                <c:pt idx="48">
                  <c:v>72171561</c:v>
                </c:pt>
                <c:pt idx="49">
                  <c:v>71999491.5</c:v>
                </c:pt>
                <c:pt idx="50">
                  <c:v>78083320.5</c:v>
                </c:pt>
                <c:pt idx="51">
                  <c:v>81109552.75</c:v>
                </c:pt>
                <c:pt idx="52">
                  <c:v>74747438</c:v>
                </c:pt>
                <c:pt idx="53">
                  <c:v>73945651.25</c:v>
                </c:pt>
                <c:pt idx="54">
                  <c:v>73492585</c:v>
                </c:pt>
                <c:pt idx="55">
                  <c:v>53148513.5</c:v>
                </c:pt>
                <c:pt idx="56">
                  <c:v>47919355.75</c:v>
                </c:pt>
                <c:pt idx="57">
                  <c:v>47342513</c:v>
                </c:pt>
                <c:pt idx="58">
                  <c:v>46622685.75</c:v>
                </c:pt>
                <c:pt idx="59">
                  <c:v>49792589</c:v>
                </c:pt>
                <c:pt idx="60">
                  <c:v>45762771.25</c:v>
                </c:pt>
                <c:pt idx="61">
                  <c:v>54623059</c:v>
                </c:pt>
                <c:pt idx="62">
                  <c:v>57664942.75</c:v>
                </c:pt>
                <c:pt idx="63">
                  <c:v>61912321</c:v>
                </c:pt>
                <c:pt idx="64">
                  <c:v>57514692.75</c:v>
                </c:pt>
                <c:pt idx="65">
                  <c:v>59623416.5</c:v>
                </c:pt>
                <c:pt idx="66">
                  <c:v>57887581.75</c:v>
                </c:pt>
                <c:pt idx="67">
                  <c:v>62730757.5</c:v>
                </c:pt>
                <c:pt idx="68">
                  <c:v>56342658</c:v>
                </c:pt>
                <c:pt idx="69">
                  <c:v>58756628</c:v>
                </c:pt>
                <c:pt idx="70">
                  <c:v>58394810.25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B-4BA0-9792-562D04523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5792"/>
        <c:axId val="221146496"/>
      </c:lineChart>
      <c:catAx>
        <c:axId val="16630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1146496"/>
        <c:crosses val="autoZero"/>
        <c:auto val="1"/>
        <c:lblAlgn val="ctr"/>
        <c:lblOffset val="100"/>
        <c:noMultiLvlLbl val="0"/>
      </c:catAx>
      <c:valAx>
        <c:axId val="22114649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6630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'Aggregate GCO'!$X$2:$X$72</c:f>
              <c:numCache>
                <c:formatCode>0.000%</c:formatCode>
                <c:ptCount val="7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1.5825288811520811E-4</c:v>
                </c:pt>
                <c:pt idx="6">
                  <c:v>7.6992172462466313E-4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1.9162934591027331E-2</c:v>
                </c:pt>
                <c:pt idx="14">
                  <c:v>1.6430702685383582E-2</c:v>
                </c:pt>
                <c:pt idx="15">
                  <c:v>1.7951291936259415E-2</c:v>
                </c:pt>
                <c:pt idx="16">
                  <c:v>2.0911290443773198E-2</c:v>
                </c:pt>
                <c:pt idx="17">
                  <c:v>1.7686787674124103E-2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8F-4317-87AF-787321B37D14}"/>
            </c:ext>
          </c:extLst>
        </c:ser>
        <c:ser>
          <c:idx val="1"/>
          <c:order val="1"/>
          <c:marker>
            <c:symbol val="none"/>
          </c:marker>
          <c:val>
            <c:numRef>
              <c:f>'Aggregate GCO'!$Y$2:$Y$72</c:f>
              <c:numCache>
                <c:formatCode>0.000%</c:formatCode>
                <c:ptCount val="71"/>
                <c:pt idx="0">
                  <c:v>7.6775900736281762E-3</c:v>
                </c:pt>
                <c:pt idx="1">
                  <c:v>2.7272272050900409E-2</c:v>
                </c:pt>
                <c:pt idx="2">
                  <c:v>1.9222098740463826E-2</c:v>
                </c:pt>
                <c:pt idx="3">
                  <c:v>2.3658507627877062E-2</c:v>
                </c:pt>
                <c:pt idx="4">
                  <c:v>2.4833857992305003E-2</c:v>
                </c:pt>
                <c:pt idx="5">
                  <c:v>2.2069597069597071E-2</c:v>
                </c:pt>
                <c:pt idx="6">
                  <c:v>2.4652120109751291E-2</c:v>
                </c:pt>
                <c:pt idx="7">
                  <c:v>2.2644204030002196E-2</c:v>
                </c:pt>
                <c:pt idx="8">
                  <c:v>3.8423734875098842E-2</c:v>
                </c:pt>
                <c:pt idx="9">
                  <c:v>4.2749528797006719E-2</c:v>
                </c:pt>
                <c:pt idx="10">
                  <c:v>3.663072941685197E-2</c:v>
                </c:pt>
                <c:pt idx="11">
                  <c:v>2.3987910536360374E-2</c:v>
                </c:pt>
                <c:pt idx="12">
                  <c:v>1.9786693424872173E-2</c:v>
                </c:pt>
                <c:pt idx="13">
                  <c:v>2.1062020201575018E-2</c:v>
                </c:pt>
                <c:pt idx="14">
                  <c:v>2.1874665469567005E-2</c:v>
                </c:pt>
                <c:pt idx="15">
                  <c:v>2.0769527152254556E-2</c:v>
                </c:pt>
                <c:pt idx="16">
                  <c:v>2.2006821168289965E-2</c:v>
                </c:pt>
                <c:pt idx="17">
                  <c:v>1.9531146739882228E-2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8F-4317-87AF-787321B37D14}"/>
            </c:ext>
          </c:extLst>
        </c:ser>
        <c:ser>
          <c:idx val="2"/>
          <c:order val="2"/>
          <c:marker>
            <c:symbol val="none"/>
          </c:marker>
          <c:val>
            <c:numRef>
              <c:f>'Aggregate GCO'!$Z$2:$Z$72</c:f>
              <c:numCache>
                <c:formatCode>0.000%</c:formatCode>
                <c:ptCount val="71"/>
                <c:pt idx="0">
                  <c:v>2.7921999654920364E-2</c:v>
                </c:pt>
                <c:pt idx="1">
                  <c:v>1.0110979998223121E-2</c:v>
                </c:pt>
                <c:pt idx="2">
                  <c:v>1.8996775211287235E-2</c:v>
                </c:pt>
                <c:pt idx="3">
                  <c:v>4.8616828826035415E-3</c:v>
                </c:pt>
                <c:pt idx="4">
                  <c:v>6.5829888505666359E-3</c:v>
                </c:pt>
                <c:pt idx="5">
                  <c:v>3.1595678631458207E-4</c:v>
                </c:pt>
                <c:pt idx="6">
                  <c:v>1.928302887314555E-3</c:v>
                </c:pt>
                <c:pt idx="7">
                  <c:v>1.1032087450535896E-2</c:v>
                </c:pt>
                <c:pt idx="8">
                  <c:v>2.2019174762207619E-2</c:v>
                </c:pt>
                <c:pt idx="9">
                  <c:v>1.6901644045832567E-2</c:v>
                </c:pt>
                <c:pt idx="10">
                  <c:v>2.7202543577423965E-3</c:v>
                </c:pt>
                <c:pt idx="11">
                  <c:v>5.7654378561830359E-3</c:v>
                </c:pt>
                <c:pt idx="12">
                  <c:v>5.5177914951368492E-3</c:v>
                </c:pt>
                <c:pt idx="13">
                  <c:v>3.7714537349302739E-3</c:v>
                </c:pt>
                <c:pt idx="14">
                  <c:v>8.8122636586335235E-4</c:v>
                </c:pt>
                <c:pt idx="15">
                  <c:v>1.9289627719633433E-3</c:v>
                </c:pt>
                <c:pt idx="16">
                  <c:v>7.1346592210155824E-4</c:v>
                </c:pt>
                <c:pt idx="17">
                  <c:v>2.1598269578908084E-3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8F-4317-87AF-787321B37D14}"/>
            </c:ext>
          </c:extLst>
        </c:ser>
        <c:ser>
          <c:idx val="3"/>
          <c:order val="3"/>
          <c:marker>
            <c:symbol val="none"/>
          </c:marker>
          <c:val>
            <c:numRef>
              <c:f>'Aggregate GCO'!$AA$2:$AA$72</c:f>
              <c:numCache>
                <c:formatCode>0.000%</c:formatCode>
                <c:ptCount val="71"/>
                <c:pt idx="0">
                  <c:v>6.9798610582456552E-3</c:v>
                </c:pt>
                <c:pt idx="1">
                  <c:v>1.2583276136073185E-2</c:v>
                </c:pt>
                <c:pt idx="2">
                  <c:v>2.1952707357225411E-2</c:v>
                </c:pt>
                <c:pt idx="3">
                  <c:v>1.0751712505243906E-2</c:v>
                </c:pt>
                <c:pt idx="4">
                  <c:v>1.9654066162498811E-2</c:v>
                </c:pt>
                <c:pt idx="5">
                  <c:v>2.3398496416756617E-2</c:v>
                </c:pt>
                <c:pt idx="6">
                  <c:v>1.7261433178140308E-2</c:v>
                </c:pt>
                <c:pt idx="7">
                  <c:v>1.0767357294506522E-2</c:v>
                </c:pt>
                <c:pt idx="8">
                  <c:v>2.8771884471605225E-2</c:v>
                </c:pt>
                <c:pt idx="9">
                  <c:v>1.3706698402398534E-2</c:v>
                </c:pt>
                <c:pt idx="10">
                  <c:v>1.3857259082479666E-2</c:v>
                </c:pt>
                <c:pt idx="11">
                  <c:v>5.7938158106547212E-3</c:v>
                </c:pt>
                <c:pt idx="12">
                  <c:v>2.5189086261385579E-3</c:v>
                </c:pt>
                <c:pt idx="13">
                  <c:v>1.2625171370825375E-2</c:v>
                </c:pt>
                <c:pt idx="14">
                  <c:v>8.9665368486385108E-3</c:v>
                </c:pt>
                <c:pt idx="15">
                  <c:v>3.9166330001226268E-3</c:v>
                </c:pt>
                <c:pt idx="16">
                  <c:v>7.6383598302453178E-3</c:v>
                </c:pt>
                <c:pt idx="17">
                  <c:v>4.8931867174497254E-3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38F-4317-87AF-787321B37D14}"/>
            </c:ext>
          </c:extLst>
        </c:ser>
        <c:ser>
          <c:idx val="4"/>
          <c:order val="4"/>
          <c:marker>
            <c:symbol val="none"/>
          </c:marker>
          <c:val>
            <c:numRef>
              <c:f>'Aggregate GCO'!$AB$2:$AB$72</c:f>
              <c:numCache>
                <c:formatCode>0.000%</c:formatCode>
                <c:ptCount val="71"/>
                <c:pt idx="0">
                  <c:v>1.0268649936576502</c:v>
                </c:pt>
                <c:pt idx="1">
                  <c:v>0.99415111887362684</c:v>
                </c:pt>
                <c:pt idx="2">
                  <c:v>3.5066513929118762E-2</c:v>
                </c:pt>
                <c:pt idx="3">
                  <c:v>1.7585908050322445E-2</c:v>
                </c:pt>
                <c:pt idx="4">
                  <c:v>0.12868096804084955</c:v>
                </c:pt>
                <c:pt idx="5">
                  <c:v>0.24313250006472861</c:v>
                </c:pt>
                <c:pt idx="6">
                  <c:v>2.0695576263669968E-2</c:v>
                </c:pt>
                <c:pt idx="7">
                  <c:v>3.3605989690728921E-2</c:v>
                </c:pt>
                <c:pt idx="8">
                  <c:v>7.6810730630789276E-3</c:v>
                </c:pt>
                <c:pt idx="9">
                  <c:v>9.8948355877665067E-3</c:v>
                </c:pt>
                <c:pt idx="10">
                  <c:v>4.3110739254334889E-2</c:v>
                </c:pt>
                <c:pt idx="11">
                  <c:v>1.5068934143202505E-2</c:v>
                </c:pt>
                <c:pt idx="12">
                  <c:v>1.9014069823333611E-2</c:v>
                </c:pt>
                <c:pt idx="13">
                  <c:v>1.6982165869563262E-3</c:v>
                </c:pt>
                <c:pt idx="14">
                  <c:v>3.0533374006018188E-3</c:v>
                </c:pt>
                <c:pt idx="15">
                  <c:v>1.2019636954910345E-2</c:v>
                </c:pt>
                <c:pt idx="16">
                  <c:v>1.5304132607472688E-2</c:v>
                </c:pt>
                <c:pt idx="17">
                  <c:v>1.2045976646545262E-2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38F-4317-87AF-787321B37D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305792"/>
        <c:axId val="221146496"/>
      </c:lineChart>
      <c:catAx>
        <c:axId val="166305792"/>
        <c:scaling>
          <c:orientation val="minMax"/>
        </c:scaling>
        <c:delete val="0"/>
        <c:axPos val="b"/>
        <c:majorTickMark val="out"/>
        <c:minorTickMark val="none"/>
        <c:tickLblPos val="nextTo"/>
        <c:crossAx val="221146496"/>
        <c:crosses val="autoZero"/>
        <c:auto val="1"/>
        <c:lblAlgn val="ctr"/>
        <c:lblOffset val="100"/>
        <c:noMultiLvlLbl val="0"/>
      </c:catAx>
      <c:valAx>
        <c:axId val="221146496"/>
        <c:scaling>
          <c:orientation val="minMax"/>
        </c:scaling>
        <c:delete val="0"/>
        <c:axPos val="l"/>
        <c:majorGridlines/>
        <c:numFmt formatCode="0.000%" sourceLinked="1"/>
        <c:majorTickMark val="out"/>
        <c:minorTickMark val="none"/>
        <c:tickLblPos val="nextTo"/>
        <c:crossAx val="1663057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Aggregate!$B$1</c:f>
              <c:strCache>
                <c:ptCount val="1"/>
                <c:pt idx="0">
                  <c:v>US Bank</c:v>
                </c:pt>
              </c:strCache>
            </c:strRef>
          </c:tx>
          <c:marker>
            <c:symbol val="none"/>
          </c:marke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Aggregate!$B$2:$B$72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DC-41AA-8267-DFA546078E11}"/>
            </c:ext>
          </c:extLst>
        </c:ser>
        <c:ser>
          <c:idx val="1"/>
          <c:order val="1"/>
          <c:tx>
            <c:strRef>
              <c:f>Aggregate!$C$1</c:f>
              <c:strCache>
                <c:ptCount val="1"/>
                <c:pt idx="0">
                  <c:v>Discover</c:v>
                </c:pt>
              </c:strCache>
            </c:strRef>
          </c:tx>
          <c:marker>
            <c:symbol val="none"/>
          </c:marke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Aggregate!$C$2:$C$72</c:f>
              <c:numCache>
                <c:formatCode>0.000%</c:formatCode>
                <c:ptCount val="71"/>
                <c:pt idx="0">
                  <c:v>3.76065158198002E-2</c:v>
                </c:pt>
                <c:pt idx="1">
                  <c:v>3.8882484817568598E-2</c:v>
                </c:pt>
                <c:pt idx="2">
                  <c:v>4.1864213012958097E-2</c:v>
                </c:pt>
                <c:pt idx="3">
                  <c:v>3.6625462232111203E-2</c:v>
                </c:pt>
                <c:pt idx="4">
                  <c:v>4.19435926877222E-2</c:v>
                </c:pt>
                <c:pt idx="5">
                  <c:v>4.3797250065851702E-2</c:v>
                </c:pt>
                <c:pt idx="6">
                  <c:v>3.9813643420821103E-2</c:v>
                </c:pt>
                <c:pt idx="7">
                  <c:v>3.6054766965373901E-2</c:v>
                </c:pt>
                <c:pt idx="8">
                  <c:v>5.0719971759071801E-2</c:v>
                </c:pt>
                <c:pt idx="9">
                  <c:v>5.0150977913326802E-2</c:v>
                </c:pt>
                <c:pt idx="10">
                  <c:v>5.1260323651450897E-2</c:v>
                </c:pt>
                <c:pt idx="11">
                  <c:v>5.13897078136024E-2</c:v>
                </c:pt>
                <c:pt idx="12">
                  <c:v>6.5029345208996003E-2</c:v>
                </c:pt>
                <c:pt idx="13">
                  <c:v>5.8339113699303703E-2</c:v>
                </c:pt>
                <c:pt idx="14">
                  <c:v>5.4270765324740698E-2</c:v>
                </c:pt>
                <c:pt idx="15">
                  <c:v>4.6992238781956297E-2</c:v>
                </c:pt>
                <c:pt idx="16">
                  <c:v>5.2130063985921599E-2</c:v>
                </c:pt>
                <c:pt idx="17">
                  <c:v>4.7685976971755001E-2</c:v>
                </c:pt>
                <c:pt idx="18">
                  <c:v>4.5871491634245601E-2</c:v>
                </c:pt>
                <c:pt idx="19">
                  <c:v>4.1450532633867901E-2</c:v>
                </c:pt>
                <c:pt idx="20">
                  <c:v>4.6678845166258601E-2</c:v>
                </c:pt>
                <c:pt idx="21">
                  <c:v>3.8713401936517601E-2</c:v>
                </c:pt>
                <c:pt idx="22">
                  <c:v>3.9557485015783697E-2</c:v>
                </c:pt>
                <c:pt idx="23">
                  <c:v>3.4744800223125497E-2</c:v>
                </c:pt>
                <c:pt idx="24">
                  <c:v>3.3723213050244803E-2</c:v>
                </c:pt>
                <c:pt idx="25">
                  <c:v>3.5133815138505699E-2</c:v>
                </c:pt>
                <c:pt idx="26">
                  <c:v>3.4266155794557503E-2</c:v>
                </c:pt>
                <c:pt idx="27">
                  <c:v>2.86570200492786E-2</c:v>
                </c:pt>
                <c:pt idx="28">
                  <c:v>3.8553478391112297E-2</c:v>
                </c:pt>
                <c:pt idx="29">
                  <c:v>3.74351682838691E-2</c:v>
                </c:pt>
                <c:pt idx="30">
                  <c:v>3.38087326011796E-2</c:v>
                </c:pt>
                <c:pt idx="31">
                  <c:v>2.6652371668110499E-2</c:v>
                </c:pt>
                <c:pt idx="32">
                  <c:v>5.68008442387977E-2</c:v>
                </c:pt>
                <c:pt idx="33">
                  <c:v>5.6895464191918599E-2</c:v>
                </c:pt>
                <c:pt idx="34">
                  <c:v>6.7724551346347903E-2</c:v>
                </c:pt>
                <c:pt idx="35">
                  <c:v>3.0419906114699798E-2</c:v>
                </c:pt>
                <c:pt idx="36">
                  <c:v>7.7419050243639001E-2</c:v>
                </c:pt>
                <c:pt idx="37">
                  <c:v>7.7537806858769195E-2</c:v>
                </c:pt>
                <c:pt idx="38">
                  <c:v>7.9814492566875006E-2</c:v>
                </c:pt>
                <c:pt idx="39">
                  <c:v>7.2307227509880806E-2</c:v>
                </c:pt>
                <c:pt idx="40">
                  <c:v>6.3506332123906301E-2</c:v>
                </c:pt>
                <c:pt idx="41">
                  <c:v>6.1939707672418097E-2</c:v>
                </c:pt>
                <c:pt idx="42">
                  <c:v>5.8325623808708302E-2</c:v>
                </c:pt>
                <c:pt idx="43">
                  <c:v>5.5787974437041303E-2</c:v>
                </c:pt>
                <c:pt idx="44">
                  <c:v>4.00539009057026E-2</c:v>
                </c:pt>
                <c:pt idx="45">
                  <c:v>3.9154870858107302E-2</c:v>
                </c:pt>
                <c:pt idx="46">
                  <c:v>3.8011818092295403E-2</c:v>
                </c:pt>
                <c:pt idx="47">
                  <c:v>3.6083667680228401E-2</c:v>
                </c:pt>
                <c:pt idx="48">
                  <c:v>2.97705685200991E-2</c:v>
                </c:pt>
                <c:pt idx="49">
                  <c:v>2.9137326114549202E-2</c:v>
                </c:pt>
                <c:pt idx="50">
                  <c:v>2.85900426464979E-2</c:v>
                </c:pt>
                <c:pt idx="51">
                  <c:v>2.7272007738636299E-2</c:v>
                </c:pt>
                <c:pt idx="52">
                  <c:v>2.5628896617505201E-2</c:v>
                </c:pt>
                <c:pt idx="53">
                  <c:v>2.4833637590745299E-2</c:v>
                </c:pt>
                <c:pt idx="54">
                  <c:v>2.4287262869804201E-2</c:v>
                </c:pt>
                <c:pt idx="55">
                  <c:v>2.33660761323723E-2</c:v>
                </c:pt>
                <c:pt idx="56">
                  <c:v>2.56461487462421E-2</c:v>
                </c:pt>
                <c:pt idx="57">
                  <c:v>2.5122180955567602E-2</c:v>
                </c:pt>
                <c:pt idx="58">
                  <c:v>2.4688610353370801E-2</c:v>
                </c:pt>
                <c:pt idx="59">
                  <c:v>2.3899618069261601E-2</c:v>
                </c:pt>
                <c:pt idx="60">
                  <c:v>2.6355023933327299E-2</c:v>
                </c:pt>
                <c:pt idx="61">
                  <c:v>2.5767617293729402E-2</c:v>
                </c:pt>
                <c:pt idx="62">
                  <c:v>2.5197604342843599E-2</c:v>
                </c:pt>
                <c:pt idx="63">
                  <c:v>2.3988477205303602E-2</c:v>
                </c:pt>
                <c:pt idx="64">
                  <c:v>2.8361320106760599E-2</c:v>
                </c:pt>
                <c:pt idx="65">
                  <c:v>2.7582035265016701E-2</c:v>
                </c:pt>
                <c:pt idx="66">
                  <c:v>2.6742908319797101E-2</c:v>
                </c:pt>
                <c:pt idx="67">
                  <c:v>2.5536853366106199E-2</c:v>
                </c:pt>
                <c:pt idx="68">
                  <c:v>3.1588581102947502E-2</c:v>
                </c:pt>
                <c:pt idx="69">
                  <c:v>3.08266740893848E-2</c:v>
                </c:pt>
                <c:pt idx="70">
                  <c:v>3.00808345829848E-2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DC-41AA-8267-DFA546078E11}"/>
            </c:ext>
          </c:extLst>
        </c:ser>
        <c:ser>
          <c:idx val="2"/>
          <c:order val="2"/>
          <c:tx>
            <c:strRef>
              <c:f>Aggregate!$D$1</c:f>
              <c:strCache>
                <c:ptCount val="1"/>
                <c:pt idx="0">
                  <c:v>Capital</c:v>
                </c:pt>
              </c:strCache>
            </c:strRef>
          </c:tx>
          <c:marker>
            <c:symbol val="none"/>
          </c:marke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Aggregate!$D$2:$D$72</c:f>
              <c:numCache>
                <c:formatCode>0.000%</c:formatCode>
                <c:ptCount val="71"/>
                <c:pt idx="0">
                  <c:v>4.90672371270452E-2</c:v>
                </c:pt>
                <c:pt idx="1">
                  <c:v>5.1873131267309497E-2</c:v>
                </c:pt>
                <c:pt idx="2">
                  <c:v>5.0338505955642598E-2</c:v>
                </c:pt>
                <c:pt idx="3">
                  <c:v>4.9974976326111101E-2</c:v>
                </c:pt>
                <c:pt idx="4">
                  <c:v>5.4052271324061797E-2</c:v>
                </c:pt>
                <c:pt idx="5">
                  <c:v>5.4371071915186302E-2</c:v>
                </c:pt>
                <c:pt idx="6">
                  <c:v>4.7567724136556203E-2</c:v>
                </c:pt>
                <c:pt idx="7">
                  <c:v>5.8965183191243803E-2</c:v>
                </c:pt>
                <c:pt idx="8">
                  <c:v>0.11176070924213601</c:v>
                </c:pt>
                <c:pt idx="9">
                  <c:v>0.115482168334141</c:v>
                </c:pt>
                <c:pt idx="10">
                  <c:v>8.4226296342095802E-2</c:v>
                </c:pt>
                <c:pt idx="11">
                  <c:v>7.1810668217722501E-2</c:v>
                </c:pt>
                <c:pt idx="12">
                  <c:v>6.8147518839716106E-2</c:v>
                </c:pt>
                <c:pt idx="13">
                  <c:v>6.5462059228084096E-2</c:v>
                </c:pt>
                <c:pt idx="14">
                  <c:v>6.44220873833425E-2</c:v>
                </c:pt>
                <c:pt idx="15">
                  <c:v>5.5753636249537303E-2</c:v>
                </c:pt>
                <c:pt idx="16">
                  <c:v>6.7960224171438294E-2</c:v>
                </c:pt>
                <c:pt idx="17">
                  <c:v>7.11002652728287E-2</c:v>
                </c:pt>
                <c:pt idx="18">
                  <c:v>7.5929838640292499E-2</c:v>
                </c:pt>
                <c:pt idx="19">
                  <c:v>5.8687496838261403E-2</c:v>
                </c:pt>
                <c:pt idx="20">
                  <c:v>6.9807602253876E-2</c:v>
                </c:pt>
                <c:pt idx="21">
                  <c:v>7.0509745981842106E-2</c:v>
                </c:pt>
                <c:pt idx="22">
                  <c:v>6.4249341554557804E-2</c:v>
                </c:pt>
                <c:pt idx="23">
                  <c:v>5.4834903509764998E-2</c:v>
                </c:pt>
                <c:pt idx="24">
                  <c:v>9.4959504636517394E-2</c:v>
                </c:pt>
                <c:pt idx="25">
                  <c:v>0.11803673481749601</c:v>
                </c:pt>
                <c:pt idx="26">
                  <c:v>6.5389095638862693E-2</c:v>
                </c:pt>
                <c:pt idx="27">
                  <c:v>5.0936292801701998E-2</c:v>
                </c:pt>
                <c:pt idx="28">
                  <c:v>8.59517701483095E-2</c:v>
                </c:pt>
                <c:pt idx="29">
                  <c:v>8.0598070642287703E-2</c:v>
                </c:pt>
                <c:pt idx="30">
                  <c:v>7.1700115805678297E-2</c:v>
                </c:pt>
                <c:pt idx="31">
                  <c:v>6.2108526004930498E-2</c:v>
                </c:pt>
                <c:pt idx="32">
                  <c:v>8.1760864797265007E-2</c:v>
                </c:pt>
                <c:pt idx="33">
                  <c:v>7.1465599016686698E-2</c:v>
                </c:pt>
                <c:pt idx="34">
                  <c:v>9.7134338487210994E-2</c:v>
                </c:pt>
                <c:pt idx="35">
                  <c:v>0.12807433329593401</c:v>
                </c:pt>
                <c:pt idx="36">
                  <c:v>2.9086407046676001E-2</c:v>
                </c:pt>
                <c:pt idx="37">
                  <c:v>2.9556529251037598E-2</c:v>
                </c:pt>
                <c:pt idx="38">
                  <c:v>3.0036635881685699E-2</c:v>
                </c:pt>
                <c:pt idx="39">
                  <c:v>2.9649305097353699E-2</c:v>
                </c:pt>
                <c:pt idx="40">
                  <c:v>8.0259048431867402E-2</c:v>
                </c:pt>
                <c:pt idx="41">
                  <c:v>7.9939039438893703E-2</c:v>
                </c:pt>
                <c:pt idx="42">
                  <c:v>7.95579157419668E-2</c:v>
                </c:pt>
                <c:pt idx="43">
                  <c:v>7.6132842334787398E-2</c:v>
                </c:pt>
                <c:pt idx="44">
                  <c:v>5.7240915165142597E-2</c:v>
                </c:pt>
                <c:pt idx="45">
                  <c:v>4.8628334502722297E-2</c:v>
                </c:pt>
                <c:pt idx="46">
                  <c:v>4.8497674944730097E-2</c:v>
                </c:pt>
                <c:pt idx="47">
                  <c:v>4.7738419981656503E-2</c:v>
                </c:pt>
                <c:pt idx="48">
                  <c:v>5.9730146853775597E-2</c:v>
                </c:pt>
                <c:pt idx="49">
                  <c:v>5.9153093769288699E-2</c:v>
                </c:pt>
                <c:pt idx="50">
                  <c:v>5.9220711853972499E-2</c:v>
                </c:pt>
                <c:pt idx="51">
                  <c:v>5.7144526363764499E-2</c:v>
                </c:pt>
                <c:pt idx="52">
                  <c:v>5.1490107304915003E-2</c:v>
                </c:pt>
                <c:pt idx="53">
                  <c:v>4.8784944202631797E-2</c:v>
                </c:pt>
                <c:pt idx="54">
                  <c:v>4.6978823597702099E-2</c:v>
                </c:pt>
                <c:pt idx="55">
                  <c:v>4.4627404632334999E-2</c:v>
                </c:pt>
                <c:pt idx="56">
                  <c:v>4.7028708759703899E-2</c:v>
                </c:pt>
                <c:pt idx="57">
                  <c:v>4.3595881328257903E-2</c:v>
                </c:pt>
                <c:pt idx="58">
                  <c:v>4.1513811645715999E-2</c:v>
                </c:pt>
                <c:pt idx="59">
                  <c:v>3.9132389676897902E-2</c:v>
                </c:pt>
                <c:pt idx="60">
                  <c:v>4.6858970316939003E-2</c:v>
                </c:pt>
                <c:pt idx="61">
                  <c:v>4.4363617712405101E-2</c:v>
                </c:pt>
                <c:pt idx="62">
                  <c:v>4.2900149693084602E-2</c:v>
                </c:pt>
                <c:pt idx="63">
                  <c:v>4.0751735316135199E-2</c:v>
                </c:pt>
                <c:pt idx="64">
                  <c:v>5.47338323460013E-2</c:v>
                </c:pt>
                <c:pt idx="65">
                  <c:v>5.3409885692354601E-2</c:v>
                </c:pt>
                <c:pt idx="66">
                  <c:v>4.8778181907876902E-2</c:v>
                </c:pt>
                <c:pt idx="67">
                  <c:v>4.6753549767387402E-2</c:v>
                </c:pt>
                <c:pt idx="68">
                  <c:v>6.0964911882758703E-2</c:v>
                </c:pt>
                <c:pt idx="69">
                  <c:v>5.9368132282373899E-2</c:v>
                </c:pt>
                <c:pt idx="70">
                  <c:v>5.8689625481517002E-2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DC-41AA-8267-DFA546078E11}"/>
            </c:ext>
          </c:extLst>
        </c:ser>
        <c:ser>
          <c:idx val="3"/>
          <c:order val="3"/>
          <c:tx>
            <c:strRef>
              <c:f>Aggregate!$E$1</c:f>
              <c:strCache>
                <c:ptCount val="1"/>
                <c:pt idx="0">
                  <c:v>Citi</c:v>
                </c:pt>
              </c:strCache>
            </c:strRef>
          </c:tx>
          <c:marker>
            <c:symbol val="none"/>
          </c:marke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Aggregate!$E$2:$E$72</c:f>
              <c:numCache>
                <c:formatCode>0.000%</c:formatCode>
                <c:ptCount val="71"/>
                <c:pt idx="0">
                  <c:v>4.66764222427134E-2</c:v>
                </c:pt>
                <c:pt idx="1">
                  <c:v>4.5846090235186397E-2</c:v>
                </c:pt>
                <c:pt idx="2">
                  <c:v>4.2990602440780602E-2</c:v>
                </c:pt>
                <c:pt idx="3">
                  <c:v>3.6569373444211503E-2</c:v>
                </c:pt>
                <c:pt idx="4">
                  <c:v>4.02426678686756E-2</c:v>
                </c:pt>
                <c:pt idx="5">
                  <c:v>3.8856425294491202E-2</c:v>
                </c:pt>
                <c:pt idx="6">
                  <c:v>3.7055181329522999E-2</c:v>
                </c:pt>
                <c:pt idx="7">
                  <c:v>3.5570592538405298E-2</c:v>
                </c:pt>
                <c:pt idx="8">
                  <c:v>5.5537086914930402E-2</c:v>
                </c:pt>
                <c:pt idx="9">
                  <c:v>6.0773890835659601E-2</c:v>
                </c:pt>
                <c:pt idx="10">
                  <c:v>5.9697356426617998E-2</c:v>
                </c:pt>
                <c:pt idx="11">
                  <c:v>5.1794063866269301E-2</c:v>
                </c:pt>
                <c:pt idx="12">
                  <c:v>5.5520492665480897E-2</c:v>
                </c:pt>
                <c:pt idx="13">
                  <c:v>5.1606748164520599E-2</c:v>
                </c:pt>
                <c:pt idx="14">
                  <c:v>5.0008900424349301E-2</c:v>
                </c:pt>
                <c:pt idx="15">
                  <c:v>4.9975611855507397E-2</c:v>
                </c:pt>
                <c:pt idx="16">
                  <c:v>4.6617473435655303E-2</c:v>
                </c:pt>
                <c:pt idx="17">
                  <c:v>4.6484386496747798E-2</c:v>
                </c:pt>
                <c:pt idx="18">
                  <c:v>4.6493691529634798E-2</c:v>
                </c:pt>
                <c:pt idx="19">
                  <c:v>4.3488317023608301E-2</c:v>
                </c:pt>
                <c:pt idx="20">
                  <c:v>3.4101108407677799E-2</c:v>
                </c:pt>
                <c:pt idx="21">
                  <c:v>3.3423246299701601E-2</c:v>
                </c:pt>
                <c:pt idx="22">
                  <c:v>3.4541680586666401E-2</c:v>
                </c:pt>
                <c:pt idx="23">
                  <c:v>2.0345948875440299E-2</c:v>
                </c:pt>
                <c:pt idx="24">
                  <c:v>1.5837785661147599E-2</c:v>
                </c:pt>
                <c:pt idx="25">
                  <c:v>1.5545933223699101E-2</c:v>
                </c:pt>
                <c:pt idx="26">
                  <c:v>1.45960172591105E-2</c:v>
                </c:pt>
                <c:pt idx="27">
                  <c:v>1.42534637687575E-2</c:v>
                </c:pt>
                <c:pt idx="28">
                  <c:v>3.0016896648831299E-2</c:v>
                </c:pt>
                <c:pt idx="29">
                  <c:v>3.1773806507385302E-2</c:v>
                </c:pt>
                <c:pt idx="30">
                  <c:v>3.2153458178483502E-2</c:v>
                </c:pt>
                <c:pt idx="31">
                  <c:v>3.3969227239119902E-2</c:v>
                </c:pt>
                <c:pt idx="32">
                  <c:v>5.967980038147E-2</c:v>
                </c:pt>
                <c:pt idx="33">
                  <c:v>5.98582898473815E-2</c:v>
                </c:pt>
                <c:pt idx="34">
                  <c:v>6.3675201761844394E-2</c:v>
                </c:pt>
                <c:pt idx="35">
                  <c:v>6.7198428984356004E-2</c:v>
                </c:pt>
                <c:pt idx="36">
                  <c:v>7.7279463114684296E-2</c:v>
                </c:pt>
                <c:pt idx="37">
                  <c:v>8.1647710912755495E-2</c:v>
                </c:pt>
                <c:pt idx="38">
                  <c:v>8.6081934367505497E-2</c:v>
                </c:pt>
                <c:pt idx="39">
                  <c:v>9.9716038963322401E-2</c:v>
                </c:pt>
                <c:pt idx="40">
                  <c:v>8.4539603189862797E-2</c:v>
                </c:pt>
                <c:pt idx="41">
                  <c:v>6.9875323987362098E-2</c:v>
                </c:pt>
                <c:pt idx="42">
                  <c:v>5.4678478583991101E-2</c:v>
                </c:pt>
                <c:pt idx="43">
                  <c:v>5.3332909758302301E-2</c:v>
                </c:pt>
                <c:pt idx="44">
                  <c:v>7.4064632226137794E-2</c:v>
                </c:pt>
                <c:pt idx="45">
                  <c:v>7.2236327896473496E-2</c:v>
                </c:pt>
                <c:pt idx="46">
                  <c:v>7.2527188517825594E-2</c:v>
                </c:pt>
                <c:pt idx="47">
                  <c:v>7.2202535494585204E-2</c:v>
                </c:pt>
                <c:pt idx="48">
                  <c:v>6.24328294045998E-2</c:v>
                </c:pt>
                <c:pt idx="49">
                  <c:v>6.1795993144613197E-2</c:v>
                </c:pt>
                <c:pt idx="50">
                  <c:v>6.1128746558164797E-2</c:v>
                </c:pt>
                <c:pt idx="51">
                  <c:v>5.9999311440981903E-2</c:v>
                </c:pt>
                <c:pt idx="52">
                  <c:v>4.5466924717226E-2</c:v>
                </c:pt>
                <c:pt idx="53">
                  <c:v>4.5252561370524302E-2</c:v>
                </c:pt>
                <c:pt idx="54">
                  <c:v>4.5458363869682002E-2</c:v>
                </c:pt>
                <c:pt idx="55">
                  <c:v>4.5147499669154198E-2</c:v>
                </c:pt>
                <c:pt idx="56">
                  <c:v>3.6057798399981203E-2</c:v>
                </c:pt>
                <c:pt idx="57">
                  <c:v>3.52985906486818E-2</c:v>
                </c:pt>
                <c:pt idx="58">
                  <c:v>3.5123972863828998E-2</c:v>
                </c:pt>
                <c:pt idx="59">
                  <c:v>3.4428605943464599E-2</c:v>
                </c:pt>
                <c:pt idx="60">
                  <c:v>3.0831647612337199E-2</c:v>
                </c:pt>
                <c:pt idx="61">
                  <c:v>2.9199358539709199E-2</c:v>
                </c:pt>
                <c:pt idx="62">
                  <c:v>2.9186165348824698E-2</c:v>
                </c:pt>
                <c:pt idx="63">
                  <c:v>2.8895592969413599E-2</c:v>
                </c:pt>
                <c:pt idx="64">
                  <c:v>2.8590865129799501E-2</c:v>
                </c:pt>
                <c:pt idx="65">
                  <c:v>2.7877005532779799E-2</c:v>
                </c:pt>
                <c:pt idx="66">
                  <c:v>2.7832446808510599E-2</c:v>
                </c:pt>
                <c:pt idx="67">
                  <c:v>2.6991754167408202E-2</c:v>
                </c:pt>
                <c:pt idx="68">
                  <c:v>2.8198570398058901E-2</c:v>
                </c:pt>
                <c:pt idx="69">
                  <c:v>2.7659136520351998E-2</c:v>
                </c:pt>
                <c:pt idx="70">
                  <c:v>2.7610403086201E-2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DC-41AA-8267-DFA546078E11}"/>
            </c:ext>
          </c:extLst>
        </c:ser>
        <c:ser>
          <c:idx val="4"/>
          <c:order val="4"/>
          <c:tx>
            <c:strRef>
              <c:f>Aggregate!$F$1</c:f>
              <c:strCache>
                <c:ptCount val="1"/>
                <c:pt idx="0">
                  <c:v>Amex</c:v>
                </c:pt>
              </c:strCache>
            </c:strRef>
          </c:tx>
          <c:marker>
            <c:symbol val="none"/>
          </c:marke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Aggregate!$F$2:$F$72</c:f>
              <c:numCache>
                <c:formatCode>0.000%</c:formatCode>
                <c:ptCount val="71"/>
                <c:pt idx="0">
                  <c:v>2.8173761583337498E-2</c:v>
                </c:pt>
                <c:pt idx="1">
                  <c:v>2.7867139261833901E-2</c:v>
                </c:pt>
                <c:pt idx="2">
                  <c:v>2.9010068361977601E-2</c:v>
                </c:pt>
                <c:pt idx="3">
                  <c:v>2.6914093653015E-2</c:v>
                </c:pt>
                <c:pt idx="4">
                  <c:v>3.8004010208168501E-2</c:v>
                </c:pt>
                <c:pt idx="5">
                  <c:v>4.195223179141E-2</c:v>
                </c:pt>
                <c:pt idx="6">
                  <c:v>3.93483374561579E-2</c:v>
                </c:pt>
                <c:pt idx="7">
                  <c:v>3.3734288261241002E-2</c:v>
                </c:pt>
                <c:pt idx="8">
                  <c:v>4.4930076103902698E-2</c:v>
                </c:pt>
                <c:pt idx="9">
                  <c:v>4.4887114184875898E-2</c:v>
                </c:pt>
                <c:pt idx="10">
                  <c:v>4.5483984544446701E-2</c:v>
                </c:pt>
                <c:pt idx="11">
                  <c:v>3.8384405364321E-2</c:v>
                </c:pt>
                <c:pt idx="12">
                  <c:v>4.08148022025328E-2</c:v>
                </c:pt>
                <c:pt idx="13">
                  <c:v>6.3954897372429306E-2</c:v>
                </c:pt>
                <c:pt idx="14">
                  <c:v>7.6935354560792202E-2</c:v>
                </c:pt>
                <c:pt idx="15">
                  <c:v>6.6366883590561199E-2</c:v>
                </c:pt>
                <c:pt idx="16">
                  <c:v>3.2787485613185799E-2</c:v>
                </c:pt>
                <c:pt idx="17">
                  <c:v>2.9843368493828501E-2</c:v>
                </c:pt>
                <c:pt idx="18">
                  <c:v>2.7254061678679199E-2</c:v>
                </c:pt>
                <c:pt idx="19">
                  <c:v>2.2568114958241001E-2</c:v>
                </c:pt>
                <c:pt idx="20">
                  <c:v>3.0629993021554801E-2</c:v>
                </c:pt>
                <c:pt idx="21">
                  <c:v>2.66245290805176E-2</c:v>
                </c:pt>
                <c:pt idx="22">
                  <c:v>2.4663196342536699E-2</c:v>
                </c:pt>
                <c:pt idx="23">
                  <c:v>1.9765883292128798E-2</c:v>
                </c:pt>
                <c:pt idx="24">
                  <c:v>2.2372262040818401E-2</c:v>
                </c:pt>
                <c:pt idx="25">
                  <c:v>1.9027818700853499E-2</c:v>
                </c:pt>
                <c:pt idx="26">
                  <c:v>1.8492646603653899E-2</c:v>
                </c:pt>
                <c:pt idx="27">
                  <c:v>1.7543188835500101E-2</c:v>
                </c:pt>
                <c:pt idx="28">
                  <c:v>3.5369103211544697E-2</c:v>
                </c:pt>
                <c:pt idx="29">
                  <c:v>3.5022334375455003E-2</c:v>
                </c:pt>
                <c:pt idx="30">
                  <c:v>4.0211657788639603E-2</c:v>
                </c:pt>
                <c:pt idx="31">
                  <c:v>3.57673534040895E-2</c:v>
                </c:pt>
                <c:pt idx="32">
                  <c:v>6.8200570122719295E-2</c:v>
                </c:pt>
                <c:pt idx="33">
                  <c:v>8.2144612487009105E-2</c:v>
                </c:pt>
                <c:pt idx="34">
                  <c:v>8.5592069968717904E-2</c:v>
                </c:pt>
                <c:pt idx="35">
                  <c:v>8.0528723477621203E-2</c:v>
                </c:pt>
                <c:pt idx="36">
                  <c:v>7.3709307982729899E-2</c:v>
                </c:pt>
                <c:pt idx="37">
                  <c:v>7.0065319639202997E-2</c:v>
                </c:pt>
                <c:pt idx="38">
                  <c:v>6.5538576280030097E-2</c:v>
                </c:pt>
                <c:pt idx="39">
                  <c:v>5.5557913716085303E-2</c:v>
                </c:pt>
                <c:pt idx="40">
                  <c:v>4.53070416837488E-2</c:v>
                </c:pt>
                <c:pt idx="41">
                  <c:v>4.1285422090916797E-2</c:v>
                </c:pt>
                <c:pt idx="42">
                  <c:v>4.1109057409433498E-2</c:v>
                </c:pt>
                <c:pt idx="43">
                  <c:v>3.9097163709014497E-2</c:v>
                </c:pt>
                <c:pt idx="44">
                  <c:v>2.92336611844769E-2</c:v>
                </c:pt>
                <c:pt idx="45">
                  <c:v>2.7116096272153199E-2</c:v>
                </c:pt>
                <c:pt idx="46">
                  <c:v>2.83002129264163E-2</c:v>
                </c:pt>
                <c:pt idx="47">
                  <c:v>2.5975127281732801E-2</c:v>
                </c:pt>
                <c:pt idx="48">
                  <c:v>2.4815509711301701E-2</c:v>
                </c:pt>
                <c:pt idx="49">
                  <c:v>2.3369299434309501E-2</c:v>
                </c:pt>
                <c:pt idx="50">
                  <c:v>2.33846512323077E-2</c:v>
                </c:pt>
                <c:pt idx="51">
                  <c:v>2.2826550098241701E-2</c:v>
                </c:pt>
                <c:pt idx="52">
                  <c:v>2.0909474094984799E-2</c:v>
                </c:pt>
                <c:pt idx="53">
                  <c:v>2.0475896286200199E-2</c:v>
                </c:pt>
                <c:pt idx="54">
                  <c:v>2.0964806371613302E-2</c:v>
                </c:pt>
                <c:pt idx="55">
                  <c:v>1.94086653528085E-2</c:v>
                </c:pt>
                <c:pt idx="56">
                  <c:v>2.2157374646272598E-2</c:v>
                </c:pt>
                <c:pt idx="57">
                  <c:v>2.157963678729E-2</c:v>
                </c:pt>
                <c:pt idx="58">
                  <c:v>1.9188184404782802E-2</c:v>
                </c:pt>
                <c:pt idx="59">
                  <c:v>1.6812530122317999E-2</c:v>
                </c:pt>
                <c:pt idx="60">
                  <c:v>2.2000991179406001E-2</c:v>
                </c:pt>
                <c:pt idx="61">
                  <c:v>2.1839704000389499E-2</c:v>
                </c:pt>
                <c:pt idx="62">
                  <c:v>2.1872358605546399E-2</c:v>
                </c:pt>
                <c:pt idx="63">
                  <c:v>2.0510483957738398E-2</c:v>
                </c:pt>
                <c:pt idx="64">
                  <c:v>2.8535868607344701E-2</c:v>
                </c:pt>
                <c:pt idx="65">
                  <c:v>2.7984910219363699E-2</c:v>
                </c:pt>
                <c:pt idx="66">
                  <c:v>2.63256824492633E-2</c:v>
                </c:pt>
                <c:pt idx="67">
                  <c:v>1.3748424738714699E-2</c:v>
                </c:pt>
                <c:pt idx="68">
                  <c:v>2.63205127392914E-2</c:v>
                </c:pt>
                <c:pt idx="69">
                  <c:v>2.0832156804324702E-2</c:v>
                </c:pt>
                <c:pt idx="70">
                  <c:v>2.02959156036163E-2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DC-41AA-8267-DFA546078E11}"/>
            </c:ext>
          </c:extLst>
        </c:ser>
        <c:ser>
          <c:idx val="5"/>
          <c:order val="5"/>
          <c:tx>
            <c:strRef>
              <c:f>Aggregate!$G$1</c:f>
              <c:strCache>
                <c:ptCount val="1"/>
                <c:pt idx="0">
                  <c:v>Chase</c:v>
                </c:pt>
              </c:strCache>
            </c:strRef>
          </c:tx>
          <c:marker>
            <c:symbol val="none"/>
          </c:marke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Aggregate!$G$2:$G$72</c:f>
              <c:numCache>
                <c:formatCode>0.000%</c:formatCode>
                <c:ptCount val="71"/>
                <c:pt idx="0">
                  <c:v>1.9339599825870999E-2</c:v>
                </c:pt>
                <c:pt idx="1">
                  <c:v>1.8809785165438301E-2</c:v>
                </c:pt>
                <c:pt idx="2">
                  <c:v>1.8287430535968801E-2</c:v>
                </c:pt>
                <c:pt idx="3">
                  <c:v>1.72407597720396E-2</c:v>
                </c:pt>
                <c:pt idx="4">
                  <c:v>2.3294355297598698E-2</c:v>
                </c:pt>
                <c:pt idx="5">
                  <c:v>2.3085327600183302E-2</c:v>
                </c:pt>
                <c:pt idx="6">
                  <c:v>2.2687754154803199E-2</c:v>
                </c:pt>
                <c:pt idx="7">
                  <c:v>2.1916469808808101E-2</c:v>
                </c:pt>
                <c:pt idx="8">
                  <c:v>2.3357549680566501E-2</c:v>
                </c:pt>
                <c:pt idx="9">
                  <c:v>2.1667394574659101E-2</c:v>
                </c:pt>
                <c:pt idx="10">
                  <c:v>2.0473433828165299E-2</c:v>
                </c:pt>
                <c:pt idx="11">
                  <c:v>2.3318514456565E-2</c:v>
                </c:pt>
                <c:pt idx="12">
                  <c:v>2.0902433199777099E-2</c:v>
                </c:pt>
                <c:pt idx="13">
                  <c:v>2.0208692752191799E-2</c:v>
                </c:pt>
                <c:pt idx="14">
                  <c:v>1.9892048862093999E-2</c:v>
                </c:pt>
                <c:pt idx="15">
                  <c:v>9.5341258770881392E-3</c:v>
                </c:pt>
                <c:pt idx="16">
                  <c:v>1.6159987833624798E-2</c:v>
                </c:pt>
                <c:pt idx="17">
                  <c:v>1.57517899761337E-2</c:v>
                </c:pt>
                <c:pt idx="18">
                  <c:v>1.50822240957904E-2</c:v>
                </c:pt>
                <c:pt idx="19">
                  <c:v>1.49234446669682E-2</c:v>
                </c:pt>
                <c:pt idx="20">
                  <c:v>1.3293810454403599E-2</c:v>
                </c:pt>
                <c:pt idx="21">
                  <c:v>1.40069674353147E-2</c:v>
                </c:pt>
                <c:pt idx="22">
                  <c:v>1.39574580586575E-2</c:v>
                </c:pt>
                <c:pt idx="23">
                  <c:v>1.3383852300909301E-2</c:v>
                </c:pt>
                <c:pt idx="24">
                  <c:v>1.4420475401513999E-2</c:v>
                </c:pt>
                <c:pt idx="25">
                  <c:v>1.39080187664098E-2</c:v>
                </c:pt>
                <c:pt idx="26">
                  <c:v>1.31625511417304E-2</c:v>
                </c:pt>
                <c:pt idx="27">
                  <c:v>1.2514432747632099E-2</c:v>
                </c:pt>
                <c:pt idx="28">
                  <c:v>1.7549960471935099E-2</c:v>
                </c:pt>
                <c:pt idx="29">
                  <c:v>1.7676347711272002E-2</c:v>
                </c:pt>
                <c:pt idx="30">
                  <c:v>1.12808373710101E-2</c:v>
                </c:pt>
                <c:pt idx="31">
                  <c:v>1.1863830622043599E-2</c:v>
                </c:pt>
                <c:pt idx="32">
                  <c:v>3.0354886547439099E-2</c:v>
                </c:pt>
                <c:pt idx="33">
                  <c:v>3.1832370178193001E-2</c:v>
                </c:pt>
                <c:pt idx="34">
                  <c:v>3.2833735308755399E-2</c:v>
                </c:pt>
                <c:pt idx="35">
                  <c:v>3.3960889441495501E-2</c:v>
                </c:pt>
                <c:pt idx="36">
                  <c:v>4.6509898471196999E-2</c:v>
                </c:pt>
                <c:pt idx="37">
                  <c:v>4.7198589166130497E-2</c:v>
                </c:pt>
                <c:pt idx="38">
                  <c:v>4.7726916727916797E-2</c:v>
                </c:pt>
                <c:pt idx="39">
                  <c:v>4.8792806109879301E-2</c:v>
                </c:pt>
                <c:pt idx="40">
                  <c:v>4.6194773720764103E-2</c:v>
                </c:pt>
                <c:pt idx="41">
                  <c:v>4.61275286870668E-2</c:v>
                </c:pt>
                <c:pt idx="42">
                  <c:v>4.5866214171811803E-2</c:v>
                </c:pt>
                <c:pt idx="43">
                  <c:v>4.4459108915403799E-2</c:v>
                </c:pt>
                <c:pt idx="44">
                  <c:v>4.2699475662271703E-2</c:v>
                </c:pt>
                <c:pt idx="45">
                  <c:v>4.2163065021731401E-2</c:v>
                </c:pt>
                <c:pt idx="46">
                  <c:v>4.2453947524260002E-2</c:v>
                </c:pt>
                <c:pt idx="47">
                  <c:v>4.1533817801200801E-2</c:v>
                </c:pt>
                <c:pt idx="48">
                  <c:v>3.36772034854564E-2</c:v>
                </c:pt>
                <c:pt idx="49">
                  <c:v>3.3756757340538499E-2</c:v>
                </c:pt>
                <c:pt idx="50">
                  <c:v>3.3517189477111603E-2</c:v>
                </c:pt>
                <c:pt idx="51">
                  <c:v>3.2700289511026902E-2</c:v>
                </c:pt>
                <c:pt idx="52">
                  <c:v>2.513934401127E-2</c:v>
                </c:pt>
                <c:pt idx="53">
                  <c:v>2.4568039102351901E-2</c:v>
                </c:pt>
                <c:pt idx="54">
                  <c:v>2.4322402388165801E-2</c:v>
                </c:pt>
                <c:pt idx="55">
                  <c:v>2.3475789586572999E-2</c:v>
                </c:pt>
                <c:pt idx="56">
                  <c:v>1.9752673971258398E-2</c:v>
                </c:pt>
                <c:pt idx="57">
                  <c:v>1.8902641074613102E-2</c:v>
                </c:pt>
                <c:pt idx="58">
                  <c:v>1.8178353475457099E-2</c:v>
                </c:pt>
                <c:pt idx="59">
                  <c:v>1.7366401703596299E-2</c:v>
                </c:pt>
                <c:pt idx="60">
                  <c:v>1.5992600813910501E-2</c:v>
                </c:pt>
                <c:pt idx="61">
                  <c:v>1.54888437901303E-2</c:v>
                </c:pt>
                <c:pt idx="62">
                  <c:v>1.5184470166387101E-2</c:v>
                </c:pt>
                <c:pt idx="63">
                  <c:v>1.5025624341316801E-2</c:v>
                </c:pt>
                <c:pt idx="64">
                  <c:v>1.4760640679306301E-2</c:v>
                </c:pt>
                <c:pt idx="65">
                  <c:v>1.4624492442078699E-2</c:v>
                </c:pt>
                <c:pt idx="66">
                  <c:v>1.4468702232352601E-2</c:v>
                </c:pt>
                <c:pt idx="67">
                  <c:v>1.4264072376023E-2</c:v>
                </c:pt>
                <c:pt idx="68">
                  <c:v>1.33395966760176E-2</c:v>
                </c:pt>
                <c:pt idx="69">
                  <c:v>1.3098433801001501E-2</c:v>
                </c:pt>
                <c:pt idx="70">
                  <c:v>1.2997042434744E-2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DC-41AA-8267-DFA546078E11}"/>
            </c:ext>
          </c:extLst>
        </c:ser>
        <c:ser>
          <c:idx val="6"/>
          <c:order val="6"/>
          <c:tx>
            <c:strRef>
              <c:f>Aggregate!$H$1</c:f>
              <c:strCache>
                <c:ptCount val="1"/>
                <c:pt idx="0">
                  <c:v>B of A</c:v>
                </c:pt>
              </c:strCache>
            </c:strRef>
          </c:tx>
          <c:marker>
            <c:symbol val="none"/>
          </c:marke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Aggregate!$H$2:$H$72</c:f>
              <c:numCache>
                <c:formatCode>0.000%</c:formatCode>
                <c:ptCount val="71"/>
                <c:pt idx="0">
                  <c:v>1.8786660889138301E-2</c:v>
                </c:pt>
                <c:pt idx="1">
                  <c:v>1.86480455635838E-2</c:v>
                </c:pt>
                <c:pt idx="2">
                  <c:v>2.0114334109676099E-2</c:v>
                </c:pt>
                <c:pt idx="3">
                  <c:v>2.2025230139788601E-2</c:v>
                </c:pt>
                <c:pt idx="4">
                  <c:v>2.0276478806365801E-2</c:v>
                </c:pt>
                <c:pt idx="5">
                  <c:v>1.9567704058254799E-2</c:v>
                </c:pt>
                <c:pt idx="6">
                  <c:v>1.9301805317101101E-2</c:v>
                </c:pt>
                <c:pt idx="7">
                  <c:v>1.8845341841674999E-2</c:v>
                </c:pt>
                <c:pt idx="8">
                  <c:v>1.8225590047926999E-2</c:v>
                </c:pt>
                <c:pt idx="9">
                  <c:v>1.70680195928746E-2</c:v>
                </c:pt>
                <c:pt idx="10">
                  <c:v>1.6849015719593501E-2</c:v>
                </c:pt>
                <c:pt idx="11">
                  <c:v>1.7034973001283302E-2</c:v>
                </c:pt>
                <c:pt idx="12">
                  <c:v>1.35709019487715E-2</c:v>
                </c:pt>
                <c:pt idx="13">
                  <c:v>1.36189765787087E-2</c:v>
                </c:pt>
                <c:pt idx="14">
                  <c:v>1.3229723119336701E-2</c:v>
                </c:pt>
                <c:pt idx="15">
                  <c:v>1.26600291159179E-2</c:v>
                </c:pt>
                <c:pt idx="16">
                  <c:v>1.04691796502286E-2</c:v>
                </c:pt>
                <c:pt idx="17">
                  <c:v>8.2425849675777704E-3</c:v>
                </c:pt>
                <c:pt idx="18">
                  <c:v>7.8530853765846707E-3</c:v>
                </c:pt>
                <c:pt idx="19">
                  <c:v>7.6500896171073701E-3</c:v>
                </c:pt>
                <c:pt idx="20">
                  <c:v>8.4106725692667701E-3</c:v>
                </c:pt>
                <c:pt idx="21">
                  <c:v>7.8831375786700703E-3</c:v>
                </c:pt>
                <c:pt idx="22">
                  <c:v>7.75121447663768E-3</c:v>
                </c:pt>
                <c:pt idx="23">
                  <c:v>7.51459103654218E-3</c:v>
                </c:pt>
                <c:pt idx="24">
                  <c:v>6.6589094215890798E-3</c:v>
                </c:pt>
                <c:pt idx="25">
                  <c:v>6.4698803977504904E-3</c:v>
                </c:pt>
                <c:pt idx="26">
                  <c:v>6.5592563813882798E-3</c:v>
                </c:pt>
                <c:pt idx="27">
                  <c:v>6.4667083546717102E-3</c:v>
                </c:pt>
                <c:pt idx="28">
                  <c:v>7.2583432904752797E-3</c:v>
                </c:pt>
                <c:pt idx="29">
                  <c:v>7.4122607647698398E-3</c:v>
                </c:pt>
                <c:pt idx="30">
                  <c:v>7.4312827692621097E-3</c:v>
                </c:pt>
                <c:pt idx="31">
                  <c:v>6.9638330408285697E-3</c:v>
                </c:pt>
                <c:pt idx="32">
                  <c:v>1.75036039709318E-2</c:v>
                </c:pt>
                <c:pt idx="33">
                  <c:v>1.5769685647393301E-2</c:v>
                </c:pt>
                <c:pt idx="34">
                  <c:v>1.59189148614137E-2</c:v>
                </c:pt>
                <c:pt idx="35">
                  <c:v>1.5527486307612699E-2</c:v>
                </c:pt>
                <c:pt idx="36">
                  <c:v>3.4202758212329001E-2</c:v>
                </c:pt>
                <c:pt idx="37">
                  <c:v>3.4348223867038299E-2</c:v>
                </c:pt>
                <c:pt idx="38">
                  <c:v>3.5421984454383597E-2</c:v>
                </c:pt>
                <c:pt idx="39">
                  <c:v>3.4779192470137298E-2</c:v>
                </c:pt>
                <c:pt idx="40">
                  <c:v>3.5507950092225099E-2</c:v>
                </c:pt>
                <c:pt idx="41">
                  <c:v>3.5418233171658799E-2</c:v>
                </c:pt>
                <c:pt idx="42">
                  <c:v>3.5310152143103901E-2</c:v>
                </c:pt>
                <c:pt idx="43">
                  <c:v>3.5576682429524102E-2</c:v>
                </c:pt>
                <c:pt idx="44">
                  <c:v>3.5221789814054202E-2</c:v>
                </c:pt>
                <c:pt idx="45">
                  <c:v>3.5961923295838402E-2</c:v>
                </c:pt>
                <c:pt idx="46">
                  <c:v>3.5582132226381999E-2</c:v>
                </c:pt>
                <c:pt idx="47">
                  <c:v>3.4996946760946397E-2</c:v>
                </c:pt>
                <c:pt idx="48">
                  <c:v>2.50503929401436E-2</c:v>
                </c:pt>
                <c:pt idx="49">
                  <c:v>2.4471783515859401E-2</c:v>
                </c:pt>
                <c:pt idx="50">
                  <c:v>2.4362315012457399E-2</c:v>
                </c:pt>
                <c:pt idx="51">
                  <c:v>2.4624740771314501E-2</c:v>
                </c:pt>
                <c:pt idx="52">
                  <c:v>1.7493627979276099E-2</c:v>
                </c:pt>
                <c:pt idx="53">
                  <c:v>1.75993503407916E-2</c:v>
                </c:pt>
                <c:pt idx="54">
                  <c:v>1.7994371400335999E-2</c:v>
                </c:pt>
                <c:pt idx="55">
                  <c:v>1.5670560619120099E-2</c:v>
                </c:pt>
                <c:pt idx="56">
                  <c:v>1.85059089574078E-2</c:v>
                </c:pt>
                <c:pt idx="57">
                  <c:v>1.83947801816568E-2</c:v>
                </c:pt>
                <c:pt idx="58">
                  <c:v>1.8417372178770802E-2</c:v>
                </c:pt>
                <c:pt idx="59">
                  <c:v>1.8142284783902701E-2</c:v>
                </c:pt>
                <c:pt idx="60">
                  <c:v>1.5389901527279501E-2</c:v>
                </c:pt>
                <c:pt idx="61">
                  <c:v>1.5160119972719601E-2</c:v>
                </c:pt>
                <c:pt idx="62">
                  <c:v>1.5009387927226E-2</c:v>
                </c:pt>
                <c:pt idx="63">
                  <c:v>1.49154698578796E-2</c:v>
                </c:pt>
                <c:pt idx="64">
                  <c:v>1.36833740983077E-2</c:v>
                </c:pt>
                <c:pt idx="65">
                  <c:v>1.3661527324294201E-2</c:v>
                </c:pt>
                <c:pt idx="66">
                  <c:v>1.34540753481933E-2</c:v>
                </c:pt>
                <c:pt idx="67">
                  <c:v>1.33437296820194E-2</c:v>
                </c:pt>
                <c:pt idx="68">
                  <c:v>1.2475139898999701E-2</c:v>
                </c:pt>
                <c:pt idx="69">
                  <c:v>1.23829983863515E-2</c:v>
                </c:pt>
                <c:pt idx="70">
                  <c:v>1.24515445534679E-2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4DC-41AA-8267-DFA546078E11}"/>
            </c:ext>
          </c:extLst>
        </c:ser>
        <c:ser>
          <c:idx val="7"/>
          <c:order val="7"/>
          <c:tx>
            <c:strRef>
              <c:f>Aggregate!$I$1</c:f>
              <c:strCache>
                <c:ptCount val="1"/>
                <c:pt idx="0">
                  <c:v>WF</c:v>
                </c:pt>
              </c:strCache>
            </c:strRef>
          </c:tx>
          <c:marker>
            <c:symbol val="none"/>
          </c:marke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Aggregate!$I$2:$I$72</c:f>
              <c:numCache>
                <c:formatCode>0.000%</c:formatCode>
                <c:ptCount val="71"/>
                <c:pt idx="0">
                  <c:v>1.9264202075982999E-2</c:v>
                </c:pt>
                <c:pt idx="1">
                  <c:v>1.8068677761258499E-2</c:v>
                </c:pt>
                <c:pt idx="2">
                  <c:v>1.78311542329764E-2</c:v>
                </c:pt>
                <c:pt idx="3">
                  <c:v>1.5822519003821801E-2</c:v>
                </c:pt>
                <c:pt idx="4">
                  <c:v>1.52041245791246E-2</c:v>
                </c:pt>
                <c:pt idx="5">
                  <c:v>1.43606765916002E-2</c:v>
                </c:pt>
                <c:pt idx="6">
                  <c:v>1.2372316834056801E-2</c:v>
                </c:pt>
                <c:pt idx="7">
                  <c:v>1.05700512775498E-2</c:v>
                </c:pt>
                <c:pt idx="8">
                  <c:v>8.6285839577986204E-3</c:v>
                </c:pt>
                <c:pt idx="9">
                  <c:v>8.2020977263392806E-3</c:v>
                </c:pt>
                <c:pt idx="10">
                  <c:v>7.6998331127352201E-3</c:v>
                </c:pt>
                <c:pt idx="11">
                  <c:v>7.1527469648938E-3</c:v>
                </c:pt>
                <c:pt idx="12">
                  <c:v>5.90598313336348E-3</c:v>
                </c:pt>
                <c:pt idx="13">
                  <c:v>5.6490397722935301E-3</c:v>
                </c:pt>
                <c:pt idx="14">
                  <c:v>5.6756549464757203E-3</c:v>
                </c:pt>
                <c:pt idx="15">
                  <c:v>5.5623961972395596E-3</c:v>
                </c:pt>
                <c:pt idx="16">
                  <c:v>8.6002004824329899E-3</c:v>
                </c:pt>
                <c:pt idx="17">
                  <c:v>8.6174464248954807E-3</c:v>
                </c:pt>
                <c:pt idx="18">
                  <c:v>8.4118916709107205E-3</c:v>
                </c:pt>
                <c:pt idx="19">
                  <c:v>8.2941909918527006E-3</c:v>
                </c:pt>
                <c:pt idx="20">
                  <c:v>7.31310569195352E-3</c:v>
                </c:pt>
                <c:pt idx="21">
                  <c:v>7.6656587878722203E-3</c:v>
                </c:pt>
                <c:pt idx="22">
                  <c:v>7.5838259365417502E-3</c:v>
                </c:pt>
                <c:pt idx="23">
                  <c:v>7.4030917153054196E-3</c:v>
                </c:pt>
                <c:pt idx="24">
                  <c:v>7.3421852143580497E-3</c:v>
                </c:pt>
                <c:pt idx="25">
                  <c:v>7.3341131097271802E-3</c:v>
                </c:pt>
                <c:pt idx="26">
                  <c:v>6.9976004396959703E-3</c:v>
                </c:pt>
                <c:pt idx="27">
                  <c:v>6.7961228249477602E-3</c:v>
                </c:pt>
                <c:pt idx="28">
                  <c:v>1.13852647977035E-2</c:v>
                </c:pt>
                <c:pt idx="29">
                  <c:v>1.10333282605387E-2</c:v>
                </c:pt>
                <c:pt idx="30">
                  <c:v>1.08921660537006E-2</c:v>
                </c:pt>
                <c:pt idx="31">
                  <c:v>1.04072463143993E-2</c:v>
                </c:pt>
                <c:pt idx="32">
                  <c:v>2.2927630940800501E-2</c:v>
                </c:pt>
                <c:pt idx="33">
                  <c:v>2.2959700494273299E-2</c:v>
                </c:pt>
                <c:pt idx="34">
                  <c:v>2.2913025776807799E-2</c:v>
                </c:pt>
                <c:pt idx="35">
                  <c:v>2.0443212201185099E-2</c:v>
                </c:pt>
                <c:pt idx="36">
                  <c:v>1.6137550202209701E-2</c:v>
                </c:pt>
                <c:pt idx="37">
                  <c:v>1.6316124920331399E-2</c:v>
                </c:pt>
                <c:pt idx="38">
                  <c:v>1.6430197333515899E-2</c:v>
                </c:pt>
                <c:pt idx="39">
                  <c:v>1.6184298701462901E-2</c:v>
                </c:pt>
                <c:pt idx="40">
                  <c:v>2.8556055637556099E-2</c:v>
                </c:pt>
                <c:pt idx="41">
                  <c:v>2.83578662499946E-2</c:v>
                </c:pt>
                <c:pt idx="42">
                  <c:v>2.76438077701666E-2</c:v>
                </c:pt>
                <c:pt idx="43">
                  <c:v>2.7296433962841201E-2</c:v>
                </c:pt>
                <c:pt idx="44">
                  <c:v>2.2729735662621799E-2</c:v>
                </c:pt>
                <c:pt idx="45">
                  <c:v>2.2307914673589901E-2</c:v>
                </c:pt>
                <c:pt idx="46">
                  <c:v>2.2048428375626501E-2</c:v>
                </c:pt>
                <c:pt idx="47">
                  <c:v>2.1622364609105701E-2</c:v>
                </c:pt>
                <c:pt idx="48">
                  <c:v>1.8767692776271001E-2</c:v>
                </c:pt>
                <c:pt idx="49">
                  <c:v>1.8804089499751001E-2</c:v>
                </c:pt>
                <c:pt idx="50">
                  <c:v>1.8852705457271499E-2</c:v>
                </c:pt>
                <c:pt idx="51">
                  <c:v>1.8671532406271799E-2</c:v>
                </c:pt>
                <c:pt idx="52">
                  <c:v>1.6226971183114901E-2</c:v>
                </c:pt>
                <c:pt idx="53">
                  <c:v>1.5879306531596901E-2</c:v>
                </c:pt>
                <c:pt idx="54">
                  <c:v>1.5478884613084E-2</c:v>
                </c:pt>
                <c:pt idx="55">
                  <c:v>1.53526499111299E-2</c:v>
                </c:pt>
                <c:pt idx="56">
                  <c:v>1.3324273548171501E-2</c:v>
                </c:pt>
                <c:pt idx="57">
                  <c:v>1.2992583540011701E-2</c:v>
                </c:pt>
                <c:pt idx="58">
                  <c:v>1.2833318342982399E-2</c:v>
                </c:pt>
                <c:pt idx="59">
                  <c:v>1.26834266305174E-2</c:v>
                </c:pt>
                <c:pt idx="60">
                  <c:v>1.17535758173216E-2</c:v>
                </c:pt>
                <c:pt idx="61">
                  <c:v>1.1553111492158799E-2</c:v>
                </c:pt>
                <c:pt idx="62">
                  <c:v>1.1430711047883299E-2</c:v>
                </c:pt>
                <c:pt idx="63">
                  <c:v>1.1414950949573E-2</c:v>
                </c:pt>
                <c:pt idx="64">
                  <c:v>1.17827891843375E-2</c:v>
                </c:pt>
                <c:pt idx="65">
                  <c:v>1.15731659474304E-2</c:v>
                </c:pt>
                <c:pt idx="66">
                  <c:v>1.1774189389327399E-2</c:v>
                </c:pt>
                <c:pt idx="67">
                  <c:v>1.1634425136207599E-2</c:v>
                </c:pt>
                <c:pt idx="68">
                  <c:v>1.13158481230408E-2</c:v>
                </c:pt>
                <c:pt idx="69">
                  <c:v>1.1276785714285699E-2</c:v>
                </c:pt>
                <c:pt idx="70">
                  <c:v>1.1367753113643801E-2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4DC-41AA-8267-DFA546078E11}"/>
            </c:ext>
          </c:extLst>
        </c:ser>
        <c:ser>
          <c:idx val="8"/>
          <c:order val="8"/>
          <c:tx>
            <c:strRef>
              <c:f>Aggregate!$J$1</c:f>
              <c:strCache>
                <c:ptCount val="1"/>
                <c:pt idx="0">
                  <c:v>Huntington</c:v>
                </c:pt>
              </c:strCache>
            </c:strRef>
          </c:tx>
          <c:marker>
            <c:symbol val="none"/>
          </c:marke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Aggregate!$J$2:$J$72</c:f>
              <c:numCache>
                <c:formatCode>0.000%</c:formatCode>
                <c:ptCount val="71"/>
                <c:pt idx="0">
                  <c:v>9.4736583085213693E-3</c:v>
                </c:pt>
                <c:pt idx="1">
                  <c:v>9.10273081924577E-3</c:v>
                </c:pt>
                <c:pt idx="2">
                  <c:v>8.8266312072997396E-3</c:v>
                </c:pt>
                <c:pt idx="3">
                  <c:v>8.4996467679265292E-3</c:v>
                </c:pt>
                <c:pt idx="4">
                  <c:v>9.3873411165540897E-3</c:v>
                </c:pt>
                <c:pt idx="5">
                  <c:v>9.1859360152043105E-3</c:v>
                </c:pt>
                <c:pt idx="6">
                  <c:v>9.1210265872683008E-3</c:v>
                </c:pt>
                <c:pt idx="7">
                  <c:v>9.1046088157729493E-3</c:v>
                </c:pt>
                <c:pt idx="8">
                  <c:v>9.7807828878824603E-3</c:v>
                </c:pt>
                <c:pt idx="9">
                  <c:v>9.2557194309744704E-3</c:v>
                </c:pt>
                <c:pt idx="10">
                  <c:v>8.7751092119570401E-3</c:v>
                </c:pt>
                <c:pt idx="11">
                  <c:v>8.3282036426838499E-3</c:v>
                </c:pt>
                <c:pt idx="12">
                  <c:v>8.3186857172690993E-3</c:v>
                </c:pt>
                <c:pt idx="13">
                  <c:v>7.5773187705086903E-3</c:v>
                </c:pt>
                <c:pt idx="14">
                  <c:v>7.0101338964905302E-3</c:v>
                </c:pt>
                <c:pt idx="15">
                  <c:v>7.1250763933399901E-3</c:v>
                </c:pt>
                <c:pt idx="16">
                  <c:v>8.6006721662083702E-3</c:v>
                </c:pt>
                <c:pt idx="17">
                  <c:v>8.4171812160808504E-3</c:v>
                </c:pt>
                <c:pt idx="18">
                  <c:v>8.3407407407407406E-3</c:v>
                </c:pt>
                <c:pt idx="19">
                  <c:v>8.0351663407881007E-3</c:v>
                </c:pt>
                <c:pt idx="20">
                  <c:v>9.1221215037853194E-3</c:v>
                </c:pt>
                <c:pt idx="21">
                  <c:v>8.5014660008300592E-3</c:v>
                </c:pt>
                <c:pt idx="22">
                  <c:v>8.2964240452579694E-3</c:v>
                </c:pt>
                <c:pt idx="23">
                  <c:v>8.5357493312542797E-3</c:v>
                </c:pt>
                <c:pt idx="24">
                  <c:v>9.6577615757114099E-3</c:v>
                </c:pt>
                <c:pt idx="25">
                  <c:v>9.3672489313420208E-3</c:v>
                </c:pt>
                <c:pt idx="26">
                  <c:v>9.4790526287682596E-3</c:v>
                </c:pt>
                <c:pt idx="27">
                  <c:v>9.5932982029455494E-3</c:v>
                </c:pt>
                <c:pt idx="28">
                  <c:v>6.6568249542087003E-3</c:v>
                </c:pt>
                <c:pt idx="29">
                  <c:v>6.3334763892682003E-3</c:v>
                </c:pt>
                <c:pt idx="30">
                  <c:v>6.2180796731358496E-3</c:v>
                </c:pt>
                <c:pt idx="31">
                  <c:v>6.2833034435599401E-3</c:v>
                </c:pt>
                <c:pt idx="32">
                  <c:v>1.0430487500492599E-2</c:v>
                </c:pt>
                <c:pt idx="33">
                  <c:v>1.01012671110885E-2</c:v>
                </c:pt>
                <c:pt idx="34">
                  <c:v>9.7031614708721903E-3</c:v>
                </c:pt>
                <c:pt idx="35">
                  <c:v>9.5439574969348791E-3</c:v>
                </c:pt>
                <c:pt idx="36">
                  <c:v>1.09521028037383E-2</c:v>
                </c:pt>
                <c:pt idx="37">
                  <c:v>1.0959437902607101E-2</c:v>
                </c:pt>
                <c:pt idx="38">
                  <c:v>1.0725138533039399E-2</c:v>
                </c:pt>
                <c:pt idx="39">
                  <c:v>1.0926838744141999E-2</c:v>
                </c:pt>
                <c:pt idx="40">
                  <c:v>2.1432387007674001E-2</c:v>
                </c:pt>
                <c:pt idx="41">
                  <c:v>2.0222260467632099E-2</c:v>
                </c:pt>
                <c:pt idx="42">
                  <c:v>1.9273579379027499E-2</c:v>
                </c:pt>
                <c:pt idx="43">
                  <c:v>1.9740552735476601E-2</c:v>
                </c:pt>
                <c:pt idx="44">
                  <c:v>1.4266220071951399E-2</c:v>
                </c:pt>
                <c:pt idx="45">
                  <c:v>1.3630114255914301E-2</c:v>
                </c:pt>
                <c:pt idx="46">
                  <c:v>1.3801214506876601E-2</c:v>
                </c:pt>
                <c:pt idx="47">
                  <c:v>1.34273637998272E-2</c:v>
                </c:pt>
                <c:pt idx="48">
                  <c:v>1.48247297706839E-2</c:v>
                </c:pt>
                <c:pt idx="49">
                  <c:v>1.4141681824204701E-2</c:v>
                </c:pt>
                <c:pt idx="50">
                  <c:v>1.3601659078006799E-2</c:v>
                </c:pt>
                <c:pt idx="51">
                  <c:v>1.35620631895108E-2</c:v>
                </c:pt>
                <c:pt idx="52">
                  <c:v>6.0342582843686699E-3</c:v>
                </c:pt>
                <c:pt idx="53">
                  <c:v>5.8692037483620198E-3</c:v>
                </c:pt>
                <c:pt idx="54">
                  <c:v>5.7742099732414698E-3</c:v>
                </c:pt>
                <c:pt idx="55">
                  <c:v>5.58782211225966E-3</c:v>
                </c:pt>
                <c:pt idx="56">
                  <c:v>7.6740065806124996E-3</c:v>
                </c:pt>
                <c:pt idx="57">
                  <c:v>7.1840169838501798E-3</c:v>
                </c:pt>
                <c:pt idx="58">
                  <c:v>6.8283982091219501E-3</c:v>
                </c:pt>
                <c:pt idx="59">
                  <c:v>6.6787083131415502E-3</c:v>
                </c:pt>
                <c:pt idx="60">
                  <c:v>8.5647843446974709E-3</c:v>
                </c:pt>
                <c:pt idx="61">
                  <c:v>8.3471597420590807E-3</c:v>
                </c:pt>
                <c:pt idx="62">
                  <c:v>8.5875427837364595E-3</c:v>
                </c:pt>
                <c:pt idx="63">
                  <c:v>8.8308210130109803E-3</c:v>
                </c:pt>
                <c:pt idx="64">
                  <c:v>8.8501949203662507E-3</c:v>
                </c:pt>
                <c:pt idx="65">
                  <c:v>8.4477024483727604E-3</c:v>
                </c:pt>
                <c:pt idx="66">
                  <c:v>8.5344677895467999E-3</c:v>
                </c:pt>
                <c:pt idx="67">
                  <c:v>8.0485368529647806E-3</c:v>
                </c:pt>
                <c:pt idx="68">
                  <c:v>9.6280556104632008E-3</c:v>
                </c:pt>
                <c:pt idx="69">
                  <c:v>9.1045031854078695E-3</c:v>
                </c:pt>
                <c:pt idx="70">
                  <c:v>8.6624675805853993E-3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4DC-41AA-8267-DFA546078E11}"/>
            </c:ext>
          </c:extLst>
        </c:ser>
        <c:ser>
          <c:idx val="9"/>
          <c:order val="9"/>
          <c:tx>
            <c:strRef>
              <c:f>Aggregate!$K$1</c:f>
              <c:strCache>
                <c:ptCount val="1"/>
                <c:pt idx="0">
                  <c:v>PNC</c:v>
                </c:pt>
              </c:strCache>
            </c:strRef>
          </c:tx>
          <c:marker>
            <c:symbol val="none"/>
          </c:marke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Aggregate!$K$2:$K$72</c:f>
              <c:numCache>
                <c:formatCode>0.000%</c:formatCode>
                <c:ptCount val="71"/>
                <c:pt idx="0">
                  <c:v>1.43870434499653E-2</c:v>
                </c:pt>
                <c:pt idx="1">
                  <c:v>1.49231181106564E-2</c:v>
                </c:pt>
                <c:pt idx="2">
                  <c:v>1.5653940251987599E-2</c:v>
                </c:pt>
                <c:pt idx="3">
                  <c:v>1.6353873573847402E-2</c:v>
                </c:pt>
                <c:pt idx="4">
                  <c:v>1.5173845997659301E-2</c:v>
                </c:pt>
                <c:pt idx="5">
                  <c:v>1.5925854248803301E-2</c:v>
                </c:pt>
                <c:pt idx="6">
                  <c:v>1.6903368223047398E-2</c:v>
                </c:pt>
                <c:pt idx="7">
                  <c:v>1.7322572163015301E-2</c:v>
                </c:pt>
                <c:pt idx="8">
                  <c:v>1.8541344601998098E-2</c:v>
                </c:pt>
                <c:pt idx="9">
                  <c:v>1.9074371981907399E-2</c:v>
                </c:pt>
                <c:pt idx="10">
                  <c:v>1.90711834307392E-2</c:v>
                </c:pt>
                <c:pt idx="11">
                  <c:v>1.9529957359100701E-2</c:v>
                </c:pt>
                <c:pt idx="12">
                  <c:v>1.6646564975175901E-2</c:v>
                </c:pt>
                <c:pt idx="13">
                  <c:v>1.6144793057765099E-2</c:v>
                </c:pt>
                <c:pt idx="14">
                  <c:v>1.47716661273306E-2</c:v>
                </c:pt>
                <c:pt idx="15">
                  <c:v>1.43872892041043E-2</c:v>
                </c:pt>
                <c:pt idx="16">
                  <c:v>1.3373325090745699E-2</c:v>
                </c:pt>
                <c:pt idx="17">
                  <c:v>1.21296702600922E-2</c:v>
                </c:pt>
                <c:pt idx="18">
                  <c:v>1.18174160397094E-2</c:v>
                </c:pt>
                <c:pt idx="19">
                  <c:v>1.21499789498023E-2</c:v>
                </c:pt>
                <c:pt idx="20">
                  <c:v>1.1851070603487701E-2</c:v>
                </c:pt>
                <c:pt idx="21">
                  <c:v>1.15497383483383E-2</c:v>
                </c:pt>
                <c:pt idx="22">
                  <c:v>1.1530154143974999E-2</c:v>
                </c:pt>
                <c:pt idx="23">
                  <c:v>1.17105551503383E-2</c:v>
                </c:pt>
                <c:pt idx="24">
                  <c:v>1.0757620763667999E-2</c:v>
                </c:pt>
                <c:pt idx="25">
                  <c:v>1.02006160268768E-2</c:v>
                </c:pt>
                <c:pt idx="26">
                  <c:v>8.2011317572563795E-3</c:v>
                </c:pt>
                <c:pt idx="27">
                  <c:v>7.9592709728543293E-3</c:v>
                </c:pt>
                <c:pt idx="28">
                  <c:v>1.04618871743026E-2</c:v>
                </c:pt>
                <c:pt idx="29">
                  <c:v>1.04069309303785E-2</c:v>
                </c:pt>
                <c:pt idx="30">
                  <c:v>9.92858636980932E-3</c:v>
                </c:pt>
                <c:pt idx="31">
                  <c:v>9.7821667079531303E-3</c:v>
                </c:pt>
                <c:pt idx="32">
                  <c:v>1.7587263630019501E-2</c:v>
                </c:pt>
                <c:pt idx="33">
                  <c:v>1.8091062251234798E-2</c:v>
                </c:pt>
                <c:pt idx="34">
                  <c:v>1.72854350496645E-2</c:v>
                </c:pt>
                <c:pt idx="35">
                  <c:v>8.1464158460199804E-3</c:v>
                </c:pt>
                <c:pt idx="36">
                  <c:v>3.1925614730655499E-2</c:v>
                </c:pt>
                <c:pt idx="37">
                  <c:v>3.2478142901835302E-2</c:v>
                </c:pt>
                <c:pt idx="38">
                  <c:v>3.3291845529511199E-2</c:v>
                </c:pt>
                <c:pt idx="39">
                  <c:v>3.3195460626057299E-2</c:v>
                </c:pt>
                <c:pt idx="40">
                  <c:v>3.2339917672564202E-2</c:v>
                </c:pt>
                <c:pt idx="41">
                  <c:v>3.2247327098369298E-2</c:v>
                </c:pt>
                <c:pt idx="42">
                  <c:v>3.1435805830171103E-2</c:v>
                </c:pt>
                <c:pt idx="43">
                  <c:v>3.0467750075092299E-2</c:v>
                </c:pt>
                <c:pt idx="44">
                  <c:v>2.4501048097193698E-2</c:v>
                </c:pt>
                <c:pt idx="45">
                  <c:v>2.38953407369276E-2</c:v>
                </c:pt>
                <c:pt idx="46">
                  <c:v>2.3715886357746799E-2</c:v>
                </c:pt>
                <c:pt idx="47">
                  <c:v>2.3105663729874201E-2</c:v>
                </c:pt>
                <c:pt idx="48">
                  <c:v>2.14065079527298E-2</c:v>
                </c:pt>
                <c:pt idx="49">
                  <c:v>2.1090782681485801E-2</c:v>
                </c:pt>
                <c:pt idx="50">
                  <c:v>2.09162162522156E-2</c:v>
                </c:pt>
                <c:pt idx="51">
                  <c:v>2.0633475851127701E-2</c:v>
                </c:pt>
                <c:pt idx="52">
                  <c:v>1.8229987401146501E-2</c:v>
                </c:pt>
                <c:pt idx="53">
                  <c:v>1.7997579741679499E-2</c:v>
                </c:pt>
                <c:pt idx="54">
                  <c:v>1.7997982143646001E-2</c:v>
                </c:pt>
                <c:pt idx="55">
                  <c:v>1.7669489836578501E-2</c:v>
                </c:pt>
                <c:pt idx="56">
                  <c:v>1.6258425841744601E-2</c:v>
                </c:pt>
                <c:pt idx="57">
                  <c:v>1.62731941350376E-2</c:v>
                </c:pt>
                <c:pt idx="58">
                  <c:v>1.6329661170198299E-2</c:v>
                </c:pt>
                <c:pt idx="59">
                  <c:v>1.6230946118783399E-2</c:v>
                </c:pt>
                <c:pt idx="60">
                  <c:v>1.3236308148724899E-2</c:v>
                </c:pt>
                <c:pt idx="61">
                  <c:v>1.3085887571487501E-2</c:v>
                </c:pt>
                <c:pt idx="62">
                  <c:v>1.29744774381881E-2</c:v>
                </c:pt>
                <c:pt idx="63">
                  <c:v>1.29732240907365E-2</c:v>
                </c:pt>
                <c:pt idx="64">
                  <c:v>1.22627971028268E-2</c:v>
                </c:pt>
                <c:pt idx="65">
                  <c:v>1.1922150421739001E-2</c:v>
                </c:pt>
                <c:pt idx="66">
                  <c:v>1.18040551581694E-2</c:v>
                </c:pt>
                <c:pt idx="67">
                  <c:v>1.1795636307381801E-2</c:v>
                </c:pt>
                <c:pt idx="68">
                  <c:v>1.19222907846785E-2</c:v>
                </c:pt>
                <c:pt idx="69">
                  <c:v>1.18294888560064E-2</c:v>
                </c:pt>
                <c:pt idx="70">
                  <c:v>1.18325127712433E-2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4DC-41AA-8267-DFA546078E11}"/>
            </c:ext>
          </c:extLst>
        </c:ser>
        <c:ser>
          <c:idx val="10"/>
          <c:order val="10"/>
          <c:tx>
            <c:strRef>
              <c:f>Aggregate!$L$1</c:f>
              <c:strCache>
                <c:ptCount val="1"/>
                <c:pt idx="0">
                  <c:v>TD</c:v>
                </c:pt>
              </c:strCache>
            </c:strRef>
          </c:tx>
          <c:marker>
            <c:symbol val="none"/>
          </c:marke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Aggregate!$L$2:$L$72</c:f>
              <c:numCache>
                <c:formatCode>0.000%</c:formatCode>
                <c:ptCount val="71"/>
                <c:pt idx="0">
                  <c:v>2.29425757449295E-2</c:v>
                </c:pt>
                <c:pt idx="1">
                  <c:v>3.5123867938089998E-2</c:v>
                </c:pt>
                <c:pt idx="2">
                  <c:v>3.6329693204910002E-2</c:v>
                </c:pt>
                <c:pt idx="3">
                  <c:v>4.0873605947955402E-2</c:v>
                </c:pt>
                <c:pt idx="4">
                  <c:v>2.61619871263278E-2</c:v>
                </c:pt>
                <c:pt idx="5">
                  <c:v>2.7219688565676501E-2</c:v>
                </c:pt>
                <c:pt idx="6">
                  <c:v>2.612484719429E-2</c:v>
                </c:pt>
                <c:pt idx="7">
                  <c:v>2.5603369983188701E-2</c:v>
                </c:pt>
                <c:pt idx="8">
                  <c:v>3.1670838418733603E-2</c:v>
                </c:pt>
                <c:pt idx="9">
                  <c:v>3.2907746539420503E-2</c:v>
                </c:pt>
                <c:pt idx="10">
                  <c:v>3.5478414015248101E-2</c:v>
                </c:pt>
                <c:pt idx="11">
                  <c:v>3.5911148640724297E-2</c:v>
                </c:pt>
                <c:pt idx="12">
                  <c:v>4.2252167855684503E-2</c:v>
                </c:pt>
                <c:pt idx="13">
                  <c:v>4.3968404739289098E-2</c:v>
                </c:pt>
                <c:pt idx="14">
                  <c:v>7.0495351074062199E-2</c:v>
                </c:pt>
                <c:pt idx="15">
                  <c:v>7.0724940693980901E-2</c:v>
                </c:pt>
                <c:pt idx="16">
                  <c:v>2.3438415563107901E-2</c:v>
                </c:pt>
                <c:pt idx="17">
                  <c:v>2.1773052219036901E-2</c:v>
                </c:pt>
                <c:pt idx="18">
                  <c:v>2.0137606981037101E-2</c:v>
                </c:pt>
                <c:pt idx="19">
                  <c:v>2.2383883603805301E-2</c:v>
                </c:pt>
                <c:pt idx="20">
                  <c:v>2.4741960725863502E-2</c:v>
                </c:pt>
                <c:pt idx="21">
                  <c:v>2.4945525584191101E-2</c:v>
                </c:pt>
                <c:pt idx="22">
                  <c:v>2.6498523425652499E-2</c:v>
                </c:pt>
                <c:pt idx="23">
                  <c:v>2.4955838689066801E-2</c:v>
                </c:pt>
                <c:pt idx="24">
                  <c:v>2.59614218124469E-2</c:v>
                </c:pt>
                <c:pt idx="25">
                  <c:v>2.86428125278844E-2</c:v>
                </c:pt>
                <c:pt idx="26">
                  <c:v>2.0012468827930199E-2</c:v>
                </c:pt>
                <c:pt idx="27">
                  <c:v>2.05131482250695E-2</c:v>
                </c:pt>
                <c:pt idx="28">
                  <c:v>1.73312980983273E-2</c:v>
                </c:pt>
                <c:pt idx="29">
                  <c:v>1.8151540383014201E-2</c:v>
                </c:pt>
                <c:pt idx="30">
                  <c:v>1.7546118927272099E-2</c:v>
                </c:pt>
                <c:pt idx="31">
                  <c:v>5.1619233800084905E-4</c:v>
                </c:pt>
                <c:pt idx="32">
                  <c:v>3.6279288568926397E-4</c:v>
                </c:pt>
                <c:pt idx="33">
                  <c:v>3.6217584344778802E-4</c:v>
                </c:pt>
                <c:pt idx="34">
                  <c:v>2.4779725809285802E-4</c:v>
                </c:pt>
                <c:pt idx="35">
                  <c:v>3.7015193370905602E-4</c:v>
                </c:pt>
                <c:pt idx="36">
                  <c:v>1.2840890492138901E-3</c:v>
                </c:pt>
                <c:pt idx="37">
                  <c:v>1.3656286798377599E-3</c:v>
                </c:pt>
                <c:pt idx="38">
                  <c:v>1.41075638385366E-3</c:v>
                </c:pt>
                <c:pt idx="39">
                  <c:v>1.4564709546799599E-3</c:v>
                </c:pt>
                <c:pt idx="40">
                  <c:v>1.2840149193999401E-3</c:v>
                </c:pt>
                <c:pt idx="41">
                  <c:v>1.3465977049527101E-3</c:v>
                </c:pt>
                <c:pt idx="42">
                  <c:v>1.4407883854754601E-3</c:v>
                </c:pt>
                <c:pt idx="43">
                  <c:v>1.4928884836357299E-3</c:v>
                </c:pt>
                <c:pt idx="44">
                  <c:v>1.2867473600233299E-3</c:v>
                </c:pt>
                <c:pt idx="45">
                  <c:v>1.34805573597716E-3</c:v>
                </c:pt>
                <c:pt idx="46">
                  <c:v>1.3950102596663599E-3</c:v>
                </c:pt>
                <c:pt idx="47">
                  <c:v>5.1998474711408499E-3</c:v>
                </c:pt>
                <c:pt idx="48">
                  <c:v>2.3744733493719799E-4</c:v>
                </c:pt>
                <c:pt idx="49">
                  <c:v>2.3796310796056101E-4</c:v>
                </c:pt>
                <c:pt idx="50">
                  <c:v>2.34380844528025E-4</c:v>
                </c:pt>
                <c:pt idx="51">
                  <c:v>2.1876858662224301E-4</c:v>
                </c:pt>
                <c:pt idx="52">
                  <c:v>4.8649581075345998E-2</c:v>
                </c:pt>
                <c:pt idx="53">
                  <c:v>4.9114532356923403E-2</c:v>
                </c:pt>
                <c:pt idx="54">
                  <c:v>4.9525950749782603E-2</c:v>
                </c:pt>
                <c:pt idx="55">
                  <c:v>4.5050282988466701E-2</c:v>
                </c:pt>
                <c:pt idx="56">
                  <c:v>6.97426285511656E-2</c:v>
                </c:pt>
                <c:pt idx="57">
                  <c:v>6.9748839425762599E-2</c:v>
                </c:pt>
                <c:pt idx="58">
                  <c:v>6.9981937032379704E-2</c:v>
                </c:pt>
                <c:pt idx="59">
                  <c:v>4.3330485188623001E-2</c:v>
                </c:pt>
                <c:pt idx="60">
                  <c:v>5.6868403068882703E-2</c:v>
                </c:pt>
                <c:pt idx="61">
                  <c:v>5.66660050810339E-2</c:v>
                </c:pt>
                <c:pt idx="62">
                  <c:v>5.5171636463139398E-2</c:v>
                </c:pt>
                <c:pt idx="63">
                  <c:v>4.6695961302241601E-2</c:v>
                </c:pt>
                <c:pt idx="64">
                  <c:v>6.5325296206862102E-2</c:v>
                </c:pt>
                <c:pt idx="65">
                  <c:v>6.3432123743725893E-2</c:v>
                </c:pt>
                <c:pt idx="66">
                  <c:v>6.1169583029264597E-2</c:v>
                </c:pt>
                <c:pt idx="67">
                  <c:v>5.1846480487937198E-2</c:v>
                </c:pt>
                <c:pt idx="68">
                  <c:v>7.1415883220827495E-2</c:v>
                </c:pt>
                <c:pt idx="69">
                  <c:v>7.0772755598194195E-2</c:v>
                </c:pt>
                <c:pt idx="70">
                  <c:v>6.7144889076152806E-2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4DC-41AA-8267-DFA546078E11}"/>
            </c:ext>
          </c:extLst>
        </c:ser>
        <c:ser>
          <c:idx val="11"/>
          <c:order val="11"/>
          <c:tx>
            <c:strRef>
              <c:f>Aggregate!$M$1</c:f>
              <c:strCache>
                <c:ptCount val="1"/>
                <c:pt idx="0">
                  <c:v>PWC</c:v>
                </c:pt>
              </c:strCache>
            </c:strRef>
          </c:tx>
          <c:marker>
            <c:symbol val="none"/>
          </c:marke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C4DC-41AA-8267-DFA546078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067712"/>
        <c:axId val="222506368"/>
      </c:lineChart>
      <c:catAx>
        <c:axId val="222067712"/>
        <c:scaling>
          <c:orientation val="minMax"/>
        </c:scaling>
        <c:delete val="0"/>
        <c:axPos val="b"/>
        <c:numFmt formatCode="@" sourceLinked="0"/>
        <c:majorTickMark val="out"/>
        <c:minorTickMark val="none"/>
        <c:tickLblPos val="nextTo"/>
        <c:txPr>
          <a:bodyPr rot="-2700000"/>
          <a:lstStyle/>
          <a:p>
            <a:pPr>
              <a:defRPr/>
            </a:pPr>
            <a:endParaRPr lang="en-US"/>
          </a:p>
        </c:txPr>
        <c:crossAx val="22250636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2506368"/>
        <c:scaling>
          <c:orientation val="minMax"/>
        </c:scaling>
        <c:delete val="0"/>
        <c:axPos val="l"/>
        <c:numFmt formatCode="0.0%" sourceLinked="0"/>
        <c:majorTickMark val="out"/>
        <c:minorTickMark val="none"/>
        <c:tickLblPos val="nextTo"/>
        <c:crossAx val="222067712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3.7637357830271216E-2"/>
          <c:y val="0.88456050662225794"/>
          <c:w val="0.85250306211723537"/>
          <c:h val="8.7661765287519025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Aggregate!$R$1</c:f>
              <c:strCache>
                <c:ptCount val="1"/>
                <c:pt idx="0">
                  <c:v>Median</c:v>
                </c:pt>
              </c:strCache>
            </c:strRef>
          </c:tx>
          <c:marker>
            <c:symbol val="none"/>
          </c:marker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Aggregate!$R$2:$R$72</c:f>
              <c:numCache>
                <c:formatCode>0.000%</c:formatCode>
                <c:ptCount val="71"/>
                <c:pt idx="0">
                  <c:v>2.5558168664133497E-2</c:v>
                </c:pt>
                <c:pt idx="1">
                  <c:v>3.1495503599961949E-2</c:v>
                </c:pt>
                <c:pt idx="2">
                  <c:v>3.2669880783443801E-2</c:v>
                </c:pt>
                <c:pt idx="3">
                  <c:v>3.1432315250534353E-2</c:v>
                </c:pt>
                <c:pt idx="4">
                  <c:v>2.178541705198225E-2</c:v>
                </c:pt>
                <c:pt idx="5">
                  <c:v>2.1326515829219052E-2</c:v>
                </c:pt>
                <c:pt idx="6">
                  <c:v>2.0994779735952152E-2</c:v>
                </c:pt>
                <c:pt idx="7">
                  <c:v>2.038090582524155E-2</c:v>
                </c:pt>
                <c:pt idx="8">
                  <c:v>2.0949447141282301E-2</c:v>
                </c:pt>
                <c:pt idx="9">
                  <c:v>2.037088327828325E-2</c:v>
                </c:pt>
                <c:pt idx="10">
                  <c:v>1.977230862945225E-2</c:v>
                </c:pt>
                <c:pt idx="11">
                  <c:v>2.142423590783285E-2</c:v>
                </c:pt>
                <c:pt idx="12">
                  <c:v>1.8774499087476498E-2</c:v>
                </c:pt>
                <c:pt idx="13">
                  <c:v>1.8176742904978449E-2</c:v>
                </c:pt>
                <c:pt idx="14">
                  <c:v>1.7331857494712298E-2</c:v>
                </c:pt>
                <c:pt idx="15">
                  <c:v>1.35236591600111E-2</c:v>
                </c:pt>
                <c:pt idx="16">
                  <c:v>1.4766656462185248E-2</c:v>
                </c:pt>
                <c:pt idx="17">
                  <c:v>1.394073011811295E-2</c:v>
                </c:pt>
                <c:pt idx="18">
                  <c:v>1.3449820067749901E-2</c:v>
                </c:pt>
                <c:pt idx="19">
                  <c:v>1.3536711808385251E-2</c:v>
                </c:pt>
                <c:pt idx="20">
                  <c:v>1.257244052894565E-2</c:v>
                </c:pt>
                <c:pt idx="21">
                  <c:v>1.27783528918265E-2</c:v>
                </c:pt>
                <c:pt idx="22">
                  <c:v>1.274380610131625E-2</c:v>
                </c:pt>
                <c:pt idx="23">
                  <c:v>1.25472037256238E-2</c:v>
                </c:pt>
                <c:pt idx="24">
                  <c:v>1.38985515069142E-2</c:v>
                </c:pt>
                <c:pt idx="25">
                  <c:v>1.3633433630671349E-2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1.5288717242180149E-2</c:v>
                </c:pt>
                <c:pt idx="29">
                  <c:v>1.5561265180536701E-2</c:v>
                </c:pt>
                <c:pt idx="30">
                  <c:v>1.3355169706225399E-2</c:v>
                </c:pt>
                <c:pt idx="31">
                  <c:v>1.2519793674998799E-2</c:v>
                </c:pt>
                <c:pt idx="32">
                  <c:v>2.0257447285409999E-2</c:v>
                </c:pt>
                <c:pt idx="33">
                  <c:v>2.0525381372754049E-2</c:v>
                </c:pt>
                <c:pt idx="34">
                  <c:v>2.0099230413236149E-2</c:v>
                </c:pt>
                <c:pt idx="35">
                  <c:v>1.7985349254398899E-2</c:v>
                </c:pt>
                <c:pt idx="36">
                  <c:v>3.4727276438990054E-2</c:v>
                </c:pt>
                <c:pt idx="37">
                  <c:v>3.5275701788991899E-2</c:v>
                </c:pt>
                <c:pt idx="38">
                  <c:v>3.2440156079535598E-2</c:v>
                </c:pt>
                <c:pt idx="39">
                  <c:v>3.3279464790590602E-2</c:v>
                </c:pt>
                <c:pt idx="40">
                  <c:v>3.446233757414835E-2</c:v>
                </c:pt>
                <c:pt idx="41">
                  <c:v>3.5285989840526902E-2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2.577804740086095E-2</c:v>
                </c:pt>
                <c:pt idx="49">
                  <c:v>2.2230041057897651E-2</c:v>
                </c:pt>
                <c:pt idx="50">
                  <c:v>2.2180295378395498E-2</c:v>
                </c:pt>
                <c:pt idx="51">
                  <c:v>2.2073307323166001E-2</c:v>
                </c:pt>
                <c:pt idx="52">
                  <c:v>2.0310084469092549E-2</c:v>
                </c:pt>
                <c:pt idx="53">
                  <c:v>1.9236738013939849E-2</c:v>
                </c:pt>
                <c:pt idx="54">
                  <c:v>1.9481394257629653E-2</c:v>
                </c:pt>
                <c:pt idx="55">
                  <c:v>1.85390775946935E-2</c:v>
                </c:pt>
                <c:pt idx="56">
                  <c:v>1.9129291464333099E-2</c:v>
                </c:pt>
                <c:pt idx="57">
                  <c:v>1.8648710628134953E-2</c:v>
                </c:pt>
                <c:pt idx="58">
                  <c:v>1.8297862827113952E-2</c:v>
                </c:pt>
                <c:pt idx="59">
                  <c:v>1.7089465912957149E-2</c:v>
                </c:pt>
                <c:pt idx="60">
                  <c:v>1.5691251170595E-2</c:v>
                </c:pt>
                <c:pt idx="61">
                  <c:v>1.5324481881424951E-2</c:v>
                </c:pt>
                <c:pt idx="62">
                  <c:v>1.509692904680655E-2</c:v>
                </c:pt>
                <c:pt idx="63">
                  <c:v>1.49705470995982E-2</c:v>
                </c:pt>
                <c:pt idx="64">
                  <c:v>1.4222007388807001E-2</c:v>
                </c:pt>
                <c:pt idx="65">
                  <c:v>1.4143009883186449E-2</c:v>
                </c:pt>
                <c:pt idx="66">
                  <c:v>1.3961388790272949E-2</c:v>
                </c:pt>
                <c:pt idx="67">
                  <c:v>1.354607721036705E-2</c:v>
                </c:pt>
                <c:pt idx="68">
                  <c:v>1.2907368287508651E-2</c:v>
                </c:pt>
                <c:pt idx="69">
                  <c:v>1.27407160936765E-2</c:v>
                </c:pt>
                <c:pt idx="70">
                  <c:v>1.272429349410595E-2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AC-4342-8D86-332E778B1C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2068224"/>
        <c:axId val="222429184"/>
      </c:lineChart>
      <c:catAx>
        <c:axId val="22206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2429184"/>
        <c:crosses val="autoZero"/>
        <c:auto val="1"/>
        <c:lblAlgn val="ctr"/>
        <c:lblOffset val="100"/>
        <c:noMultiLvlLbl val="0"/>
      </c:catAx>
      <c:valAx>
        <c:axId val="222429184"/>
        <c:scaling>
          <c:orientation val="minMax"/>
        </c:scaling>
        <c:delete val="0"/>
        <c:axPos val="l"/>
        <c:numFmt formatCode="0.000%" sourceLinked="1"/>
        <c:majorTickMark val="out"/>
        <c:minorTickMark val="none"/>
        <c:tickLblPos val="nextTo"/>
        <c:crossAx val="22206822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minus>
          </c:errBars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Aggregate!$W$2:$W$72</c:f>
              <c:numCache>
                <c:formatCode>0.000%</c:formatCode>
                <c:ptCount val="71"/>
                <c:pt idx="0">
                  <c:v>1.9144816779271823E-2</c:v>
                </c:pt>
                <c:pt idx="1">
                  <c:v>1.8503203613002474E-2</c:v>
                </c:pt>
                <c:pt idx="2">
                  <c:v>1.8173361460220701E-2</c:v>
                </c:pt>
                <c:pt idx="3">
                  <c:v>1.701903822249155E-2</c:v>
                </c:pt>
                <c:pt idx="4">
                  <c:v>1.4923231045251301E-2</c:v>
                </c:pt>
                <c:pt idx="5">
                  <c:v>1.3960492737086425E-2</c:v>
                </c:pt>
                <c:pt idx="6">
                  <c:v>1.1592773225780138E-2</c:v>
                </c:pt>
                <c:pt idx="7">
                  <c:v>1.0363664746081008E-2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9.7750364916815765E-3</c:v>
                </c:pt>
                <c:pt idx="16">
                  <c:v>1.0886682774247201E-2</c:v>
                </c:pt>
                <c:pt idx="17">
                  <c:v>1.0220071682421545E-2</c:v>
                </c:pt>
                <c:pt idx="18">
                  <c:v>9.1769677448264204E-3</c:v>
                </c:pt>
                <c:pt idx="19">
                  <c:v>8.2854903653808692E-3</c:v>
                </c:pt>
                <c:pt idx="20">
                  <c:v>8.2573710230889018E-3</c:v>
                </c:pt>
                <c:pt idx="21">
                  <c:v>7.8287678809706076E-3</c:v>
                </c:pt>
                <c:pt idx="22">
                  <c:v>7.7093673416136974E-3</c:v>
                </c:pt>
                <c:pt idx="23">
                  <c:v>7.4867162062329899E-3</c:v>
                </c:pt>
                <c:pt idx="24">
                  <c:v>1.0482655966678852E-2</c:v>
                </c:pt>
                <c:pt idx="25">
                  <c:v>9.9922742529931045E-3</c:v>
                </c:pt>
                <c:pt idx="26">
                  <c:v>9.15957241089029E-3</c:v>
                </c:pt>
                <c:pt idx="27">
                  <c:v>9.1847913954227443E-3</c:v>
                </c:pt>
                <c:pt idx="28">
                  <c:v>1.1154420391853274E-2</c:v>
                </c:pt>
                <c:pt idx="29">
                  <c:v>1.0876728927998651E-2</c:v>
                </c:pt>
                <c:pt idx="30">
                  <c:v>1.0651271132727781E-2</c:v>
                </c:pt>
                <c:pt idx="31">
                  <c:v>9.0775832911719895E-3</c:v>
                </c:pt>
                <c:pt idx="32">
                  <c:v>1.61821416352016E-2</c:v>
                </c:pt>
                <c:pt idx="33">
                  <c:v>1.6140701898363551E-2</c:v>
                </c:pt>
                <c:pt idx="34">
                  <c:v>1.41474732486714E-2</c:v>
                </c:pt>
                <c:pt idx="35">
                  <c:v>1.3341875599565595E-2</c:v>
                </c:pt>
                <c:pt idx="36">
                  <c:v>2.5849192835559427E-2</c:v>
                </c:pt>
                <c:pt idx="37">
                  <c:v>2.624642816836105E-2</c:v>
                </c:pt>
                <c:pt idx="38">
                  <c:v>2.6635026244643249E-2</c:v>
                </c:pt>
                <c:pt idx="39">
                  <c:v>2.6283053498381E-2</c:v>
                </c:pt>
                <c:pt idx="40">
                  <c:v>3.1393952163812175E-2</c:v>
                </c:pt>
                <c:pt idx="41">
                  <c:v>3.1274961886275626E-2</c:v>
                </c:pt>
                <c:pt idx="42">
                  <c:v>3.0487806315169976E-2</c:v>
                </c:pt>
                <c:pt idx="43">
                  <c:v>2.9674921047029526E-2</c:v>
                </c:pt>
                <c:pt idx="44">
                  <c:v>2.4058219988550723E-2</c:v>
                </c:pt>
                <c:pt idx="45">
                  <c:v>2.3498484221093175E-2</c:v>
                </c:pt>
                <c:pt idx="46">
                  <c:v>2.3299021862216725E-2</c:v>
                </c:pt>
                <c:pt idx="47">
                  <c:v>2.2734838949682076E-2</c:v>
                </c:pt>
                <c:pt idx="48">
                  <c:v>2.0746804158615101E-2</c:v>
                </c:pt>
                <c:pt idx="49">
                  <c:v>2.0301793185464951E-2</c:v>
                </c:pt>
                <c:pt idx="50">
                  <c:v>2.0400338553479575E-2</c:v>
                </c:pt>
                <c:pt idx="51">
                  <c:v>2.0142989989913727E-2</c:v>
                </c:pt>
                <c:pt idx="52">
                  <c:v>1.80458975456789E-2</c:v>
                </c:pt>
                <c:pt idx="53">
                  <c:v>1.3750867956112961E-2</c:v>
                </c:pt>
                <c:pt idx="54">
                  <c:v>1.3380050401437672E-2</c:v>
                </c:pt>
                <c:pt idx="55">
                  <c:v>1.3243916474262925E-2</c:v>
                </c:pt>
                <c:pt idx="56">
                  <c:v>1.1911706806281751E-2</c:v>
                </c:pt>
                <c:pt idx="57">
                  <c:v>1.154044190097132E-2</c:v>
                </c:pt>
                <c:pt idx="58">
                  <c:v>1.1332088309517287E-2</c:v>
                </c:pt>
                <c:pt idx="59">
                  <c:v>1.1182247051173436E-2</c:v>
                </c:pt>
                <c:pt idx="60">
                  <c:v>1.0956377949165567E-2</c:v>
                </c:pt>
                <c:pt idx="61">
                  <c:v>1.075162355463387E-2</c:v>
                </c:pt>
                <c:pt idx="62">
                  <c:v>1.0719918981846589E-2</c:v>
                </c:pt>
                <c:pt idx="63">
                  <c:v>1.0768918465432495E-2</c:v>
                </c:pt>
                <c:pt idx="64">
                  <c:v>1.1363596002651299E-2</c:v>
                </c:pt>
                <c:pt idx="65">
                  <c:v>1.11802817873266E-2</c:v>
                </c:pt>
                <c:pt idx="66">
                  <c:v>1.1335495634992775E-2</c:v>
                </c:pt>
                <c:pt idx="67">
                  <c:v>1.0977614298392177E-2</c:v>
                </c:pt>
                <c:pt idx="68">
                  <c:v>1.08938999948964E-2</c:v>
                </c:pt>
                <c:pt idx="69">
                  <c:v>1.0733715082066242E-2</c:v>
                </c:pt>
                <c:pt idx="70">
                  <c:v>1.0691431730379199E-2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5E-48AF-BEE6-EB32BD05F6A1}"/>
            </c:ext>
          </c:extLst>
        </c:ser>
        <c:ser>
          <c:idx val="1"/>
          <c:order val="1"/>
          <c:spPr>
            <a:noFill/>
            <a:ln>
              <a:solidFill>
                <a:schemeClr val="accent1"/>
              </a:solidFill>
            </a:ln>
          </c:spPr>
          <c:invertIfNegative val="0"/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Aggregate!$X$2:$X$72</c:f>
              <c:numCache>
                <c:formatCode>0.000%</c:formatCode>
                <c:ptCount val="71"/>
                <c:pt idx="0">
                  <c:v>6.4133518848616747E-3</c:v>
                </c:pt>
                <c:pt idx="1">
                  <c:v>1.2992299986959475E-2</c:v>
                </c:pt>
                <c:pt idx="2">
                  <c:v>1.44965193232231E-2</c:v>
                </c:pt>
                <c:pt idx="3">
                  <c:v>1.4413277028042803E-2</c:v>
                </c:pt>
                <c:pt idx="4">
                  <c:v>6.8621860067309484E-3</c:v>
                </c:pt>
                <c:pt idx="5">
                  <c:v>7.3660230921326272E-3</c:v>
                </c:pt>
                <c:pt idx="6">
                  <c:v>9.4020065101720132E-3</c:v>
                </c:pt>
                <c:pt idx="7">
                  <c:v>1.0017241079160542E-2</c:v>
                </c:pt>
                <c:pt idx="8">
                  <c:v>5.3001523451242996E-3</c:v>
                </c:pt>
                <c:pt idx="9">
                  <c:v>4.4886521276783498E-3</c:v>
                </c:pt>
                <c:pt idx="10">
                  <c:v>6.3876515280268491E-3</c:v>
                </c:pt>
                <c:pt idx="11">
                  <c:v>8.6904761343105496E-3</c:v>
                </c:pt>
                <c:pt idx="12">
                  <c:v>5.5138445857615976E-3</c:v>
                </c:pt>
                <c:pt idx="13">
                  <c:v>7.2135570865902495E-3</c:v>
                </c:pt>
                <c:pt idx="14">
                  <c:v>6.9998512807375977E-3</c:v>
                </c:pt>
                <c:pt idx="15">
                  <c:v>3.7486226683295237E-3</c:v>
                </c:pt>
                <c:pt idx="16">
                  <c:v>3.8799736879380469E-3</c:v>
                </c:pt>
                <c:pt idx="17">
                  <c:v>3.7206584356914048E-3</c:v>
                </c:pt>
                <c:pt idx="18">
                  <c:v>4.2728523229234802E-3</c:v>
                </c:pt>
                <c:pt idx="19">
                  <c:v>5.2512214430043818E-3</c:v>
                </c:pt>
                <c:pt idx="20">
                  <c:v>4.3150695058567484E-3</c:v>
                </c:pt>
                <c:pt idx="21">
                  <c:v>4.949585010855892E-3</c:v>
                </c:pt>
                <c:pt idx="22">
                  <c:v>5.0344387597025531E-3</c:v>
                </c:pt>
                <c:pt idx="23">
                  <c:v>5.0604875193908105E-3</c:v>
                </c:pt>
                <c:pt idx="24">
                  <c:v>3.4158955402353482E-3</c:v>
                </c:pt>
                <c:pt idx="25">
                  <c:v>3.6411593776782443E-3</c:v>
                </c:pt>
                <c:pt idx="26">
                  <c:v>4.3752985309892106E-3</c:v>
                </c:pt>
                <c:pt idx="27">
                  <c:v>3.9846351640160562E-3</c:v>
                </c:pt>
                <c:pt idx="28">
                  <c:v>4.1342968503268757E-3</c:v>
                </c:pt>
                <c:pt idx="29">
                  <c:v>4.6845362525380508E-3</c:v>
                </c:pt>
                <c:pt idx="30">
                  <c:v>2.7038985734976189E-3</c:v>
                </c:pt>
                <c:pt idx="31">
                  <c:v>3.44221038382681E-3</c:v>
                </c:pt>
                <c:pt idx="32">
                  <c:v>4.0753056502083988E-3</c:v>
                </c:pt>
                <c:pt idx="33">
                  <c:v>4.3846794743904981E-3</c:v>
                </c:pt>
                <c:pt idx="34">
                  <c:v>5.9517571645647492E-3</c:v>
                </c:pt>
                <c:pt idx="35">
                  <c:v>4.6434736548333043E-3</c:v>
                </c:pt>
                <c:pt idx="36">
                  <c:v>8.8780836034306268E-3</c:v>
                </c:pt>
                <c:pt idx="37">
                  <c:v>9.0292736206308497E-3</c:v>
                </c:pt>
                <c:pt idx="38">
                  <c:v>5.8051298348923489E-3</c:v>
                </c:pt>
                <c:pt idx="39">
                  <c:v>6.9964112922096013E-3</c:v>
                </c:pt>
                <c:pt idx="40">
                  <c:v>3.0683854103361746E-3</c:v>
                </c:pt>
                <c:pt idx="41">
                  <c:v>4.0110279542512756E-3</c:v>
                </c:pt>
                <c:pt idx="42">
                  <c:v>5.3129359863555263E-3</c:v>
                </c:pt>
                <c:pt idx="43">
                  <c:v>7.5611679569247761E-3</c:v>
                </c:pt>
                <c:pt idx="44">
                  <c:v>8.6742308925585772E-3</c:v>
                </c:pt>
                <c:pt idx="45">
                  <c:v>9.9457686640104272E-3</c:v>
                </c:pt>
                <c:pt idx="46">
                  <c:v>8.6458777275496765E-3</c:v>
                </c:pt>
                <c:pt idx="47">
                  <c:v>9.722322424661721E-3</c:v>
                </c:pt>
                <c:pt idx="48">
                  <c:v>5.0312432422458496E-3</c:v>
                </c:pt>
                <c:pt idx="49">
                  <c:v>1.9282478724327E-3</c:v>
                </c:pt>
                <c:pt idx="50">
                  <c:v>1.779956824915923E-3</c:v>
                </c:pt>
                <c:pt idx="51">
                  <c:v>1.9303173332522738E-3</c:v>
                </c:pt>
                <c:pt idx="52">
                  <c:v>2.264186923413649E-3</c:v>
                </c:pt>
                <c:pt idx="53">
                  <c:v>5.4858700578268877E-3</c:v>
                </c:pt>
                <c:pt idx="54">
                  <c:v>6.1013438561919806E-3</c:v>
                </c:pt>
                <c:pt idx="55">
                  <c:v>5.2951611204305749E-3</c:v>
                </c:pt>
                <c:pt idx="56">
                  <c:v>7.2175846580513486E-3</c:v>
                </c:pt>
                <c:pt idx="57">
                  <c:v>7.1082687271636323E-3</c:v>
                </c:pt>
                <c:pt idx="58">
                  <c:v>6.9657745175966644E-3</c:v>
                </c:pt>
                <c:pt idx="59">
                  <c:v>5.9072188617837126E-3</c:v>
                </c:pt>
                <c:pt idx="60">
                  <c:v>4.7348732214294326E-3</c:v>
                </c:pt>
                <c:pt idx="61">
                  <c:v>4.5728583267910811E-3</c:v>
                </c:pt>
                <c:pt idx="62">
                  <c:v>4.3770100649599616E-3</c:v>
                </c:pt>
                <c:pt idx="63">
                  <c:v>4.201628634165705E-3</c:v>
                </c:pt>
                <c:pt idx="64">
                  <c:v>2.8584113861557011E-3</c:v>
                </c:pt>
                <c:pt idx="65">
                  <c:v>2.9627280958598491E-3</c:v>
                </c:pt>
                <c:pt idx="66">
                  <c:v>2.6258931552801748E-3</c:v>
                </c:pt>
                <c:pt idx="67">
                  <c:v>2.5684629119748729E-3</c:v>
                </c:pt>
                <c:pt idx="68">
                  <c:v>2.0134682926122513E-3</c:v>
                </c:pt>
                <c:pt idx="69">
                  <c:v>2.0070010116102575E-3</c:v>
                </c:pt>
                <c:pt idx="70">
                  <c:v>2.0328617637267506E-3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5E-48AF-BEE6-EB32BD05F6A1}"/>
            </c:ext>
          </c:extLst>
        </c:ser>
        <c:ser>
          <c:idx val="2"/>
          <c:order val="2"/>
          <c:spPr>
            <a:noFill/>
            <a:ln>
              <a:solidFill>
                <a:schemeClr val="accent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Aggregate!$Y$2:$Y$72</c:f>
              <c:numCache>
                <c:formatCode>0.000%</c:formatCode>
                <c:ptCount val="71"/>
                <c:pt idx="0">
                  <c:v>1.6583300367123306E-2</c:v>
                </c:pt>
                <c:pt idx="1">
                  <c:v>1.0868783926415548E-2</c:v>
                </c:pt>
                <c:pt idx="2">
                  <c:v>9.7575269434255485E-3</c:v>
                </c:pt>
                <c:pt idx="3">
                  <c:v>5.1651025876270004E-3</c:v>
                </c:pt>
                <c:pt idx="4">
                  <c:v>1.7337921986439801E-2</c:v>
                </c:pt>
                <c:pt idx="5">
                  <c:v>1.9077812713731553E-2</c:v>
                </c:pt>
                <c:pt idx="6">
                  <c:v>1.7206979656888298E-2</c:v>
                </c:pt>
                <c:pt idx="7">
                  <c:v>1.4271534574581603E-2</c:v>
                </c:pt>
                <c:pt idx="8">
                  <c:v>2.6875576790204948E-2</c:v>
                </c:pt>
                <c:pt idx="9">
                  <c:v>2.71481627708181E-2</c:v>
                </c:pt>
                <c:pt idx="10">
                  <c:v>2.8599845468496553E-2</c:v>
                </c:pt>
                <c:pt idx="11">
                  <c:v>2.346282068112885E-2</c:v>
                </c:pt>
                <c:pt idx="12">
                  <c:v>3.0111831173106202E-2</c:v>
                </c:pt>
                <c:pt idx="13">
                  <c:v>3.6796188026933699E-2</c:v>
                </c:pt>
                <c:pt idx="14">
                  <c:v>4.2014568859329297E-2</c:v>
                </c:pt>
                <c:pt idx="15">
                  <c:v>3.9340964892511245E-2</c:v>
                </c:pt>
                <c:pt idx="16">
                  <c:v>2.49358230622353E-2</c:v>
                </c:pt>
                <c:pt idx="17">
                  <c:v>2.4223147377175201E-2</c:v>
                </c:pt>
                <c:pt idx="18">
                  <c:v>2.3112956588712503E-2</c:v>
                </c:pt>
                <c:pt idx="19">
                  <c:v>1.84726119876692E-2</c:v>
                </c:pt>
                <c:pt idx="20">
                  <c:v>1.9793110185670655E-2</c:v>
                </c:pt>
                <c:pt idx="21">
                  <c:v>1.7245534798283099E-2</c:v>
                </c:pt>
                <c:pt idx="22">
                  <c:v>1.7776295904843198E-2</c:v>
                </c:pt>
                <c:pt idx="23">
                  <c:v>1.0103690056629751E-2</c:v>
                </c:pt>
                <c:pt idx="24">
                  <c:v>1.026829041971845E-2</c:v>
                </c:pt>
                <c:pt idx="25">
                  <c:v>1.0201881983697599E-2</c:v>
                </c:pt>
                <c:pt idx="26">
                  <c:v>5.7176867739125465E-3</c:v>
                </c:pt>
                <c:pt idx="27">
                  <c:v>5.8587419708459997E-3</c:v>
                </c:pt>
                <c:pt idx="28">
                  <c:v>1.7404282688007845E-2</c:v>
                </c:pt>
                <c:pt idx="29">
                  <c:v>1.7836805260883451E-2</c:v>
                </c:pt>
                <c:pt idx="30">
                  <c:v>1.9212107077932125E-2</c:v>
                </c:pt>
                <c:pt idx="31">
                  <c:v>1.5961791885864052E-2</c:v>
                </c:pt>
                <c:pt idx="32">
                  <c:v>3.7263135989055778E-2</c:v>
                </c:pt>
                <c:pt idx="33">
                  <c:v>3.7110789233030281E-2</c:v>
                </c:pt>
                <c:pt idx="34">
                  <c:v>4.4588308744734115E-2</c:v>
                </c:pt>
                <c:pt idx="35">
                  <c:v>3.1906490749883415E-2</c:v>
                </c:pt>
                <c:pt idx="36">
                  <c:v>1.8582474410090172E-2</c:v>
                </c:pt>
                <c:pt idx="37">
                  <c:v>1.7639569995406723E-2</c:v>
                </c:pt>
                <c:pt idx="38">
                  <c:v>1.9739675536409526E-2</c:v>
                </c:pt>
                <c:pt idx="39">
                  <c:v>1.7204618220840198E-2</c:v>
                </c:pt>
                <c:pt idx="40">
                  <c:v>1.6060325747401301E-2</c:v>
                </c:pt>
                <c:pt idx="41">
                  <c:v>1.4794583592877719E-2</c:v>
                </c:pt>
                <c:pt idx="42">
                  <c:v>1.2268537973331127E-2</c:v>
                </c:pt>
                <c:pt idx="43">
                  <c:v>9.4414701221741185E-3</c:v>
                </c:pt>
                <c:pt idx="44">
                  <c:v>7.982843713735574E-3</c:v>
                </c:pt>
                <c:pt idx="45">
                  <c:v>6.4626665139097261E-3</c:v>
                </c:pt>
                <c:pt idx="46">
                  <c:v>7.1774508605201501E-3</c:v>
                </c:pt>
                <c:pt idx="47">
                  <c:v>4.9890438361277004E-3</c:v>
                </c:pt>
                <c:pt idx="48">
                  <c:v>4.9691798605774745E-3</c:v>
                </c:pt>
                <c:pt idx="49">
                  <c:v>8.0621428631488731E-3</c:v>
                </c:pt>
                <c:pt idx="50">
                  <c:v>7.6415339757558293E-3</c:v>
                </c:pt>
                <c:pt idx="51">
                  <c:v>6.5557708585679483E-3</c:v>
                </c:pt>
                <c:pt idx="52">
                  <c:v>1.0278319173342852E-2</c:v>
                </c:pt>
                <c:pt idx="53">
                  <c:v>1.0701630521750199E-2</c:v>
                </c:pt>
                <c:pt idx="54">
                  <c:v>1.0124998500915198E-2</c:v>
                </c:pt>
                <c:pt idx="55">
                  <c:v>1.022461575332E-2</c:v>
                </c:pt>
                <c:pt idx="56">
                  <c:v>9.1197696953437754E-3</c:v>
                </c:pt>
                <c:pt idx="57">
                  <c:v>9.0175727507111995E-3</c:v>
                </c:pt>
                <c:pt idx="58">
                  <c:v>8.9995881538713976E-3</c:v>
                </c:pt>
                <c:pt idx="59">
                  <c:v>9.4423991248552032E-3</c:v>
                </c:pt>
                <c:pt idx="60">
                  <c:v>1.1782928682484775E-2</c:v>
                </c:pt>
                <c:pt idx="61">
                  <c:v>1.1301070723799399E-2</c:v>
                </c:pt>
                <c:pt idx="62">
                  <c:v>1.1097815547532325E-2</c:v>
                </c:pt>
                <c:pt idx="63">
                  <c:v>1.0244709046732902E-2</c:v>
                </c:pt>
                <c:pt idx="64">
                  <c:v>1.4327610349151402E-2</c:v>
                </c:pt>
                <c:pt idx="65">
                  <c:v>1.3760971821239327E-2</c:v>
                </c:pt>
                <c:pt idx="66">
                  <c:v>1.3053904151702527E-2</c:v>
                </c:pt>
                <c:pt idx="67">
                  <c:v>1.235450135606465E-2</c:v>
                </c:pt>
                <c:pt idx="68">
                  <c:v>1.6138704786772401E-2</c:v>
                </c:pt>
                <c:pt idx="69">
                  <c:v>1.57103048189337E-2</c:v>
                </c:pt>
                <c:pt idx="70">
                  <c:v>1.5503717466291001E-2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5E-48AF-BEE6-EB32BD05F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560768"/>
        <c:axId val="222436096"/>
      </c:barChart>
      <c:lineChart>
        <c:grouping val="standard"/>
        <c:varyColors val="0"/>
        <c:ser>
          <c:idx val="3"/>
          <c:order val="3"/>
          <c:tx>
            <c:v>PacWest</c:v>
          </c:tx>
          <c:spPr>
            <a:ln>
              <a:solidFill>
                <a:srgbClr val="133B5B"/>
              </a:solidFill>
            </a:ln>
          </c:spPr>
          <c:marker>
            <c:symbol val="none"/>
          </c:marker>
          <c:val>
            <c:numRef>
              <c:f>Aggregate!$M$2:$M$72</c:f>
              <c:numCache>
                <c:formatCode>0.000%</c:formatCode>
                <c:ptCount val="71"/>
                <c:pt idx="0">
                  <c:v>6.0586538192207502E-2</c:v>
                </c:pt>
                <c:pt idx="1">
                  <c:v>6.4659166774614599E-2</c:v>
                </c:pt>
                <c:pt idx="2">
                  <c:v>6.6954888769656204E-2</c:v>
                </c:pt>
                <c:pt idx="3">
                  <c:v>3.5950536848053702E-2</c:v>
                </c:pt>
                <c:pt idx="4">
                  <c:v>1.41713861880273E-2</c:v>
                </c:pt>
                <c:pt idx="5">
                  <c:v>1.2759941173545101E-2</c:v>
                </c:pt>
                <c:pt idx="6">
                  <c:v>9.2541424009501497E-3</c:v>
                </c:pt>
                <c:pt idx="7">
                  <c:v>9.74450515167463E-3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9.8553400298793895E-3</c:v>
                </c:pt>
                <c:pt idx="16">
                  <c:v>1.1025850482253401E-2</c:v>
                </c:pt>
                <c:pt idx="17">
                  <c:v>1.0754280101596901E-2</c:v>
                </c:pt>
                <c:pt idx="18">
                  <c:v>9.4319931027983198E-3</c:v>
                </c:pt>
                <c:pt idx="19">
                  <c:v>8.2854903653808692E-3</c:v>
                </c:pt>
                <c:pt idx="20">
                  <c:v>7.7974663845553002E-3</c:v>
                </c:pt>
                <c:pt idx="21">
                  <c:v>6.0985457584034897E-3</c:v>
                </c:pt>
                <c:pt idx="22">
                  <c:v>5.92989950692277E-3</c:v>
                </c:pt>
                <c:pt idx="23">
                  <c:v>3.5815302731292001E-3</c:v>
                </c:pt>
                <c:pt idx="24">
                  <c:v>1.3376627612314399E-2</c:v>
                </c:pt>
                <c:pt idx="25">
                  <c:v>1.33588484949329E-2</c:v>
                </c:pt>
                <c:pt idx="26">
                  <c:v>1.3534870941879501E-2</c:v>
                </c:pt>
                <c:pt idx="27">
                  <c:v>1.3169426559438801E-2</c:v>
                </c:pt>
                <c:pt idx="28">
                  <c:v>1.3246136386032999E-2</c:v>
                </c:pt>
                <c:pt idx="29">
                  <c:v>1.3446182649801399E-2</c:v>
                </c:pt>
                <c:pt idx="30">
                  <c:v>1.3355169706225399E-2</c:v>
                </c:pt>
                <c:pt idx="31">
                  <c:v>1.3175756727953999E-2</c:v>
                </c:pt>
                <c:pt idx="32">
                  <c:v>1.61821416352016E-2</c:v>
                </c:pt>
                <c:pt idx="33">
                  <c:v>1.6264373982020301E-2</c:v>
                </c:pt>
                <c:pt idx="34">
                  <c:v>1.41474732486714E-2</c:v>
                </c:pt>
                <c:pt idx="35">
                  <c:v>1.46078483004425E-2</c:v>
                </c:pt>
                <c:pt idx="36">
                  <c:v>3.52517946656511E-2</c:v>
                </c:pt>
                <c:pt idx="37">
                  <c:v>3.6203179710945499E-2</c:v>
                </c:pt>
                <c:pt idx="38">
                  <c:v>3.1588466629559997E-2</c:v>
                </c:pt>
                <c:pt idx="39">
                  <c:v>3.3279464790590602E-2</c:v>
                </c:pt>
                <c:pt idx="40">
                  <c:v>3.34167250560716E-2</c:v>
                </c:pt>
                <c:pt idx="41">
                  <c:v>3.5153746509394998E-2</c:v>
                </c:pt>
                <c:pt idx="42">
                  <c:v>3.5800742301525502E-2</c:v>
                </c:pt>
                <c:pt idx="43">
                  <c:v>3.7236089003954302E-2</c:v>
                </c:pt>
                <c:pt idx="44">
                  <c:v>3.27324508811093E-2</c:v>
                </c:pt>
                <c:pt idx="45">
                  <c:v>3.3444252885103602E-2</c:v>
                </c:pt>
                <c:pt idx="46">
                  <c:v>3.1944899589766401E-2</c:v>
                </c:pt>
                <c:pt idx="47">
                  <c:v>3.2457161374343797E-2</c:v>
                </c:pt>
                <c:pt idx="48">
                  <c:v>2.6505701861578301E-2</c:v>
                </c:pt>
                <c:pt idx="49">
                  <c:v>2.08010277473696E-2</c:v>
                </c:pt>
                <c:pt idx="50">
                  <c:v>2.09759395244833E-2</c:v>
                </c:pt>
                <c:pt idx="51">
                  <c:v>2.1320064548090299E-2</c:v>
                </c:pt>
                <c:pt idx="52">
                  <c:v>1.9710694843200299E-2</c:v>
                </c:pt>
                <c:pt idx="53">
                  <c:v>7.36555222966114E-3</c:v>
                </c:pt>
                <c:pt idx="54">
                  <c:v>7.08354776649869E-3</c:v>
                </c:pt>
                <c:pt idx="55">
                  <c:v>6.9177161636619997E-3</c:v>
                </c:pt>
                <c:pt idx="56">
                  <c:v>6.8946993962494896E-3</c:v>
                </c:pt>
                <c:pt idx="57">
                  <c:v>7.0221945582336597E-3</c:v>
                </c:pt>
                <c:pt idx="58">
                  <c:v>6.7864274985672598E-3</c:v>
                </c:pt>
                <c:pt idx="59">
                  <c:v>5.8362111280040596E-3</c:v>
                </c:pt>
                <c:pt idx="60">
                  <c:v>7.9507709361252808E-3</c:v>
                </c:pt>
                <c:pt idx="61">
                  <c:v>7.8644827736282404E-3</c:v>
                </c:pt>
                <c:pt idx="62">
                  <c:v>7.8101835071168798E-3</c:v>
                </c:pt>
                <c:pt idx="63">
                  <c:v>7.44945036624992E-3</c:v>
                </c:pt>
                <c:pt idx="64">
                  <c:v>1.01060164575927E-2</c:v>
                </c:pt>
                <c:pt idx="65">
                  <c:v>1.0001629307015199E-2</c:v>
                </c:pt>
                <c:pt idx="66">
                  <c:v>1.0019414371988901E-2</c:v>
                </c:pt>
                <c:pt idx="67">
                  <c:v>9.0071817849459099E-3</c:v>
                </c:pt>
                <c:pt idx="68">
                  <c:v>8.4731182821837E-3</c:v>
                </c:pt>
                <c:pt idx="69">
                  <c:v>8.2572650305089493E-3</c:v>
                </c:pt>
                <c:pt idx="70">
                  <c:v>8.0920673398922494E-3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05E-48AF-BEE6-EB32BD05F6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2560768"/>
        <c:axId val="222436096"/>
      </c:lineChart>
      <c:catAx>
        <c:axId val="222560768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2436096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2436096"/>
        <c:scaling>
          <c:orientation val="minMax"/>
        </c:scaling>
        <c:delete val="0"/>
        <c:axPos val="l"/>
        <c:numFmt formatCode="0.000%" sourceLinked="1"/>
        <c:majorTickMark val="out"/>
        <c:minorTickMark val="none"/>
        <c:tickLblPos val="nextTo"/>
        <c:crossAx val="222560768"/>
        <c:crosses val="autoZero"/>
        <c:crossBetween val="between"/>
      </c:valAx>
    </c:plotArea>
    <c:legend>
      <c:legendPos val="b"/>
      <c:legendEntry>
        <c:idx val="0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minus>
          </c:errBars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Aggregate!$W$2:$W$72</c:f>
              <c:numCache>
                <c:formatCode>0.000%</c:formatCode>
                <c:ptCount val="71"/>
                <c:pt idx="0">
                  <c:v>1.9144816779271823E-2</c:v>
                </c:pt>
                <c:pt idx="1">
                  <c:v>1.8503203613002474E-2</c:v>
                </c:pt>
                <c:pt idx="2">
                  <c:v>1.8173361460220701E-2</c:v>
                </c:pt>
                <c:pt idx="3">
                  <c:v>1.701903822249155E-2</c:v>
                </c:pt>
                <c:pt idx="4">
                  <c:v>1.4923231045251301E-2</c:v>
                </c:pt>
                <c:pt idx="5">
                  <c:v>1.3960492737086425E-2</c:v>
                </c:pt>
                <c:pt idx="6">
                  <c:v>1.1592773225780138E-2</c:v>
                </c:pt>
                <c:pt idx="7">
                  <c:v>1.0363664746081008E-2</c:v>
                </c:pt>
                <c:pt idx="8">
                  <c:v>1.5649294796158002E-2</c:v>
                </c:pt>
                <c:pt idx="9">
                  <c:v>1.58822311506049E-2</c:v>
                </c:pt>
                <c:pt idx="10">
                  <c:v>1.3384657101425401E-2</c:v>
                </c:pt>
                <c:pt idx="11">
                  <c:v>1.2733759773522301E-2</c:v>
                </c:pt>
                <c:pt idx="12">
                  <c:v>1.3260654501714901E-2</c:v>
                </c:pt>
                <c:pt idx="13">
                  <c:v>1.09631858183882E-2</c:v>
                </c:pt>
                <c:pt idx="14">
                  <c:v>1.03320062139747E-2</c:v>
                </c:pt>
                <c:pt idx="15">
                  <c:v>9.7750364916815765E-3</c:v>
                </c:pt>
                <c:pt idx="16">
                  <c:v>1.0886682774247201E-2</c:v>
                </c:pt>
                <c:pt idx="17">
                  <c:v>1.0220071682421545E-2</c:v>
                </c:pt>
                <c:pt idx="18">
                  <c:v>9.1769677448264204E-3</c:v>
                </c:pt>
                <c:pt idx="19">
                  <c:v>8.2854903653808692E-3</c:v>
                </c:pt>
                <c:pt idx="20">
                  <c:v>8.2573710230889018E-3</c:v>
                </c:pt>
                <c:pt idx="21">
                  <c:v>7.8287678809706076E-3</c:v>
                </c:pt>
                <c:pt idx="22">
                  <c:v>7.7093673416136974E-3</c:v>
                </c:pt>
                <c:pt idx="23">
                  <c:v>7.4867162062329899E-3</c:v>
                </c:pt>
                <c:pt idx="24">
                  <c:v>1.0482655966678852E-2</c:v>
                </c:pt>
                <c:pt idx="25">
                  <c:v>9.9922742529931045E-3</c:v>
                </c:pt>
                <c:pt idx="26">
                  <c:v>9.15957241089029E-3</c:v>
                </c:pt>
                <c:pt idx="27">
                  <c:v>9.1847913954227443E-3</c:v>
                </c:pt>
                <c:pt idx="28">
                  <c:v>1.1154420391853274E-2</c:v>
                </c:pt>
                <c:pt idx="29">
                  <c:v>1.0876728927998651E-2</c:v>
                </c:pt>
                <c:pt idx="30">
                  <c:v>1.0651271132727781E-2</c:v>
                </c:pt>
                <c:pt idx="31">
                  <c:v>9.0775832911719895E-3</c:v>
                </c:pt>
                <c:pt idx="32">
                  <c:v>1.61821416352016E-2</c:v>
                </c:pt>
                <c:pt idx="33">
                  <c:v>1.6140701898363551E-2</c:v>
                </c:pt>
                <c:pt idx="34">
                  <c:v>1.41474732486714E-2</c:v>
                </c:pt>
                <c:pt idx="35">
                  <c:v>1.3341875599565595E-2</c:v>
                </c:pt>
                <c:pt idx="36">
                  <c:v>2.5849192835559427E-2</c:v>
                </c:pt>
                <c:pt idx="37">
                  <c:v>2.624642816836105E-2</c:v>
                </c:pt>
                <c:pt idx="38">
                  <c:v>2.6635026244643249E-2</c:v>
                </c:pt>
                <c:pt idx="39">
                  <c:v>2.6283053498381E-2</c:v>
                </c:pt>
                <c:pt idx="40">
                  <c:v>3.1393952163812175E-2</c:v>
                </c:pt>
                <c:pt idx="41">
                  <c:v>3.1274961886275626E-2</c:v>
                </c:pt>
                <c:pt idx="42">
                  <c:v>3.0487806315169976E-2</c:v>
                </c:pt>
                <c:pt idx="43">
                  <c:v>2.9674921047029526E-2</c:v>
                </c:pt>
                <c:pt idx="44">
                  <c:v>2.4058219988550723E-2</c:v>
                </c:pt>
                <c:pt idx="45">
                  <c:v>2.3498484221093175E-2</c:v>
                </c:pt>
                <c:pt idx="46">
                  <c:v>2.3299021862216725E-2</c:v>
                </c:pt>
                <c:pt idx="47">
                  <c:v>2.2734838949682076E-2</c:v>
                </c:pt>
                <c:pt idx="48">
                  <c:v>2.0746804158615101E-2</c:v>
                </c:pt>
                <c:pt idx="49">
                  <c:v>2.0301793185464951E-2</c:v>
                </c:pt>
                <c:pt idx="50">
                  <c:v>2.0400338553479575E-2</c:v>
                </c:pt>
                <c:pt idx="51">
                  <c:v>2.0142989989913727E-2</c:v>
                </c:pt>
                <c:pt idx="52">
                  <c:v>1.80458975456789E-2</c:v>
                </c:pt>
                <c:pt idx="53">
                  <c:v>1.3750867956112961E-2</c:v>
                </c:pt>
                <c:pt idx="54">
                  <c:v>1.3380050401437672E-2</c:v>
                </c:pt>
                <c:pt idx="55">
                  <c:v>1.3243916474262925E-2</c:v>
                </c:pt>
                <c:pt idx="56">
                  <c:v>1.1911706806281751E-2</c:v>
                </c:pt>
                <c:pt idx="57">
                  <c:v>1.154044190097132E-2</c:v>
                </c:pt>
                <c:pt idx="58">
                  <c:v>1.1332088309517287E-2</c:v>
                </c:pt>
                <c:pt idx="59">
                  <c:v>1.1182247051173436E-2</c:v>
                </c:pt>
                <c:pt idx="60">
                  <c:v>1.0956377949165567E-2</c:v>
                </c:pt>
                <c:pt idx="61">
                  <c:v>1.075162355463387E-2</c:v>
                </c:pt>
                <c:pt idx="62">
                  <c:v>1.0719918981846589E-2</c:v>
                </c:pt>
                <c:pt idx="63">
                  <c:v>1.0768918465432495E-2</c:v>
                </c:pt>
                <c:pt idx="64">
                  <c:v>1.1363596002651299E-2</c:v>
                </c:pt>
                <c:pt idx="65">
                  <c:v>1.11802817873266E-2</c:v>
                </c:pt>
                <c:pt idx="66">
                  <c:v>1.1335495634992775E-2</c:v>
                </c:pt>
                <c:pt idx="67">
                  <c:v>1.0977614298392177E-2</c:v>
                </c:pt>
                <c:pt idx="68">
                  <c:v>1.08938999948964E-2</c:v>
                </c:pt>
                <c:pt idx="69">
                  <c:v>1.0733715082066242E-2</c:v>
                </c:pt>
                <c:pt idx="70">
                  <c:v>1.0691431730379199E-2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A6-408F-8C32-D473B7CAF5E2}"/>
            </c:ext>
          </c:extLst>
        </c:ser>
        <c:ser>
          <c:idx val="1"/>
          <c:order val="1"/>
          <c:spPr>
            <a:noFill/>
            <a:ln>
              <a:solidFill>
                <a:schemeClr val="accent1"/>
              </a:solidFill>
            </a:ln>
          </c:spPr>
          <c:invertIfNegative val="0"/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Aggregate!$X$2:$X$72</c:f>
              <c:numCache>
                <c:formatCode>0.000%</c:formatCode>
                <c:ptCount val="71"/>
                <c:pt idx="0">
                  <c:v>6.4133518848616747E-3</c:v>
                </c:pt>
                <c:pt idx="1">
                  <c:v>1.2992299986959475E-2</c:v>
                </c:pt>
                <c:pt idx="2">
                  <c:v>1.44965193232231E-2</c:v>
                </c:pt>
                <c:pt idx="3">
                  <c:v>1.4413277028042803E-2</c:v>
                </c:pt>
                <c:pt idx="4">
                  <c:v>6.8621860067309484E-3</c:v>
                </c:pt>
                <c:pt idx="5">
                  <c:v>7.3660230921326272E-3</c:v>
                </c:pt>
                <c:pt idx="6">
                  <c:v>9.4020065101720132E-3</c:v>
                </c:pt>
                <c:pt idx="7">
                  <c:v>1.0017241079160542E-2</c:v>
                </c:pt>
                <c:pt idx="8">
                  <c:v>5.3001523451242996E-3</c:v>
                </c:pt>
                <c:pt idx="9">
                  <c:v>4.4886521276783498E-3</c:v>
                </c:pt>
                <c:pt idx="10">
                  <c:v>6.3876515280268491E-3</c:v>
                </c:pt>
                <c:pt idx="11">
                  <c:v>8.6904761343105496E-3</c:v>
                </c:pt>
                <c:pt idx="12">
                  <c:v>5.5138445857615976E-3</c:v>
                </c:pt>
                <c:pt idx="13">
                  <c:v>7.2135570865902495E-3</c:v>
                </c:pt>
                <c:pt idx="14">
                  <c:v>6.9998512807375977E-3</c:v>
                </c:pt>
                <c:pt idx="15">
                  <c:v>3.7486226683295237E-3</c:v>
                </c:pt>
                <c:pt idx="16">
                  <c:v>3.8799736879380469E-3</c:v>
                </c:pt>
                <c:pt idx="17">
                  <c:v>3.7206584356914048E-3</c:v>
                </c:pt>
                <c:pt idx="18">
                  <c:v>4.2728523229234802E-3</c:v>
                </c:pt>
                <c:pt idx="19">
                  <c:v>5.2512214430043818E-3</c:v>
                </c:pt>
                <c:pt idx="20">
                  <c:v>4.3150695058567484E-3</c:v>
                </c:pt>
                <c:pt idx="21">
                  <c:v>4.949585010855892E-3</c:v>
                </c:pt>
                <c:pt idx="22">
                  <c:v>5.0344387597025531E-3</c:v>
                </c:pt>
                <c:pt idx="23">
                  <c:v>5.0604875193908105E-3</c:v>
                </c:pt>
                <c:pt idx="24">
                  <c:v>3.4158955402353482E-3</c:v>
                </c:pt>
                <c:pt idx="25">
                  <c:v>3.6411593776782443E-3</c:v>
                </c:pt>
                <c:pt idx="26">
                  <c:v>4.3752985309892106E-3</c:v>
                </c:pt>
                <c:pt idx="27">
                  <c:v>3.9846351640160562E-3</c:v>
                </c:pt>
                <c:pt idx="28">
                  <c:v>4.1342968503268757E-3</c:v>
                </c:pt>
                <c:pt idx="29">
                  <c:v>4.6845362525380508E-3</c:v>
                </c:pt>
                <c:pt idx="30">
                  <c:v>2.7038985734976189E-3</c:v>
                </c:pt>
                <c:pt idx="31">
                  <c:v>3.44221038382681E-3</c:v>
                </c:pt>
                <c:pt idx="32">
                  <c:v>4.0753056502083988E-3</c:v>
                </c:pt>
                <c:pt idx="33">
                  <c:v>4.3846794743904981E-3</c:v>
                </c:pt>
                <c:pt idx="34">
                  <c:v>5.9517571645647492E-3</c:v>
                </c:pt>
                <c:pt idx="35">
                  <c:v>4.6434736548333043E-3</c:v>
                </c:pt>
                <c:pt idx="36">
                  <c:v>8.8780836034306268E-3</c:v>
                </c:pt>
                <c:pt idx="37">
                  <c:v>9.0292736206308497E-3</c:v>
                </c:pt>
                <c:pt idx="38">
                  <c:v>5.8051298348923489E-3</c:v>
                </c:pt>
                <c:pt idx="39">
                  <c:v>6.9964112922096013E-3</c:v>
                </c:pt>
                <c:pt idx="40">
                  <c:v>3.0683854103361746E-3</c:v>
                </c:pt>
                <c:pt idx="41">
                  <c:v>4.0110279542512756E-3</c:v>
                </c:pt>
                <c:pt idx="42">
                  <c:v>5.3129359863555263E-3</c:v>
                </c:pt>
                <c:pt idx="43">
                  <c:v>7.5611679569247761E-3</c:v>
                </c:pt>
                <c:pt idx="44">
                  <c:v>8.6742308925585772E-3</c:v>
                </c:pt>
                <c:pt idx="45">
                  <c:v>9.9457686640104272E-3</c:v>
                </c:pt>
                <c:pt idx="46">
                  <c:v>8.6458777275496765E-3</c:v>
                </c:pt>
                <c:pt idx="47">
                  <c:v>9.722322424661721E-3</c:v>
                </c:pt>
                <c:pt idx="48">
                  <c:v>5.0312432422458496E-3</c:v>
                </c:pt>
                <c:pt idx="49">
                  <c:v>1.9282478724327E-3</c:v>
                </c:pt>
                <c:pt idx="50">
                  <c:v>1.779956824915923E-3</c:v>
                </c:pt>
                <c:pt idx="51">
                  <c:v>1.9303173332522738E-3</c:v>
                </c:pt>
                <c:pt idx="52">
                  <c:v>2.264186923413649E-3</c:v>
                </c:pt>
                <c:pt idx="53">
                  <c:v>5.4858700578268877E-3</c:v>
                </c:pt>
                <c:pt idx="54">
                  <c:v>6.1013438561919806E-3</c:v>
                </c:pt>
                <c:pt idx="55">
                  <c:v>5.2951611204305749E-3</c:v>
                </c:pt>
                <c:pt idx="56">
                  <c:v>7.2175846580513486E-3</c:v>
                </c:pt>
                <c:pt idx="57">
                  <c:v>7.1082687271636323E-3</c:v>
                </c:pt>
                <c:pt idx="58">
                  <c:v>6.9657745175966644E-3</c:v>
                </c:pt>
                <c:pt idx="59">
                  <c:v>5.9072188617837126E-3</c:v>
                </c:pt>
                <c:pt idx="60">
                  <c:v>4.7348732214294326E-3</c:v>
                </c:pt>
                <c:pt idx="61">
                  <c:v>4.5728583267910811E-3</c:v>
                </c:pt>
                <c:pt idx="62">
                  <c:v>4.3770100649599616E-3</c:v>
                </c:pt>
                <c:pt idx="63">
                  <c:v>4.201628634165705E-3</c:v>
                </c:pt>
                <c:pt idx="64">
                  <c:v>2.8584113861557011E-3</c:v>
                </c:pt>
                <c:pt idx="65">
                  <c:v>2.9627280958598491E-3</c:v>
                </c:pt>
                <c:pt idx="66">
                  <c:v>2.6258931552801748E-3</c:v>
                </c:pt>
                <c:pt idx="67">
                  <c:v>2.5684629119748729E-3</c:v>
                </c:pt>
                <c:pt idx="68">
                  <c:v>2.0134682926122513E-3</c:v>
                </c:pt>
                <c:pt idx="69">
                  <c:v>2.0070010116102575E-3</c:v>
                </c:pt>
                <c:pt idx="70">
                  <c:v>2.0328617637267506E-3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A6-408F-8C32-D473B7CAF5E2}"/>
            </c:ext>
          </c:extLst>
        </c:ser>
        <c:ser>
          <c:idx val="2"/>
          <c:order val="2"/>
          <c:spPr>
            <a:noFill/>
            <a:ln>
              <a:solidFill>
                <a:schemeClr val="accent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Aggregate!$A$2:$A$72</c:f>
              <c:numCache>
                <c:formatCode>General</c:formatCode>
                <c:ptCount val="71"/>
                <c:pt idx="0">
                  <c:v>2001.25</c:v>
                </c:pt>
                <c:pt idx="1">
                  <c:v>2001.5</c:v>
                </c:pt>
                <c:pt idx="2">
                  <c:v>2001.75</c:v>
                </c:pt>
                <c:pt idx="3">
                  <c:v>2002</c:v>
                </c:pt>
                <c:pt idx="4">
                  <c:v>2002.25</c:v>
                </c:pt>
                <c:pt idx="5">
                  <c:v>2002.5</c:v>
                </c:pt>
                <c:pt idx="6">
                  <c:v>2002.75</c:v>
                </c:pt>
                <c:pt idx="7">
                  <c:v>2003</c:v>
                </c:pt>
                <c:pt idx="8">
                  <c:v>2003.25</c:v>
                </c:pt>
                <c:pt idx="9">
                  <c:v>2003.5</c:v>
                </c:pt>
                <c:pt idx="10">
                  <c:v>2003.75</c:v>
                </c:pt>
                <c:pt idx="11">
                  <c:v>2004</c:v>
                </c:pt>
                <c:pt idx="12">
                  <c:v>2004.25</c:v>
                </c:pt>
                <c:pt idx="13">
                  <c:v>2004.5</c:v>
                </c:pt>
                <c:pt idx="14">
                  <c:v>2004.75</c:v>
                </c:pt>
                <c:pt idx="15">
                  <c:v>2005</c:v>
                </c:pt>
                <c:pt idx="16">
                  <c:v>2005.25</c:v>
                </c:pt>
                <c:pt idx="17">
                  <c:v>2005.5</c:v>
                </c:pt>
                <c:pt idx="18">
                  <c:v>2005.75</c:v>
                </c:pt>
                <c:pt idx="19">
                  <c:v>2006</c:v>
                </c:pt>
                <c:pt idx="20">
                  <c:v>2006.25</c:v>
                </c:pt>
                <c:pt idx="21">
                  <c:v>2006.5</c:v>
                </c:pt>
                <c:pt idx="22">
                  <c:v>2006.75</c:v>
                </c:pt>
                <c:pt idx="23">
                  <c:v>2007</c:v>
                </c:pt>
                <c:pt idx="24">
                  <c:v>2007.25</c:v>
                </c:pt>
                <c:pt idx="25">
                  <c:v>2007.5</c:v>
                </c:pt>
                <c:pt idx="26">
                  <c:v>2007.75</c:v>
                </c:pt>
                <c:pt idx="27">
                  <c:v>2008</c:v>
                </c:pt>
                <c:pt idx="28">
                  <c:v>2008.25</c:v>
                </c:pt>
                <c:pt idx="29">
                  <c:v>2008.5</c:v>
                </c:pt>
                <c:pt idx="30">
                  <c:v>2008.75</c:v>
                </c:pt>
                <c:pt idx="31">
                  <c:v>2009</c:v>
                </c:pt>
                <c:pt idx="32">
                  <c:v>2009.25</c:v>
                </c:pt>
                <c:pt idx="33">
                  <c:v>2009.5</c:v>
                </c:pt>
                <c:pt idx="34">
                  <c:v>2009.75</c:v>
                </c:pt>
                <c:pt idx="35">
                  <c:v>2010</c:v>
                </c:pt>
                <c:pt idx="36">
                  <c:v>2010.25</c:v>
                </c:pt>
                <c:pt idx="37">
                  <c:v>2010.5</c:v>
                </c:pt>
                <c:pt idx="38">
                  <c:v>2010.75</c:v>
                </c:pt>
                <c:pt idx="39">
                  <c:v>2011</c:v>
                </c:pt>
                <c:pt idx="40">
                  <c:v>2011.25</c:v>
                </c:pt>
                <c:pt idx="41">
                  <c:v>2011.5</c:v>
                </c:pt>
                <c:pt idx="42">
                  <c:v>2011.75</c:v>
                </c:pt>
                <c:pt idx="43">
                  <c:v>2012</c:v>
                </c:pt>
                <c:pt idx="44">
                  <c:v>2012.25</c:v>
                </c:pt>
                <c:pt idx="45">
                  <c:v>2012.5</c:v>
                </c:pt>
                <c:pt idx="46">
                  <c:v>2012.75</c:v>
                </c:pt>
                <c:pt idx="47">
                  <c:v>2013</c:v>
                </c:pt>
                <c:pt idx="48">
                  <c:v>2013.25</c:v>
                </c:pt>
                <c:pt idx="49">
                  <c:v>2013.5</c:v>
                </c:pt>
                <c:pt idx="50">
                  <c:v>2013.75</c:v>
                </c:pt>
                <c:pt idx="51">
                  <c:v>2014</c:v>
                </c:pt>
                <c:pt idx="52">
                  <c:v>2014.25</c:v>
                </c:pt>
                <c:pt idx="53">
                  <c:v>2014.5</c:v>
                </c:pt>
                <c:pt idx="54">
                  <c:v>2014.75</c:v>
                </c:pt>
                <c:pt idx="55">
                  <c:v>2015</c:v>
                </c:pt>
                <c:pt idx="56">
                  <c:v>2015.25</c:v>
                </c:pt>
                <c:pt idx="57">
                  <c:v>2015.5</c:v>
                </c:pt>
                <c:pt idx="58">
                  <c:v>2015.75</c:v>
                </c:pt>
                <c:pt idx="59">
                  <c:v>2016</c:v>
                </c:pt>
                <c:pt idx="60">
                  <c:v>2016.25</c:v>
                </c:pt>
                <c:pt idx="61">
                  <c:v>2016.5</c:v>
                </c:pt>
                <c:pt idx="62">
                  <c:v>2016.75</c:v>
                </c:pt>
                <c:pt idx="63">
                  <c:v>2017</c:v>
                </c:pt>
                <c:pt idx="64">
                  <c:v>2017.25</c:v>
                </c:pt>
                <c:pt idx="65">
                  <c:v>2017.5</c:v>
                </c:pt>
                <c:pt idx="66">
                  <c:v>2017.75</c:v>
                </c:pt>
                <c:pt idx="67">
                  <c:v>2018</c:v>
                </c:pt>
                <c:pt idx="68">
                  <c:v>2018.25</c:v>
                </c:pt>
                <c:pt idx="69">
                  <c:v>2018.5</c:v>
                </c:pt>
                <c:pt idx="70">
                  <c:v>2018.75</c:v>
                </c:pt>
              </c:numCache>
            </c:numRef>
          </c:cat>
          <c:val>
            <c:numRef>
              <c:f>Aggregate!$Y$2:$Y$72</c:f>
              <c:numCache>
                <c:formatCode>0.000%</c:formatCode>
                <c:ptCount val="71"/>
                <c:pt idx="0">
                  <c:v>1.6583300367123306E-2</c:v>
                </c:pt>
                <c:pt idx="1">
                  <c:v>1.0868783926415548E-2</c:v>
                </c:pt>
                <c:pt idx="2">
                  <c:v>9.7575269434255485E-3</c:v>
                </c:pt>
                <c:pt idx="3">
                  <c:v>5.1651025876270004E-3</c:v>
                </c:pt>
                <c:pt idx="4">
                  <c:v>1.7337921986439801E-2</c:v>
                </c:pt>
                <c:pt idx="5">
                  <c:v>1.9077812713731553E-2</c:v>
                </c:pt>
                <c:pt idx="6">
                  <c:v>1.7206979656888298E-2</c:v>
                </c:pt>
                <c:pt idx="7">
                  <c:v>1.4271534574581603E-2</c:v>
                </c:pt>
                <c:pt idx="8">
                  <c:v>2.6875576790204948E-2</c:v>
                </c:pt>
                <c:pt idx="9">
                  <c:v>2.71481627708181E-2</c:v>
                </c:pt>
                <c:pt idx="10">
                  <c:v>2.8599845468496553E-2</c:v>
                </c:pt>
                <c:pt idx="11">
                  <c:v>2.346282068112885E-2</c:v>
                </c:pt>
                <c:pt idx="12">
                  <c:v>3.0111831173106202E-2</c:v>
                </c:pt>
                <c:pt idx="13">
                  <c:v>3.6796188026933699E-2</c:v>
                </c:pt>
                <c:pt idx="14">
                  <c:v>4.2014568859329297E-2</c:v>
                </c:pt>
                <c:pt idx="15">
                  <c:v>3.9340964892511245E-2</c:v>
                </c:pt>
                <c:pt idx="16">
                  <c:v>2.49358230622353E-2</c:v>
                </c:pt>
                <c:pt idx="17">
                  <c:v>2.4223147377175201E-2</c:v>
                </c:pt>
                <c:pt idx="18">
                  <c:v>2.3112956588712503E-2</c:v>
                </c:pt>
                <c:pt idx="19">
                  <c:v>1.84726119876692E-2</c:v>
                </c:pt>
                <c:pt idx="20">
                  <c:v>1.9793110185670655E-2</c:v>
                </c:pt>
                <c:pt idx="21">
                  <c:v>1.7245534798283099E-2</c:v>
                </c:pt>
                <c:pt idx="22">
                  <c:v>1.7776295904843198E-2</c:v>
                </c:pt>
                <c:pt idx="23">
                  <c:v>1.0103690056629751E-2</c:v>
                </c:pt>
                <c:pt idx="24">
                  <c:v>1.026829041971845E-2</c:v>
                </c:pt>
                <c:pt idx="25">
                  <c:v>1.0201881983697599E-2</c:v>
                </c:pt>
                <c:pt idx="26">
                  <c:v>5.7176867739125465E-3</c:v>
                </c:pt>
                <c:pt idx="27">
                  <c:v>5.8587419708459997E-3</c:v>
                </c:pt>
                <c:pt idx="28">
                  <c:v>1.7404282688007845E-2</c:v>
                </c:pt>
                <c:pt idx="29">
                  <c:v>1.7836805260883451E-2</c:v>
                </c:pt>
                <c:pt idx="30">
                  <c:v>1.9212107077932125E-2</c:v>
                </c:pt>
                <c:pt idx="31">
                  <c:v>1.5961791885864052E-2</c:v>
                </c:pt>
                <c:pt idx="32">
                  <c:v>3.7263135989055778E-2</c:v>
                </c:pt>
                <c:pt idx="33">
                  <c:v>3.7110789233030281E-2</c:v>
                </c:pt>
                <c:pt idx="34">
                  <c:v>4.4588308744734115E-2</c:v>
                </c:pt>
                <c:pt idx="35">
                  <c:v>3.1906490749883415E-2</c:v>
                </c:pt>
                <c:pt idx="36">
                  <c:v>1.8582474410090172E-2</c:v>
                </c:pt>
                <c:pt idx="37">
                  <c:v>1.7639569995406723E-2</c:v>
                </c:pt>
                <c:pt idx="38">
                  <c:v>1.9739675536409526E-2</c:v>
                </c:pt>
                <c:pt idx="39">
                  <c:v>1.7204618220840198E-2</c:v>
                </c:pt>
                <c:pt idx="40">
                  <c:v>1.6060325747401301E-2</c:v>
                </c:pt>
                <c:pt idx="41">
                  <c:v>1.4794583592877719E-2</c:v>
                </c:pt>
                <c:pt idx="42">
                  <c:v>1.2268537973331127E-2</c:v>
                </c:pt>
                <c:pt idx="43">
                  <c:v>9.4414701221741185E-3</c:v>
                </c:pt>
                <c:pt idx="44">
                  <c:v>7.982843713735574E-3</c:v>
                </c:pt>
                <c:pt idx="45">
                  <c:v>6.4626665139097261E-3</c:v>
                </c:pt>
                <c:pt idx="46">
                  <c:v>7.1774508605201501E-3</c:v>
                </c:pt>
                <c:pt idx="47">
                  <c:v>4.9890438361277004E-3</c:v>
                </c:pt>
                <c:pt idx="48">
                  <c:v>4.9691798605774745E-3</c:v>
                </c:pt>
                <c:pt idx="49">
                  <c:v>8.0621428631488731E-3</c:v>
                </c:pt>
                <c:pt idx="50">
                  <c:v>7.6415339757558293E-3</c:v>
                </c:pt>
                <c:pt idx="51">
                  <c:v>6.5557708585679483E-3</c:v>
                </c:pt>
                <c:pt idx="52">
                  <c:v>1.0278319173342852E-2</c:v>
                </c:pt>
                <c:pt idx="53">
                  <c:v>1.0701630521750199E-2</c:v>
                </c:pt>
                <c:pt idx="54">
                  <c:v>1.0124998500915198E-2</c:v>
                </c:pt>
                <c:pt idx="55">
                  <c:v>1.022461575332E-2</c:v>
                </c:pt>
                <c:pt idx="56">
                  <c:v>9.1197696953437754E-3</c:v>
                </c:pt>
                <c:pt idx="57">
                  <c:v>9.0175727507111995E-3</c:v>
                </c:pt>
                <c:pt idx="58">
                  <c:v>8.9995881538713976E-3</c:v>
                </c:pt>
                <c:pt idx="59">
                  <c:v>9.4423991248552032E-3</c:v>
                </c:pt>
                <c:pt idx="60">
                  <c:v>1.1782928682484775E-2</c:v>
                </c:pt>
                <c:pt idx="61">
                  <c:v>1.1301070723799399E-2</c:v>
                </c:pt>
                <c:pt idx="62">
                  <c:v>1.1097815547532325E-2</c:v>
                </c:pt>
                <c:pt idx="63">
                  <c:v>1.0244709046732902E-2</c:v>
                </c:pt>
                <c:pt idx="64">
                  <c:v>1.4327610349151402E-2</c:v>
                </c:pt>
                <c:pt idx="65">
                  <c:v>1.3760971821239327E-2</c:v>
                </c:pt>
                <c:pt idx="66">
                  <c:v>1.3053904151702527E-2</c:v>
                </c:pt>
                <c:pt idx="67">
                  <c:v>1.235450135606465E-2</c:v>
                </c:pt>
                <c:pt idx="68">
                  <c:v>1.6138704786772401E-2</c:v>
                </c:pt>
                <c:pt idx="69">
                  <c:v>1.57103048189337E-2</c:v>
                </c:pt>
                <c:pt idx="70">
                  <c:v>1.5503717466291001E-2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A6-408F-8C32-D473B7CAF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561792"/>
        <c:axId val="222541440"/>
      </c:barChart>
      <c:catAx>
        <c:axId val="222561792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2541440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2541440"/>
        <c:scaling>
          <c:orientation val="minMax"/>
        </c:scaling>
        <c:delete val="0"/>
        <c:axPos val="l"/>
        <c:numFmt formatCode="0.000%" sourceLinked="1"/>
        <c:majorTickMark val="out"/>
        <c:minorTickMark val="none"/>
        <c:tickLblPos val="nextTo"/>
        <c:crossAx val="222561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noFill/>
          </c:spPr>
          <c:invertIfNegative val="0"/>
          <c:errBars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minus>
          </c:errBars>
          <c:cat>
            <c:numRef>
              <c:f>Aggregate!$A$28:$A$46</c:f>
              <c:numCache>
                <c:formatCode>General</c:formatCode>
                <c:ptCount val="19"/>
                <c:pt idx="0">
                  <c:v>2007.75</c:v>
                </c:pt>
                <c:pt idx="1">
                  <c:v>2008</c:v>
                </c:pt>
                <c:pt idx="2">
                  <c:v>2008.25</c:v>
                </c:pt>
                <c:pt idx="3">
                  <c:v>2008.5</c:v>
                </c:pt>
                <c:pt idx="4">
                  <c:v>2008.75</c:v>
                </c:pt>
                <c:pt idx="5">
                  <c:v>2009</c:v>
                </c:pt>
                <c:pt idx="6">
                  <c:v>2009.25</c:v>
                </c:pt>
                <c:pt idx="7">
                  <c:v>2009.5</c:v>
                </c:pt>
                <c:pt idx="8">
                  <c:v>2009.75</c:v>
                </c:pt>
                <c:pt idx="9">
                  <c:v>2010</c:v>
                </c:pt>
                <c:pt idx="10">
                  <c:v>2010.25</c:v>
                </c:pt>
                <c:pt idx="11">
                  <c:v>2010.5</c:v>
                </c:pt>
                <c:pt idx="12">
                  <c:v>2010.75</c:v>
                </c:pt>
                <c:pt idx="13">
                  <c:v>2011</c:v>
                </c:pt>
                <c:pt idx="14">
                  <c:v>2011.25</c:v>
                </c:pt>
                <c:pt idx="15">
                  <c:v>2011.5</c:v>
                </c:pt>
                <c:pt idx="16">
                  <c:v>2011.75</c:v>
                </c:pt>
                <c:pt idx="17">
                  <c:v>2012</c:v>
                </c:pt>
                <c:pt idx="18">
                  <c:v>2012.25</c:v>
                </c:pt>
              </c:numCache>
            </c:numRef>
          </c:cat>
          <c:val>
            <c:numRef>
              <c:f>Aggregate!$W$28:$W$46</c:f>
              <c:numCache>
                <c:formatCode>0.000%</c:formatCode>
                <c:ptCount val="19"/>
                <c:pt idx="0">
                  <c:v>9.15957241089029E-3</c:v>
                </c:pt>
                <c:pt idx="1">
                  <c:v>9.1847913954227443E-3</c:v>
                </c:pt>
                <c:pt idx="2">
                  <c:v>1.1154420391853274E-2</c:v>
                </c:pt>
                <c:pt idx="3">
                  <c:v>1.0876728927998651E-2</c:v>
                </c:pt>
                <c:pt idx="4">
                  <c:v>1.0651271132727781E-2</c:v>
                </c:pt>
                <c:pt idx="5">
                  <c:v>9.0775832911719895E-3</c:v>
                </c:pt>
                <c:pt idx="6">
                  <c:v>1.61821416352016E-2</c:v>
                </c:pt>
                <c:pt idx="7">
                  <c:v>1.6140701898363551E-2</c:v>
                </c:pt>
                <c:pt idx="8">
                  <c:v>1.41474732486714E-2</c:v>
                </c:pt>
                <c:pt idx="9">
                  <c:v>1.3341875599565595E-2</c:v>
                </c:pt>
                <c:pt idx="10">
                  <c:v>2.5849192835559427E-2</c:v>
                </c:pt>
                <c:pt idx="11">
                  <c:v>2.624642816836105E-2</c:v>
                </c:pt>
                <c:pt idx="12">
                  <c:v>2.6635026244643249E-2</c:v>
                </c:pt>
                <c:pt idx="13">
                  <c:v>2.6283053498381E-2</c:v>
                </c:pt>
                <c:pt idx="14">
                  <c:v>3.1393952163812175E-2</c:v>
                </c:pt>
                <c:pt idx="15">
                  <c:v>3.1274961886275626E-2</c:v>
                </c:pt>
                <c:pt idx="16">
                  <c:v>3.0487806315169976E-2</c:v>
                </c:pt>
                <c:pt idx="17">
                  <c:v>2.9674921047029526E-2</c:v>
                </c:pt>
                <c:pt idx="18">
                  <c:v>2.4058219988550723E-2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D-4E5B-A635-1B01060DDFCA}"/>
            </c:ext>
          </c:extLst>
        </c:ser>
        <c:ser>
          <c:idx val="1"/>
          <c:order val="1"/>
          <c:spPr>
            <a:noFill/>
            <a:ln>
              <a:solidFill>
                <a:schemeClr val="accent1"/>
              </a:solidFill>
            </a:ln>
          </c:spPr>
          <c:invertIfNegative val="0"/>
          <c:cat>
            <c:numRef>
              <c:f>Aggregate!$A$28:$A$46</c:f>
              <c:numCache>
                <c:formatCode>General</c:formatCode>
                <c:ptCount val="19"/>
                <c:pt idx="0">
                  <c:v>2007.75</c:v>
                </c:pt>
                <c:pt idx="1">
                  <c:v>2008</c:v>
                </c:pt>
                <c:pt idx="2">
                  <c:v>2008.25</c:v>
                </c:pt>
                <c:pt idx="3">
                  <c:v>2008.5</c:v>
                </c:pt>
                <c:pt idx="4">
                  <c:v>2008.75</c:v>
                </c:pt>
                <c:pt idx="5">
                  <c:v>2009</c:v>
                </c:pt>
                <c:pt idx="6">
                  <c:v>2009.25</c:v>
                </c:pt>
                <c:pt idx="7">
                  <c:v>2009.5</c:v>
                </c:pt>
                <c:pt idx="8">
                  <c:v>2009.75</c:v>
                </c:pt>
                <c:pt idx="9">
                  <c:v>2010</c:v>
                </c:pt>
                <c:pt idx="10">
                  <c:v>2010.25</c:v>
                </c:pt>
                <c:pt idx="11">
                  <c:v>2010.5</c:v>
                </c:pt>
                <c:pt idx="12">
                  <c:v>2010.75</c:v>
                </c:pt>
                <c:pt idx="13">
                  <c:v>2011</c:v>
                </c:pt>
                <c:pt idx="14">
                  <c:v>2011.25</c:v>
                </c:pt>
                <c:pt idx="15">
                  <c:v>2011.5</c:v>
                </c:pt>
                <c:pt idx="16">
                  <c:v>2011.75</c:v>
                </c:pt>
                <c:pt idx="17">
                  <c:v>2012</c:v>
                </c:pt>
                <c:pt idx="18">
                  <c:v>2012.25</c:v>
                </c:pt>
              </c:numCache>
            </c:numRef>
          </c:cat>
          <c:val>
            <c:numRef>
              <c:f>Aggregate!$X$28:$X$46</c:f>
              <c:numCache>
                <c:formatCode>0.000%</c:formatCode>
                <c:ptCount val="19"/>
                <c:pt idx="0">
                  <c:v>4.3752985309892106E-3</c:v>
                </c:pt>
                <c:pt idx="1">
                  <c:v>3.9846351640160562E-3</c:v>
                </c:pt>
                <c:pt idx="2">
                  <c:v>4.1342968503268757E-3</c:v>
                </c:pt>
                <c:pt idx="3">
                  <c:v>4.6845362525380508E-3</c:v>
                </c:pt>
                <c:pt idx="4">
                  <c:v>2.7038985734976189E-3</c:v>
                </c:pt>
                <c:pt idx="5">
                  <c:v>3.44221038382681E-3</c:v>
                </c:pt>
                <c:pt idx="6">
                  <c:v>4.0753056502083988E-3</c:v>
                </c:pt>
                <c:pt idx="7">
                  <c:v>4.3846794743904981E-3</c:v>
                </c:pt>
                <c:pt idx="8">
                  <c:v>5.9517571645647492E-3</c:v>
                </c:pt>
                <c:pt idx="9">
                  <c:v>4.6434736548333043E-3</c:v>
                </c:pt>
                <c:pt idx="10">
                  <c:v>8.8780836034306268E-3</c:v>
                </c:pt>
                <c:pt idx="11">
                  <c:v>9.0292736206308497E-3</c:v>
                </c:pt>
                <c:pt idx="12">
                  <c:v>5.8051298348923489E-3</c:v>
                </c:pt>
                <c:pt idx="13">
                  <c:v>6.9964112922096013E-3</c:v>
                </c:pt>
                <c:pt idx="14">
                  <c:v>3.0683854103361746E-3</c:v>
                </c:pt>
                <c:pt idx="15">
                  <c:v>4.0110279542512756E-3</c:v>
                </c:pt>
                <c:pt idx="16">
                  <c:v>5.3129359863555263E-3</c:v>
                </c:pt>
                <c:pt idx="17">
                  <c:v>7.5611679569247761E-3</c:v>
                </c:pt>
                <c:pt idx="18">
                  <c:v>8.6742308925585772E-3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CD-4E5B-A635-1B01060DDFCA}"/>
            </c:ext>
          </c:extLst>
        </c:ser>
        <c:ser>
          <c:idx val="2"/>
          <c:order val="2"/>
          <c:spPr>
            <a:noFill/>
            <a:ln>
              <a:solidFill>
                <a:schemeClr val="accent1"/>
              </a:solidFill>
            </a:ln>
          </c:spPr>
          <c:invertIfNegative val="0"/>
          <c:errBars>
            <c:errBarType val="plus"/>
            <c:errValType val="cust"/>
            <c:noEndCap val="0"/>
            <c:plus>
              <c:numRef>
                <c:f>Aggregate!$V$2:$V$72</c:f>
                <c:numCache>
                  <c:formatCode>General</c:formatCode>
                  <c:ptCount val="71"/>
                  <c:pt idx="0">
                    <c:v>9.4736583085213693E-3</c:v>
                  </c:pt>
                  <c:pt idx="1">
                    <c:v>9.10273081924577E-3</c:v>
                  </c:pt>
                  <c:pt idx="2">
                    <c:v>8.8266312072997396E-3</c:v>
                  </c:pt>
                  <c:pt idx="3">
                    <c:v>8.4996467679265292E-3</c:v>
                  </c:pt>
                  <c:pt idx="4">
                    <c:v>9.3873411165540897E-3</c:v>
                  </c:pt>
                  <c:pt idx="5">
                    <c:v>9.1859360152043105E-3</c:v>
                  </c:pt>
                  <c:pt idx="6">
                    <c:v>9.1210265872683008E-3</c:v>
                  </c:pt>
                  <c:pt idx="7">
                    <c:v>9.1046088157729493E-3</c:v>
                  </c:pt>
                  <c:pt idx="8">
                    <c:v>8.6285839577986204E-3</c:v>
                  </c:pt>
                  <c:pt idx="9">
                    <c:v>8.2020977263392806E-3</c:v>
                  </c:pt>
                  <c:pt idx="10">
                    <c:v>7.6998331127352201E-3</c:v>
                  </c:pt>
                  <c:pt idx="11">
                    <c:v>7.1527469648938E-3</c:v>
                  </c:pt>
                  <c:pt idx="12">
                    <c:v>5.90598313336348E-3</c:v>
                  </c:pt>
                  <c:pt idx="13">
                    <c:v>5.6490397722935301E-3</c:v>
                  </c:pt>
                  <c:pt idx="14">
                    <c:v>5.6756549464757203E-3</c:v>
                  </c:pt>
                  <c:pt idx="15">
                    <c:v>5.5623961972395596E-3</c:v>
                  </c:pt>
                  <c:pt idx="16">
                    <c:v>8.6002004824329899E-3</c:v>
                  </c:pt>
                  <c:pt idx="17">
                    <c:v>8.2425849675777704E-3</c:v>
                  </c:pt>
                  <c:pt idx="18">
                    <c:v>7.8530853765846707E-3</c:v>
                  </c:pt>
                  <c:pt idx="19">
                    <c:v>7.6500896171073701E-3</c:v>
                  </c:pt>
                  <c:pt idx="20">
                    <c:v>7.31310569195352E-3</c:v>
                  </c:pt>
                  <c:pt idx="21">
                    <c:v>6.0985457584034897E-3</c:v>
                  </c:pt>
                  <c:pt idx="22">
                    <c:v>5.92989950692277E-3</c:v>
                  </c:pt>
                  <c:pt idx="23">
                    <c:v>3.5815302731292001E-3</c:v>
                  </c:pt>
                  <c:pt idx="24">
                    <c:v>6.6589094215890798E-3</c:v>
                  </c:pt>
                  <c:pt idx="25">
                    <c:v>6.4698803977504904E-3</c:v>
                  </c:pt>
                  <c:pt idx="26">
                    <c:v>6.5592563813882798E-3</c:v>
                  </c:pt>
                  <c:pt idx="27">
                    <c:v>6.4667083546717102E-3</c:v>
                  </c:pt>
                  <c:pt idx="28">
                    <c:v>6.6568249542087003E-3</c:v>
                  </c:pt>
                  <c:pt idx="29">
                    <c:v>6.3334763892682003E-3</c:v>
                  </c:pt>
                  <c:pt idx="30">
                    <c:v>6.2180796731358496E-3</c:v>
                  </c:pt>
                  <c:pt idx="31">
                    <c:v>5.1619233800084905E-4</c:v>
                  </c:pt>
                  <c:pt idx="32">
                    <c:v>3.6279288568926397E-4</c:v>
                  </c:pt>
                  <c:pt idx="33">
                    <c:v>3.6217584344778802E-4</c:v>
                  </c:pt>
                  <c:pt idx="34">
                    <c:v>2.4779725809285802E-4</c:v>
                  </c:pt>
                  <c:pt idx="35">
                    <c:v>3.7015193370905602E-4</c:v>
                  </c:pt>
                  <c:pt idx="36">
                    <c:v>1.2840890492138901E-3</c:v>
                  </c:pt>
                  <c:pt idx="37">
                    <c:v>1.3656286798377599E-3</c:v>
                  </c:pt>
                  <c:pt idx="38">
                    <c:v>1.41075638385366E-3</c:v>
                  </c:pt>
                  <c:pt idx="39">
                    <c:v>1.4564709546799599E-3</c:v>
                  </c:pt>
                  <c:pt idx="40">
                    <c:v>1.2840149193999401E-3</c:v>
                  </c:pt>
                  <c:pt idx="41">
                    <c:v>1.3465977049527101E-3</c:v>
                  </c:pt>
                  <c:pt idx="42">
                    <c:v>1.4407883854754601E-3</c:v>
                  </c:pt>
                  <c:pt idx="43">
                    <c:v>1.4928884836357299E-3</c:v>
                  </c:pt>
                  <c:pt idx="44">
                    <c:v>1.2867473600233299E-3</c:v>
                  </c:pt>
                  <c:pt idx="45">
                    <c:v>1.34805573597716E-3</c:v>
                  </c:pt>
                  <c:pt idx="46">
                    <c:v>1.3950102596663599E-3</c:v>
                  </c:pt>
                  <c:pt idx="47">
                    <c:v>5.1998474711408499E-3</c:v>
                  </c:pt>
                  <c:pt idx="48">
                    <c:v>2.3744733493719799E-4</c:v>
                  </c:pt>
                  <c:pt idx="49">
                    <c:v>2.3796310796056101E-4</c:v>
                  </c:pt>
                  <c:pt idx="50">
                    <c:v>2.34380844528025E-4</c:v>
                  </c:pt>
                  <c:pt idx="51">
                    <c:v>2.1876858662224301E-4</c:v>
                  </c:pt>
                  <c:pt idx="52">
                    <c:v>6.0342582843686699E-3</c:v>
                  </c:pt>
                  <c:pt idx="53">
                    <c:v>5.8692037483620198E-3</c:v>
                  </c:pt>
                  <c:pt idx="54">
                    <c:v>5.7742099732414698E-3</c:v>
                  </c:pt>
                  <c:pt idx="55">
                    <c:v>5.58782211225966E-3</c:v>
                  </c:pt>
                  <c:pt idx="56">
                    <c:v>6.8946993962494896E-3</c:v>
                  </c:pt>
                  <c:pt idx="57">
                    <c:v>7.0221945582336597E-3</c:v>
                  </c:pt>
                  <c:pt idx="58">
                    <c:v>6.7864274985672598E-3</c:v>
                  </c:pt>
                  <c:pt idx="59">
                    <c:v>5.8362111280040596E-3</c:v>
                  </c:pt>
                  <c:pt idx="60">
                    <c:v>7.9507709361252808E-3</c:v>
                  </c:pt>
                  <c:pt idx="61">
                    <c:v>7.8644827736282404E-3</c:v>
                  </c:pt>
                  <c:pt idx="62">
                    <c:v>7.8101835071168798E-3</c:v>
                  </c:pt>
                  <c:pt idx="63">
                    <c:v>7.44945036624992E-3</c:v>
                  </c:pt>
                  <c:pt idx="64">
                    <c:v>8.8501949203662507E-3</c:v>
                  </c:pt>
                  <c:pt idx="65">
                    <c:v>8.4477024483727604E-3</c:v>
                  </c:pt>
                  <c:pt idx="66">
                    <c:v>8.5344677895467999E-3</c:v>
                  </c:pt>
                  <c:pt idx="67">
                    <c:v>8.0485368529647806E-3</c:v>
                  </c:pt>
                  <c:pt idx="68">
                    <c:v>8.4731182821837E-3</c:v>
                  </c:pt>
                  <c:pt idx="69">
                    <c:v>8.2572650305089493E-3</c:v>
                  </c:pt>
                  <c:pt idx="70">
                    <c:v>8.0920673398922494E-3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</c:errBars>
          <c:cat>
            <c:numRef>
              <c:f>Aggregate!$A$28:$A$46</c:f>
              <c:numCache>
                <c:formatCode>General</c:formatCode>
                <c:ptCount val="19"/>
                <c:pt idx="0">
                  <c:v>2007.75</c:v>
                </c:pt>
                <c:pt idx="1">
                  <c:v>2008</c:v>
                </c:pt>
                <c:pt idx="2">
                  <c:v>2008.25</c:v>
                </c:pt>
                <c:pt idx="3">
                  <c:v>2008.5</c:v>
                </c:pt>
                <c:pt idx="4">
                  <c:v>2008.75</c:v>
                </c:pt>
                <c:pt idx="5">
                  <c:v>2009</c:v>
                </c:pt>
                <c:pt idx="6">
                  <c:v>2009.25</c:v>
                </c:pt>
                <c:pt idx="7">
                  <c:v>2009.5</c:v>
                </c:pt>
                <c:pt idx="8">
                  <c:v>2009.75</c:v>
                </c:pt>
                <c:pt idx="9">
                  <c:v>2010</c:v>
                </c:pt>
                <c:pt idx="10">
                  <c:v>2010.25</c:v>
                </c:pt>
                <c:pt idx="11">
                  <c:v>2010.5</c:v>
                </c:pt>
                <c:pt idx="12">
                  <c:v>2010.75</c:v>
                </c:pt>
                <c:pt idx="13">
                  <c:v>2011</c:v>
                </c:pt>
                <c:pt idx="14">
                  <c:v>2011.25</c:v>
                </c:pt>
                <c:pt idx="15">
                  <c:v>2011.5</c:v>
                </c:pt>
                <c:pt idx="16">
                  <c:v>2011.75</c:v>
                </c:pt>
                <c:pt idx="17">
                  <c:v>2012</c:v>
                </c:pt>
                <c:pt idx="18">
                  <c:v>2012.25</c:v>
                </c:pt>
              </c:numCache>
            </c:numRef>
          </c:cat>
          <c:val>
            <c:numRef>
              <c:f>Aggregate!$Y$28:$Y$46</c:f>
              <c:numCache>
                <c:formatCode>0.000%</c:formatCode>
                <c:ptCount val="19"/>
                <c:pt idx="0">
                  <c:v>5.7176867739125465E-3</c:v>
                </c:pt>
                <c:pt idx="1">
                  <c:v>5.8587419708459997E-3</c:v>
                </c:pt>
                <c:pt idx="2">
                  <c:v>1.7404282688007845E-2</c:v>
                </c:pt>
                <c:pt idx="3">
                  <c:v>1.7836805260883451E-2</c:v>
                </c:pt>
                <c:pt idx="4">
                  <c:v>1.9212107077932125E-2</c:v>
                </c:pt>
                <c:pt idx="5">
                  <c:v>1.5961791885864052E-2</c:v>
                </c:pt>
                <c:pt idx="6">
                  <c:v>3.7263135989055778E-2</c:v>
                </c:pt>
                <c:pt idx="7">
                  <c:v>3.7110789233030281E-2</c:v>
                </c:pt>
                <c:pt idx="8">
                  <c:v>4.4588308744734115E-2</c:v>
                </c:pt>
                <c:pt idx="9">
                  <c:v>3.1906490749883415E-2</c:v>
                </c:pt>
                <c:pt idx="10">
                  <c:v>1.8582474410090172E-2</c:v>
                </c:pt>
                <c:pt idx="11">
                  <c:v>1.7639569995406723E-2</c:v>
                </c:pt>
                <c:pt idx="12">
                  <c:v>1.9739675536409526E-2</c:v>
                </c:pt>
                <c:pt idx="13">
                  <c:v>1.7204618220840198E-2</c:v>
                </c:pt>
                <c:pt idx="14">
                  <c:v>1.6060325747401301E-2</c:v>
                </c:pt>
                <c:pt idx="15">
                  <c:v>1.4794583592877719E-2</c:v>
                </c:pt>
                <c:pt idx="16">
                  <c:v>1.2268537973331127E-2</c:v>
                </c:pt>
                <c:pt idx="17">
                  <c:v>9.4414701221741185E-3</c:v>
                </c:pt>
                <c:pt idx="18">
                  <c:v>7.982843713735574E-3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CD-4E5B-A635-1B01060DD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2562816"/>
        <c:axId val="223298688"/>
      </c:barChart>
      <c:catAx>
        <c:axId val="222562816"/>
        <c:scaling>
          <c:orientation val="minMax"/>
        </c:scaling>
        <c:delete val="0"/>
        <c:axPos val="b"/>
        <c:numFmt formatCode="0;[Red]0" sourceLinked="0"/>
        <c:majorTickMark val="out"/>
        <c:minorTickMark val="none"/>
        <c:tickLblPos val="low"/>
        <c:txPr>
          <a:bodyPr rot="-2700000"/>
          <a:lstStyle/>
          <a:p>
            <a:pPr>
              <a:defRPr/>
            </a:pPr>
            <a:endParaRPr lang="en-US"/>
          </a:p>
        </c:txPr>
        <c:crossAx val="223298688"/>
        <c:crosses val="autoZero"/>
        <c:auto val="1"/>
        <c:lblAlgn val="ctr"/>
        <c:lblOffset val="100"/>
        <c:tickLblSkip val="4"/>
        <c:tickMarkSkip val="4"/>
        <c:noMultiLvlLbl val="0"/>
      </c:catAx>
      <c:valAx>
        <c:axId val="223298688"/>
        <c:scaling>
          <c:orientation val="minMax"/>
        </c:scaling>
        <c:delete val="0"/>
        <c:axPos val="l"/>
        <c:numFmt formatCode="0.000%" sourceLinked="1"/>
        <c:majorTickMark val="out"/>
        <c:minorTickMark val="none"/>
        <c:tickLblPos val="nextTo"/>
        <c:crossAx val="2225628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20" Type="http://schemas.openxmlformats.org/officeDocument/2006/relationships/chart" Target="../charts/chart24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19" Type="http://schemas.openxmlformats.org/officeDocument/2006/relationships/chart" Target="../charts/chart23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128587</xdr:colOff>
      <xdr:row>54</xdr:row>
      <xdr:rowOff>180975</xdr:rowOff>
    </xdr:from>
    <xdr:to>
      <xdr:col>22</xdr:col>
      <xdr:colOff>433387</xdr:colOff>
      <xdr:row>69</xdr:row>
      <xdr:rowOff>66675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128587</xdr:colOff>
      <xdr:row>54</xdr:row>
      <xdr:rowOff>180975</xdr:rowOff>
    </xdr:from>
    <xdr:to>
      <xdr:col>24</xdr:col>
      <xdr:colOff>433387</xdr:colOff>
      <xdr:row>69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128587</xdr:colOff>
      <xdr:row>54</xdr:row>
      <xdr:rowOff>180975</xdr:rowOff>
    </xdr:from>
    <xdr:to>
      <xdr:col>24</xdr:col>
      <xdr:colOff>433387</xdr:colOff>
      <xdr:row>69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128587</xdr:colOff>
      <xdr:row>54</xdr:row>
      <xdr:rowOff>180975</xdr:rowOff>
    </xdr:from>
    <xdr:to>
      <xdr:col>24</xdr:col>
      <xdr:colOff>433387</xdr:colOff>
      <xdr:row>69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582705</xdr:colOff>
      <xdr:row>2</xdr:row>
      <xdr:rowOff>33618</xdr:rowOff>
    </xdr:from>
    <xdr:to>
      <xdr:col>21</xdr:col>
      <xdr:colOff>235323</xdr:colOff>
      <xdr:row>28</xdr:row>
      <xdr:rowOff>112059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12</xdr:col>
      <xdr:colOff>385763</xdr:colOff>
      <xdr:row>52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0</xdr:rowOff>
    </xdr:from>
    <xdr:to>
      <xdr:col>12</xdr:col>
      <xdr:colOff>385763</xdr:colOff>
      <xdr:row>74</xdr:row>
      <xdr:rowOff>171450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76</xdr:row>
      <xdr:rowOff>0</xdr:rowOff>
    </xdr:from>
    <xdr:to>
      <xdr:col>12</xdr:col>
      <xdr:colOff>385763</xdr:colOff>
      <xdr:row>96</xdr:row>
      <xdr:rowOff>171450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98</xdr:row>
      <xdr:rowOff>0</xdr:rowOff>
    </xdr:from>
    <xdr:to>
      <xdr:col>12</xdr:col>
      <xdr:colOff>385763</xdr:colOff>
      <xdr:row>118</xdr:row>
      <xdr:rowOff>171450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119</xdr:row>
      <xdr:rowOff>0</xdr:rowOff>
    </xdr:from>
    <xdr:to>
      <xdr:col>13</xdr:col>
      <xdr:colOff>1009650</xdr:colOff>
      <xdr:row>141</xdr:row>
      <xdr:rowOff>152400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142</xdr:row>
      <xdr:rowOff>0</xdr:rowOff>
    </xdr:from>
    <xdr:to>
      <xdr:col>13</xdr:col>
      <xdr:colOff>1009650</xdr:colOff>
      <xdr:row>164</xdr:row>
      <xdr:rowOff>152400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165</xdr:row>
      <xdr:rowOff>0</xdr:rowOff>
    </xdr:from>
    <xdr:to>
      <xdr:col>13</xdr:col>
      <xdr:colOff>1009650</xdr:colOff>
      <xdr:row>187</xdr:row>
      <xdr:rowOff>152400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188</xdr:row>
      <xdr:rowOff>0</xdr:rowOff>
    </xdr:from>
    <xdr:to>
      <xdr:col>13</xdr:col>
      <xdr:colOff>1009650</xdr:colOff>
      <xdr:row>210</xdr:row>
      <xdr:rowOff>152400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211</xdr:row>
      <xdr:rowOff>0</xdr:rowOff>
    </xdr:from>
    <xdr:to>
      <xdr:col>13</xdr:col>
      <xdr:colOff>1009650</xdr:colOff>
      <xdr:row>233</xdr:row>
      <xdr:rowOff>152400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1311089</xdr:colOff>
      <xdr:row>142</xdr:row>
      <xdr:rowOff>123265</xdr:rowOff>
    </xdr:from>
    <xdr:to>
      <xdr:col>28</xdr:col>
      <xdr:colOff>180415</xdr:colOff>
      <xdr:row>165</xdr:row>
      <xdr:rowOff>85165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14</xdr:col>
      <xdr:colOff>0</xdr:colOff>
      <xdr:row>184</xdr:row>
      <xdr:rowOff>171824</xdr:rowOff>
    </xdr:from>
    <xdr:to>
      <xdr:col>29</xdr:col>
      <xdr:colOff>29882</xdr:colOff>
      <xdr:row>209</xdr:row>
      <xdr:rowOff>152401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0</xdr:colOff>
      <xdr:row>210</xdr:row>
      <xdr:rowOff>0</xdr:rowOff>
    </xdr:from>
    <xdr:to>
      <xdr:col>28</xdr:col>
      <xdr:colOff>404532</xdr:colOff>
      <xdr:row>232</xdr:row>
      <xdr:rowOff>152399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0</xdr:colOff>
      <xdr:row>233</xdr:row>
      <xdr:rowOff>0</xdr:rowOff>
    </xdr:from>
    <xdr:to>
      <xdr:col>28</xdr:col>
      <xdr:colOff>404532</xdr:colOff>
      <xdr:row>255</xdr:row>
      <xdr:rowOff>152399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14</xdr:col>
      <xdr:colOff>0</xdr:colOff>
      <xdr:row>256</xdr:row>
      <xdr:rowOff>0</xdr:rowOff>
    </xdr:from>
    <xdr:to>
      <xdr:col>28</xdr:col>
      <xdr:colOff>404532</xdr:colOff>
      <xdr:row>278</xdr:row>
      <xdr:rowOff>152399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29</xdr:col>
      <xdr:colOff>0</xdr:colOff>
      <xdr:row>233</xdr:row>
      <xdr:rowOff>0</xdr:rowOff>
    </xdr:from>
    <xdr:to>
      <xdr:col>43</xdr:col>
      <xdr:colOff>404532</xdr:colOff>
      <xdr:row>255</xdr:row>
      <xdr:rowOff>152399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29</xdr:col>
      <xdr:colOff>0</xdr:colOff>
      <xdr:row>256</xdr:row>
      <xdr:rowOff>0</xdr:rowOff>
    </xdr:from>
    <xdr:to>
      <xdr:col>43</xdr:col>
      <xdr:colOff>404532</xdr:colOff>
      <xdr:row>278</xdr:row>
      <xdr:rowOff>152399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24</xdr:col>
      <xdr:colOff>60792</xdr:colOff>
      <xdr:row>118</xdr:row>
      <xdr:rowOff>171450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14</xdr:col>
      <xdr:colOff>0</xdr:colOff>
      <xdr:row>119</xdr:row>
      <xdr:rowOff>0</xdr:rowOff>
    </xdr:from>
    <xdr:to>
      <xdr:col>28</xdr:col>
      <xdr:colOff>404532</xdr:colOff>
      <xdr:row>141</xdr:row>
      <xdr:rowOff>152399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T72"/>
  <sheetViews>
    <sheetView workbookViewId="0">
      <selection activeCell="AT72" sqref="AT2:AT72"/>
    </sheetView>
  </sheetViews>
  <sheetFormatPr defaultRowHeight="15" x14ac:dyDescent="0.25"/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4702</v>
      </c>
      <c r="K2">
        <v>0</v>
      </c>
      <c r="L2">
        <v>50</v>
      </c>
      <c r="M2">
        <v>0</v>
      </c>
      <c r="N2">
        <v>0</v>
      </c>
      <c r="O2">
        <v>0</v>
      </c>
      <c r="P2">
        <v>4752</v>
      </c>
      <c r="Q2">
        <v>831</v>
      </c>
      <c r="R2">
        <v>0</v>
      </c>
      <c r="S2">
        <v>2434</v>
      </c>
      <c r="T2">
        <v>6314</v>
      </c>
      <c r="U2">
        <v>485</v>
      </c>
      <c r="V2">
        <v>23188</v>
      </c>
      <c r="W2">
        <v>0</v>
      </c>
      <c r="X2">
        <v>0</v>
      </c>
      <c r="Y2">
        <v>0</v>
      </c>
      <c r="Z2">
        <v>0</v>
      </c>
      <c r="AA2">
        <v>59181</v>
      </c>
      <c r="AB2">
        <v>0</v>
      </c>
      <c r="AC2">
        <v>59181</v>
      </c>
      <c r="AD2">
        <v>0</v>
      </c>
      <c r="AE2">
        <v>1520</v>
      </c>
      <c r="AF2">
        <v>11048</v>
      </c>
      <c r="AG2">
        <v>0</v>
      </c>
      <c r="AH2">
        <v>2103</v>
      </c>
      <c r="AI2">
        <v>150</v>
      </c>
      <c r="AJ2">
        <v>0</v>
      </c>
      <c r="AK2">
        <v>150</v>
      </c>
      <c r="AL2">
        <v>107103</v>
      </c>
      <c r="AM2">
        <v>6489</v>
      </c>
      <c r="AN2">
        <v>4752</v>
      </c>
      <c r="AO2">
        <v>126</v>
      </c>
      <c r="AP2">
        <v>217</v>
      </c>
      <c r="AQ2">
        <v>5085</v>
      </c>
      <c r="AR2">
        <v>7165</v>
      </c>
      <c r="AS2">
        <v>2001.25</v>
      </c>
      <c r="AT2">
        <v>6.0586538192207502E-2</v>
      </c>
    </row>
    <row r="3" spans="1:46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140</v>
      </c>
      <c r="H3">
        <v>0</v>
      </c>
      <c r="I3">
        <v>0</v>
      </c>
      <c r="J3">
        <v>5993</v>
      </c>
      <c r="K3">
        <v>0</v>
      </c>
      <c r="L3">
        <v>56</v>
      </c>
      <c r="M3">
        <v>0</v>
      </c>
      <c r="N3">
        <v>56</v>
      </c>
      <c r="O3">
        <v>0</v>
      </c>
      <c r="P3">
        <v>6245</v>
      </c>
      <c r="Q3">
        <v>1150</v>
      </c>
      <c r="R3">
        <v>0</v>
      </c>
      <c r="S3">
        <v>2266</v>
      </c>
      <c r="T3">
        <v>6234</v>
      </c>
      <c r="U3">
        <v>483</v>
      </c>
      <c r="V3">
        <v>21967</v>
      </c>
      <c r="W3">
        <v>0</v>
      </c>
      <c r="X3">
        <v>0</v>
      </c>
      <c r="Y3">
        <v>0</v>
      </c>
      <c r="Z3">
        <v>0</v>
      </c>
      <c r="AA3">
        <v>56916</v>
      </c>
      <c r="AB3">
        <v>0</v>
      </c>
      <c r="AC3">
        <v>56916</v>
      </c>
      <c r="AD3">
        <v>0</v>
      </c>
      <c r="AE3">
        <v>1544</v>
      </c>
      <c r="AF3">
        <v>8870</v>
      </c>
      <c r="AG3">
        <v>0</v>
      </c>
      <c r="AH3">
        <v>871</v>
      </c>
      <c r="AI3">
        <v>190</v>
      </c>
      <c r="AJ3">
        <v>0</v>
      </c>
      <c r="AK3">
        <v>190</v>
      </c>
      <c r="AL3">
        <v>100357</v>
      </c>
      <c r="AM3">
        <v>6489</v>
      </c>
      <c r="AN3">
        <v>6245</v>
      </c>
      <c r="AO3">
        <v>467</v>
      </c>
      <c r="AP3">
        <v>440</v>
      </c>
      <c r="AQ3">
        <v>5085</v>
      </c>
      <c r="AR3">
        <v>6236</v>
      </c>
      <c r="AS3">
        <v>2001.5</v>
      </c>
      <c r="AT3">
        <v>6.4659166774614599E-2</v>
      </c>
    </row>
    <row r="4" spans="1:46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140</v>
      </c>
      <c r="H4">
        <v>0</v>
      </c>
      <c r="I4">
        <v>0</v>
      </c>
      <c r="J4">
        <v>6200</v>
      </c>
      <c r="K4">
        <v>0</v>
      </c>
      <c r="L4">
        <v>82</v>
      </c>
      <c r="M4">
        <v>0</v>
      </c>
      <c r="N4">
        <v>71</v>
      </c>
      <c r="O4">
        <v>0</v>
      </c>
      <c r="P4">
        <v>6493</v>
      </c>
      <c r="Q4">
        <v>6550</v>
      </c>
      <c r="R4">
        <v>0</v>
      </c>
      <c r="S4">
        <v>2106</v>
      </c>
      <c r="T4">
        <v>8153</v>
      </c>
      <c r="U4">
        <v>481</v>
      </c>
      <c r="V4">
        <v>17505</v>
      </c>
      <c r="W4">
        <v>0</v>
      </c>
      <c r="X4">
        <v>0</v>
      </c>
      <c r="Y4">
        <v>0</v>
      </c>
      <c r="Z4">
        <v>0</v>
      </c>
      <c r="AA4">
        <v>52338</v>
      </c>
      <c r="AB4">
        <v>0</v>
      </c>
      <c r="AC4">
        <v>52338</v>
      </c>
      <c r="AD4">
        <v>0</v>
      </c>
      <c r="AE4">
        <v>1452</v>
      </c>
      <c r="AF4">
        <v>7856</v>
      </c>
      <c r="AG4">
        <v>0</v>
      </c>
      <c r="AH4">
        <v>367</v>
      </c>
      <c r="AI4">
        <v>228</v>
      </c>
      <c r="AJ4">
        <v>0</v>
      </c>
      <c r="AK4">
        <v>228</v>
      </c>
      <c r="AL4">
        <v>96916</v>
      </c>
      <c r="AM4">
        <v>6489</v>
      </c>
      <c r="AN4">
        <v>6493</v>
      </c>
      <c r="AO4">
        <v>544</v>
      </c>
      <c r="AP4">
        <v>440</v>
      </c>
      <c r="AQ4">
        <v>5085</v>
      </c>
      <c r="AR4">
        <v>6065</v>
      </c>
      <c r="AS4">
        <v>2001.75</v>
      </c>
      <c r="AT4">
        <v>6.6954888769656204E-2</v>
      </c>
    </row>
    <row r="5" spans="1:46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140</v>
      </c>
      <c r="H5">
        <v>0</v>
      </c>
      <c r="I5">
        <v>0</v>
      </c>
      <c r="J5">
        <v>6626</v>
      </c>
      <c r="K5">
        <v>0</v>
      </c>
      <c r="L5">
        <v>84</v>
      </c>
      <c r="M5">
        <v>0</v>
      </c>
      <c r="N5">
        <v>122</v>
      </c>
      <c r="O5">
        <v>0</v>
      </c>
      <c r="P5">
        <v>6972</v>
      </c>
      <c r="Q5">
        <v>11398</v>
      </c>
      <c r="R5">
        <v>0</v>
      </c>
      <c r="S5">
        <v>2363</v>
      </c>
      <c r="T5">
        <v>22404</v>
      </c>
      <c r="U5">
        <v>360</v>
      </c>
      <c r="V5">
        <v>53832</v>
      </c>
      <c r="W5">
        <v>0</v>
      </c>
      <c r="X5">
        <v>0</v>
      </c>
      <c r="Y5">
        <v>0</v>
      </c>
      <c r="Z5">
        <v>0</v>
      </c>
      <c r="AA5">
        <v>80521</v>
      </c>
      <c r="AB5">
        <v>0</v>
      </c>
      <c r="AC5">
        <v>80521</v>
      </c>
      <c r="AD5">
        <v>0</v>
      </c>
      <c r="AE5">
        <v>1588</v>
      </c>
      <c r="AF5">
        <v>5839</v>
      </c>
      <c r="AG5">
        <v>0</v>
      </c>
      <c r="AH5">
        <v>1947</v>
      </c>
      <c r="AI5">
        <v>261</v>
      </c>
      <c r="AJ5">
        <v>0</v>
      </c>
      <c r="AK5">
        <v>261</v>
      </c>
      <c r="AL5">
        <v>180498</v>
      </c>
      <c r="AM5">
        <v>6489</v>
      </c>
      <c r="AN5">
        <v>6972</v>
      </c>
      <c r="AO5">
        <v>1023</v>
      </c>
      <c r="AP5">
        <v>440</v>
      </c>
      <c r="AQ5">
        <v>6204</v>
      </c>
      <c r="AR5">
        <v>7184</v>
      </c>
      <c r="AS5">
        <v>2002</v>
      </c>
      <c r="AT5">
        <v>3.5950536848053702E-2</v>
      </c>
    </row>
    <row r="6" spans="1:46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671</v>
      </c>
      <c r="K6">
        <v>0</v>
      </c>
      <c r="L6">
        <v>263</v>
      </c>
      <c r="M6">
        <v>0</v>
      </c>
      <c r="N6">
        <v>0</v>
      </c>
      <c r="O6">
        <v>0</v>
      </c>
      <c r="P6">
        <v>934</v>
      </c>
      <c r="Q6">
        <v>99237</v>
      </c>
      <c r="R6">
        <v>189</v>
      </c>
      <c r="S6">
        <v>3145</v>
      </c>
      <c r="T6">
        <v>39254</v>
      </c>
      <c r="U6">
        <v>4740</v>
      </c>
      <c r="V6">
        <v>142654</v>
      </c>
      <c r="W6">
        <v>0</v>
      </c>
      <c r="X6">
        <v>0</v>
      </c>
      <c r="Y6">
        <v>0</v>
      </c>
      <c r="Z6">
        <v>0</v>
      </c>
      <c r="AA6">
        <v>149617</v>
      </c>
      <c r="AB6">
        <v>0</v>
      </c>
      <c r="AC6">
        <v>149617</v>
      </c>
      <c r="AD6">
        <v>0</v>
      </c>
      <c r="AE6">
        <v>1475</v>
      </c>
      <c r="AF6">
        <v>65876</v>
      </c>
      <c r="AG6">
        <v>0</v>
      </c>
      <c r="AH6">
        <v>1174</v>
      </c>
      <c r="AI6">
        <v>618</v>
      </c>
      <c r="AJ6">
        <v>0</v>
      </c>
      <c r="AK6">
        <v>618</v>
      </c>
      <c r="AL6">
        <v>506937</v>
      </c>
      <c r="AM6">
        <v>7184</v>
      </c>
      <c r="AN6">
        <v>934</v>
      </c>
      <c r="AO6">
        <v>416</v>
      </c>
      <c r="AP6">
        <v>0</v>
      </c>
      <c r="AQ6">
        <v>3552</v>
      </c>
      <c r="AR6">
        <v>10218</v>
      </c>
      <c r="AS6">
        <v>2002.25</v>
      </c>
      <c r="AT6">
        <v>1.41713861880273E-2</v>
      </c>
    </row>
    <row r="7" spans="1:46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537</v>
      </c>
      <c r="H7">
        <v>0</v>
      </c>
      <c r="I7">
        <v>0</v>
      </c>
      <c r="J7">
        <v>834</v>
      </c>
      <c r="K7">
        <v>0</v>
      </c>
      <c r="L7">
        <v>661</v>
      </c>
      <c r="M7">
        <v>0</v>
      </c>
      <c r="N7">
        <v>0</v>
      </c>
      <c r="O7">
        <v>0</v>
      </c>
      <c r="P7">
        <v>2032</v>
      </c>
      <c r="Q7">
        <v>111834</v>
      </c>
      <c r="R7">
        <v>187</v>
      </c>
      <c r="S7">
        <v>3911</v>
      </c>
      <c r="T7">
        <v>24297</v>
      </c>
      <c r="U7">
        <v>2475</v>
      </c>
      <c r="V7">
        <v>209364</v>
      </c>
      <c r="W7">
        <v>0</v>
      </c>
      <c r="X7">
        <v>0</v>
      </c>
      <c r="Y7">
        <v>0</v>
      </c>
      <c r="Z7">
        <v>0</v>
      </c>
      <c r="AA7">
        <v>141554</v>
      </c>
      <c r="AB7">
        <v>0</v>
      </c>
      <c r="AC7">
        <v>141554</v>
      </c>
      <c r="AD7">
        <v>0</v>
      </c>
      <c r="AE7">
        <v>1049</v>
      </c>
      <c r="AF7">
        <v>69161</v>
      </c>
      <c r="AG7">
        <v>0</v>
      </c>
      <c r="AH7">
        <v>269</v>
      </c>
      <c r="AI7">
        <v>582</v>
      </c>
      <c r="AJ7">
        <v>0</v>
      </c>
      <c r="AK7">
        <v>582</v>
      </c>
      <c r="AL7">
        <v>563012</v>
      </c>
      <c r="AM7">
        <v>7184</v>
      </c>
      <c r="AN7">
        <v>2032</v>
      </c>
      <c r="AO7">
        <v>1107</v>
      </c>
      <c r="AP7">
        <v>0</v>
      </c>
      <c r="AQ7">
        <v>3552</v>
      </c>
      <c r="AR7">
        <v>9811</v>
      </c>
      <c r="AS7">
        <v>2002.5</v>
      </c>
      <c r="AT7">
        <v>1.2759941173545101E-2</v>
      </c>
    </row>
    <row r="8" spans="1:46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537</v>
      </c>
      <c r="H8">
        <v>0</v>
      </c>
      <c r="I8">
        <v>0</v>
      </c>
      <c r="J8">
        <v>1307</v>
      </c>
      <c r="K8">
        <v>0</v>
      </c>
      <c r="L8">
        <v>1074</v>
      </c>
      <c r="M8">
        <v>0</v>
      </c>
      <c r="N8">
        <v>0</v>
      </c>
      <c r="O8">
        <v>0</v>
      </c>
      <c r="P8">
        <v>2918</v>
      </c>
      <c r="Q8">
        <v>200115</v>
      </c>
      <c r="R8">
        <v>2302</v>
      </c>
      <c r="S8">
        <v>6222</v>
      </c>
      <c r="T8">
        <v>38664</v>
      </c>
      <c r="U8">
        <v>2822</v>
      </c>
      <c r="V8">
        <v>266232</v>
      </c>
      <c r="W8">
        <v>0</v>
      </c>
      <c r="X8">
        <v>0</v>
      </c>
      <c r="Y8">
        <v>0</v>
      </c>
      <c r="Z8">
        <v>499</v>
      </c>
      <c r="AA8">
        <v>186895</v>
      </c>
      <c r="AB8">
        <v>0</v>
      </c>
      <c r="AC8">
        <v>186895</v>
      </c>
      <c r="AD8">
        <v>164</v>
      </c>
      <c r="AE8">
        <v>2375</v>
      </c>
      <c r="AF8">
        <v>70305</v>
      </c>
      <c r="AG8">
        <v>0</v>
      </c>
      <c r="AH8">
        <v>2017</v>
      </c>
      <c r="AI8">
        <v>525</v>
      </c>
      <c r="AJ8">
        <v>0</v>
      </c>
      <c r="AK8">
        <v>525</v>
      </c>
      <c r="AL8">
        <v>776301</v>
      </c>
      <c r="AM8">
        <v>7184</v>
      </c>
      <c r="AN8">
        <v>2918</v>
      </c>
      <c r="AO8">
        <v>1495</v>
      </c>
      <c r="AP8">
        <v>0</v>
      </c>
      <c r="AQ8">
        <v>6085</v>
      </c>
      <c r="AR8">
        <v>11846</v>
      </c>
      <c r="AS8">
        <v>2002.75</v>
      </c>
      <c r="AT8">
        <v>9.2541424009501497E-3</v>
      </c>
    </row>
    <row r="9" spans="1:46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537</v>
      </c>
      <c r="H9">
        <v>0</v>
      </c>
      <c r="I9">
        <v>0</v>
      </c>
      <c r="J9">
        <v>1606</v>
      </c>
      <c r="K9">
        <v>0</v>
      </c>
      <c r="L9">
        <v>1455</v>
      </c>
      <c r="M9">
        <v>0</v>
      </c>
      <c r="N9">
        <v>0</v>
      </c>
      <c r="O9">
        <v>0</v>
      </c>
      <c r="P9">
        <v>3598</v>
      </c>
      <c r="Q9">
        <v>192002</v>
      </c>
      <c r="R9">
        <v>7985</v>
      </c>
      <c r="S9">
        <v>6452</v>
      </c>
      <c r="T9">
        <v>39884</v>
      </c>
      <c r="U9">
        <v>1940</v>
      </c>
      <c r="V9">
        <v>273531</v>
      </c>
      <c r="W9">
        <v>0</v>
      </c>
      <c r="X9">
        <v>0</v>
      </c>
      <c r="Y9">
        <v>0</v>
      </c>
      <c r="Z9">
        <v>494</v>
      </c>
      <c r="AA9">
        <v>193021</v>
      </c>
      <c r="AB9">
        <v>0</v>
      </c>
      <c r="AC9">
        <v>193021</v>
      </c>
      <c r="AD9">
        <v>189</v>
      </c>
      <c r="AE9">
        <v>2591</v>
      </c>
      <c r="AF9">
        <v>17903</v>
      </c>
      <c r="AG9">
        <v>0</v>
      </c>
      <c r="AH9">
        <v>3301</v>
      </c>
      <c r="AI9">
        <v>484</v>
      </c>
      <c r="AJ9">
        <v>0</v>
      </c>
      <c r="AK9">
        <v>484</v>
      </c>
      <c r="AL9">
        <v>737236</v>
      </c>
      <c r="AM9">
        <v>7184</v>
      </c>
      <c r="AN9">
        <v>3598</v>
      </c>
      <c r="AO9">
        <v>1682</v>
      </c>
      <c r="AP9">
        <v>0</v>
      </c>
      <c r="AQ9">
        <v>6085</v>
      </c>
      <c r="AR9">
        <v>11353</v>
      </c>
      <c r="AS9">
        <v>2003</v>
      </c>
      <c r="AT9">
        <v>9.74450515167463E-3</v>
      </c>
    </row>
    <row r="10" spans="1:46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962</v>
      </c>
      <c r="K10">
        <v>0</v>
      </c>
      <c r="L10">
        <v>522</v>
      </c>
      <c r="M10">
        <v>0</v>
      </c>
      <c r="N10">
        <v>0</v>
      </c>
      <c r="O10">
        <v>0</v>
      </c>
      <c r="P10">
        <v>1484</v>
      </c>
      <c r="Q10">
        <v>183796</v>
      </c>
      <c r="R10">
        <v>6276</v>
      </c>
      <c r="S10">
        <v>6655</v>
      </c>
      <c r="T10">
        <v>37486</v>
      </c>
      <c r="U10">
        <v>2087</v>
      </c>
      <c r="V10">
        <v>271994</v>
      </c>
      <c r="W10">
        <v>0</v>
      </c>
      <c r="X10">
        <v>0</v>
      </c>
      <c r="Y10">
        <v>0</v>
      </c>
      <c r="Z10">
        <v>489</v>
      </c>
      <c r="AA10">
        <v>194698</v>
      </c>
      <c r="AB10">
        <v>0</v>
      </c>
      <c r="AC10">
        <v>194698</v>
      </c>
      <c r="AD10">
        <v>150</v>
      </c>
      <c r="AE10">
        <v>2376</v>
      </c>
      <c r="AF10">
        <v>17215</v>
      </c>
      <c r="AG10">
        <v>0</v>
      </c>
      <c r="AH10">
        <v>4186</v>
      </c>
      <c r="AI10">
        <v>0</v>
      </c>
      <c r="AJ10">
        <v>0</v>
      </c>
      <c r="AK10">
        <v>0</v>
      </c>
      <c r="AL10">
        <v>725464</v>
      </c>
      <c r="AM10">
        <v>11353</v>
      </c>
      <c r="AN10">
        <v>1484</v>
      </c>
      <c r="AO10">
        <v>188</v>
      </c>
      <c r="AP10">
        <v>120</v>
      </c>
      <c r="AQ10">
        <v>0</v>
      </c>
      <c r="AR10">
        <v>10177</v>
      </c>
      <c r="AS10">
        <v>2003.25</v>
      </c>
      <c r="AT10">
        <v>1.5649294796158002E-2</v>
      </c>
    </row>
    <row r="11" spans="1:46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1075</v>
      </c>
      <c r="K11">
        <v>0</v>
      </c>
      <c r="L11">
        <v>680</v>
      </c>
      <c r="M11">
        <v>0</v>
      </c>
      <c r="N11">
        <v>0</v>
      </c>
      <c r="O11">
        <v>0</v>
      </c>
      <c r="P11">
        <v>1755</v>
      </c>
      <c r="Q11">
        <v>167872</v>
      </c>
      <c r="R11">
        <v>7968</v>
      </c>
      <c r="S11">
        <v>6338</v>
      </c>
      <c r="T11">
        <v>43212</v>
      </c>
      <c r="U11">
        <v>1415</v>
      </c>
      <c r="V11">
        <v>260492</v>
      </c>
      <c r="W11">
        <v>0</v>
      </c>
      <c r="X11">
        <v>0</v>
      </c>
      <c r="Y11">
        <v>0</v>
      </c>
      <c r="Z11">
        <v>0</v>
      </c>
      <c r="AA11">
        <v>204550</v>
      </c>
      <c r="AB11">
        <v>0</v>
      </c>
      <c r="AC11">
        <v>204550</v>
      </c>
      <c r="AD11">
        <v>118</v>
      </c>
      <c r="AE11">
        <v>2473</v>
      </c>
      <c r="AF11">
        <v>17227</v>
      </c>
      <c r="AG11">
        <v>0</v>
      </c>
      <c r="AH11">
        <v>4720</v>
      </c>
      <c r="AI11">
        <v>0</v>
      </c>
      <c r="AJ11">
        <v>0</v>
      </c>
      <c r="AK11">
        <v>0</v>
      </c>
      <c r="AL11">
        <v>714824</v>
      </c>
      <c r="AM11">
        <v>11353</v>
      </c>
      <c r="AN11">
        <v>1755</v>
      </c>
      <c r="AO11">
        <v>531</v>
      </c>
      <c r="AP11">
        <v>300</v>
      </c>
      <c r="AQ11">
        <v>0</v>
      </c>
      <c r="AR11">
        <v>10429</v>
      </c>
      <c r="AS11">
        <v>2003.5</v>
      </c>
      <c r="AT11">
        <v>1.58822311506049E-2</v>
      </c>
    </row>
    <row r="12" spans="1:46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1301</v>
      </c>
      <c r="K12">
        <v>0</v>
      </c>
      <c r="L12">
        <v>870</v>
      </c>
      <c r="M12">
        <v>0</v>
      </c>
      <c r="N12">
        <v>0</v>
      </c>
      <c r="O12">
        <v>0</v>
      </c>
      <c r="P12">
        <v>2171</v>
      </c>
      <c r="Q12">
        <v>168222</v>
      </c>
      <c r="R12">
        <v>9089</v>
      </c>
      <c r="S12">
        <v>6713</v>
      </c>
      <c r="T12">
        <v>47905</v>
      </c>
      <c r="U12">
        <v>5268</v>
      </c>
      <c r="V12">
        <v>337346</v>
      </c>
      <c r="W12">
        <v>0</v>
      </c>
      <c r="X12">
        <v>0</v>
      </c>
      <c r="Y12">
        <v>0</v>
      </c>
      <c r="Z12">
        <v>0</v>
      </c>
      <c r="AA12">
        <v>250568</v>
      </c>
      <c r="AB12">
        <v>0</v>
      </c>
      <c r="AC12">
        <v>250568</v>
      </c>
      <c r="AD12">
        <v>138</v>
      </c>
      <c r="AE12">
        <v>2620</v>
      </c>
      <c r="AF12">
        <v>17743</v>
      </c>
      <c r="AG12">
        <v>0</v>
      </c>
      <c r="AH12">
        <v>4892</v>
      </c>
      <c r="AI12">
        <v>0</v>
      </c>
      <c r="AJ12">
        <v>0</v>
      </c>
      <c r="AK12">
        <v>0</v>
      </c>
      <c r="AL12">
        <v>848210</v>
      </c>
      <c r="AM12">
        <v>11353</v>
      </c>
      <c r="AN12">
        <v>2171</v>
      </c>
      <c r="AO12">
        <v>716</v>
      </c>
      <c r="AP12">
        <v>300</v>
      </c>
      <c r="AQ12">
        <v>1996</v>
      </c>
      <c r="AR12">
        <v>12194</v>
      </c>
      <c r="AS12">
        <v>2003.75</v>
      </c>
      <c r="AT12">
        <v>1.3384657101425401E-2</v>
      </c>
    </row>
    <row r="13" spans="1:46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1309</v>
      </c>
      <c r="K13">
        <v>0</v>
      </c>
      <c r="L13">
        <v>1052</v>
      </c>
      <c r="M13">
        <v>0</v>
      </c>
      <c r="N13">
        <v>9</v>
      </c>
      <c r="O13">
        <v>0</v>
      </c>
      <c r="P13">
        <v>2370</v>
      </c>
      <c r="Q13">
        <v>170247</v>
      </c>
      <c r="R13">
        <v>9145</v>
      </c>
      <c r="S13">
        <v>6626</v>
      </c>
      <c r="T13">
        <v>48998</v>
      </c>
      <c r="U13">
        <v>12339</v>
      </c>
      <c r="V13">
        <v>361185</v>
      </c>
      <c r="W13">
        <v>0</v>
      </c>
      <c r="X13">
        <v>0</v>
      </c>
      <c r="Y13">
        <v>0</v>
      </c>
      <c r="Z13">
        <v>0</v>
      </c>
      <c r="AA13">
        <v>260463</v>
      </c>
      <c r="AB13">
        <v>0</v>
      </c>
      <c r="AC13">
        <v>260463</v>
      </c>
      <c r="AD13">
        <v>0</v>
      </c>
      <c r="AE13">
        <v>3429</v>
      </c>
      <c r="AF13">
        <v>16445</v>
      </c>
      <c r="AG13">
        <v>0</v>
      </c>
      <c r="AH13">
        <v>5113</v>
      </c>
      <c r="AI13">
        <v>0</v>
      </c>
      <c r="AJ13">
        <v>0</v>
      </c>
      <c r="AK13">
        <v>0</v>
      </c>
      <c r="AL13">
        <v>891567</v>
      </c>
      <c r="AM13">
        <v>11353</v>
      </c>
      <c r="AN13">
        <v>2370</v>
      </c>
      <c r="AO13">
        <v>892</v>
      </c>
      <c r="AP13">
        <v>300</v>
      </c>
      <c r="AQ13">
        <v>1996</v>
      </c>
      <c r="AR13">
        <v>12171</v>
      </c>
      <c r="AS13">
        <v>2004</v>
      </c>
      <c r="AT13">
        <v>1.2733759773522301E-2</v>
      </c>
    </row>
    <row r="14" spans="1:46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73</v>
      </c>
      <c r="K14">
        <v>0</v>
      </c>
      <c r="L14">
        <v>171</v>
      </c>
      <c r="M14">
        <v>0</v>
      </c>
      <c r="N14">
        <v>0</v>
      </c>
      <c r="O14">
        <v>0</v>
      </c>
      <c r="P14">
        <v>244</v>
      </c>
      <c r="Q14">
        <v>171864</v>
      </c>
      <c r="R14">
        <v>9044</v>
      </c>
      <c r="S14">
        <v>6016</v>
      </c>
      <c r="T14">
        <v>45956</v>
      </c>
      <c r="U14">
        <v>12869</v>
      </c>
      <c r="V14">
        <v>405712</v>
      </c>
      <c r="W14">
        <v>0</v>
      </c>
      <c r="X14">
        <v>0</v>
      </c>
      <c r="Y14">
        <v>0</v>
      </c>
      <c r="Z14">
        <v>0</v>
      </c>
      <c r="AA14">
        <v>249754</v>
      </c>
      <c r="AB14">
        <v>0</v>
      </c>
      <c r="AC14">
        <v>249754</v>
      </c>
      <c r="AD14">
        <v>0</v>
      </c>
      <c r="AE14">
        <v>3157</v>
      </c>
      <c r="AF14">
        <v>13241</v>
      </c>
      <c r="AG14">
        <v>0</v>
      </c>
      <c r="AH14">
        <v>3203</v>
      </c>
      <c r="AI14">
        <v>0</v>
      </c>
      <c r="AJ14">
        <v>0</v>
      </c>
      <c r="AK14">
        <v>0</v>
      </c>
      <c r="AL14">
        <v>917828</v>
      </c>
      <c r="AM14">
        <v>12171</v>
      </c>
      <c r="AN14">
        <v>244</v>
      </c>
      <c r="AO14">
        <v>198</v>
      </c>
      <c r="AP14">
        <v>0</v>
      </c>
      <c r="AQ14">
        <v>0</v>
      </c>
      <c r="AR14">
        <v>12125</v>
      </c>
      <c r="AS14">
        <v>2004.25</v>
      </c>
      <c r="AT14">
        <v>1.3260654501714901E-2</v>
      </c>
    </row>
    <row r="15" spans="1:46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25</v>
      </c>
      <c r="H15">
        <v>0</v>
      </c>
      <c r="I15">
        <v>0</v>
      </c>
      <c r="J15">
        <v>79</v>
      </c>
      <c r="K15">
        <v>0</v>
      </c>
      <c r="L15">
        <v>202</v>
      </c>
      <c r="M15">
        <v>0</v>
      </c>
      <c r="N15">
        <v>0</v>
      </c>
      <c r="O15">
        <v>0</v>
      </c>
      <c r="P15">
        <v>306</v>
      </c>
      <c r="Q15">
        <v>265221</v>
      </c>
      <c r="R15">
        <v>9252</v>
      </c>
      <c r="S15">
        <v>13128</v>
      </c>
      <c r="T15">
        <v>27676</v>
      </c>
      <c r="U15">
        <v>20506</v>
      </c>
      <c r="V15">
        <v>471604</v>
      </c>
      <c r="W15">
        <v>0</v>
      </c>
      <c r="X15">
        <v>0</v>
      </c>
      <c r="Y15">
        <v>0</v>
      </c>
      <c r="Z15">
        <v>0</v>
      </c>
      <c r="AA15">
        <v>283096</v>
      </c>
      <c r="AB15">
        <v>0</v>
      </c>
      <c r="AC15">
        <v>283096</v>
      </c>
      <c r="AD15">
        <v>0</v>
      </c>
      <c r="AE15">
        <v>4707</v>
      </c>
      <c r="AF15">
        <v>13694</v>
      </c>
      <c r="AG15">
        <v>0</v>
      </c>
      <c r="AH15">
        <v>4750</v>
      </c>
      <c r="AI15">
        <v>0</v>
      </c>
      <c r="AJ15">
        <v>0</v>
      </c>
      <c r="AK15">
        <v>0</v>
      </c>
      <c r="AL15">
        <v>1110170</v>
      </c>
      <c r="AM15">
        <v>12171</v>
      </c>
      <c r="AN15">
        <v>306</v>
      </c>
      <c r="AO15">
        <v>859</v>
      </c>
      <c r="AP15">
        <v>100</v>
      </c>
      <c r="AQ15">
        <v>1561</v>
      </c>
      <c r="AR15">
        <v>14385</v>
      </c>
      <c r="AS15">
        <v>2004.5</v>
      </c>
      <c r="AT15">
        <v>1.09631858183882E-2</v>
      </c>
    </row>
    <row r="16" spans="1:46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25</v>
      </c>
      <c r="H16">
        <v>0</v>
      </c>
      <c r="I16">
        <v>0</v>
      </c>
      <c r="J16">
        <v>212</v>
      </c>
      <c r="K16">
        <v>0</v>
      </c>
      <c r="L16">
        <v>271</v>
      </c>
      <c r="M16">
        <v>0</v>
      </c>
      <c r="N16">
        <v>0</v>
      </c>
      <c r="O16">
        <v>0</v>
      </c>
      <c r="P16">
        <v>508</v>
      </c>
      <c r="Q16">
        <v>237460</v>
      </c>
      <c r="R16">
        <v>8680</v>
      </c>
      <c r="S16">
        <v>13595</v>
      </c>
      <c r="T16">
        <v>31654</v>
      </c>
      <c r="U16">
        <v>25663</v>
      </c>
      <c r="V16">
        <v>516085</v>
      </c>
      <c r="W16">
        <v>0</v>
      </c>
      <c r="X16">
        <v>0</v>
      </c>
      <c r="Y16">
        <v>0</v>
      </c>
      <c r="Z16">
        <v>0</v>
      </c>
      <c r="AA16">
        <v>324246</v>
      </c>
      <c r="AB16">
        <v>0</v>
      </c>
      <c r="AC16">
        <v>324246</v>
      </c>
      <c r="AD16">
        <v>0</v>
      </c>
      <c r="AE16">
        <v>4629</v>
      </c>
      <c r="AF16">
        <v>14751</v>
      </c>
      <c r="AG16">
        <v>0</v>
      </c>
      <c r="AH16">
        <v>4942</v>
      </c>
      <c r="AI16">
        <v>0</v>
      </c>
      <c r="AJ16">
        <v>0</v>
      </c>
      <c r="AK16">
        <v>0</v>
      </c>
      <c r="AL16">
        <v>1177990</v>
      </c>
      <c r="AM16">
        <v>12171</v>
      </c>
      <c r="AN16">
        <v>508</v>
      </c>
      <c r="AO16">
        <v>1027</v>
      </c>
      <c r="AP16">
        <v>100</v>
      </c>
      <c r="AQ16">
        <v>1561</v>
      </c>
      <c r="AR16">
        <v>14351</v>
      </c>
      <c r="AS16">
        <v>2004.75</v>
      </c>
      <c r="AT16">
        <v>1.03320062139747E-2</v>
      </c>
    </row>
    <row r="17" spans="1:46" x14ac:dyDescent="0.25">
      <c r="A17">
        <v>16</v>
      </c>
      <c r="B17">
        <v>76</v>
      </c>
      <c r="C17">
        <v>0</v>
      </c>
      <c r="D17">
        <v>0</v>
      </c>
      <c r="E17">
        <v>14</v>
      </c>
      <c r="F17">
        <v>0</v>
      </c>
      <c r="G17">
        <v>25</v>
      </c>
      <c r="H17">
        <v>0</v>
      </c>
      <c r="I17">
        <v>0</v>
      </c>
      <c r="J17">
        <v>254</v>
      </c>
      <c r="K17">
        <v>0</v>
      </c>
      <c r="L17">
        <v>305</v>
      </c>
      <c r="M17">
        <v>0</v>
      </c>
      <c r="N17">
        <v>0</v>
      </c>
      <c r="O17">
        <v>0</v>
      </c>
      <c r="P17">
        <v>674</v>
      </c>
      <c r="Q17">
        <v>194415</v>
      </c>
      <c r="R17">
        <v>6291</v>
      </c>
      <c r="S17">
        <v>13895</v>
      </c>
      <c r="T17">
        <v>28085</v>
      </c>
      <c r="U17">
        <v>38705</v>
      </c>
      <c r="V17">
        <v>572499</v>
      </c>
      <c r="W17">
        <v>0</v>
      </c>
      <c r="X17">
        <v>0</v>
      </c>
      <c r="Y17">
        <v>0</v>
      </c>
      <c r="Z17">
        <v>0</v>
      </c>
      <c r="AA17">
        <v>361548</v>
      </c>
      <c r="AB17">
        <v>0</v>
      </c>
      <c r="AC17">
        <v>361548</v>
      </c>
      <c r="AD17">
        <v>0</v>
      </c>
      <c r="AE17">
        <v>6200</v>
      </c>
      <c r="AF17">
        <v>14357</v>
      </c>
      <c r="AG17">
        <v>0</v>
      </c>
      <c r="AH17">
        <v>3140</v>
      </c>
      <c r="AI17">
        <v>0</v>
      </c>
      <c r="AJ17">
        <v>0</v>
      </c>
      <c r="AK17">
        <v>0</v>
      </c>
      <c r="AL17">
        <v>1234965</v>
      </c>
      <c r="AM17">
        <v>12171</v>
      </c>
      <c r="AN17">
        <v>674</v>
      </c>
      <c r="AO17">
        <v>1186</v>
      </c>
      <c r="AP17">
        <v>-733</v>
      </c>
      <c r="AQ17">
        <v>1561</v>
      </c>
      <c r="AR17">
        <v>13511</v>
      </c>
      <c r="AS17">
        <v>2005</v>
      </c>
      <c r="AT17">
        <v>9.8553400298793895E-3</v>
      </c>
    </row>
    <row r="18" spans="1:46" x14ac:dyDescent="0.25">
      <c r="A18">
        <v>17</v>
      </c>
      <c r="B18">
        <v>70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27</v>
      </c>
      <c r="K18">
        <v>0</v>
      </c>
      <c r="L18">
        <v>65</v>
      </c>
      <c r="M18">
        <v>0</v>
      </c>
      <c r="N18">
        <v>0</v>
      </c>
      <c r="O18">
        <v>0</v>
      </c>
      <c r="P18">
        <v>162</v>
      </c>
      <c r="Q18">
        <v>185031</v>
      </c>
      <c r="R18">
        <v>2324</v>
      </c>
      <c r="S18">
        <v>13457</v>
      </c>
      <c r="T18">
        <v>34233</v>
      </c>
      <c r="U18">
        <v>36423</v>
      </c>
      <c r="V18">
        <v>580903</v>
      </c>
      <c r="W18">
        <v>0</v>
      </c>
      <c r="X18">
        <v>0</v>
      </c>
      <c r="Y18">
        <v>0</v>
      </c>
      <c r="Z18">
        <v>0</v>
      </c>
      <c r="AA18">
        <v>355166</v>
      </c>
      <c r="AB18">
        <v>0</v>
      </c>
      <c r="AC18">
        <v>355166</v>
      </c>
      <c r="AD18">
        <v>0</v>
      </c>
      <c r="AE18">
        <v>5660</v>
      </c>
      <c r="AF18">
        <v>13501</v>
      </c>
      <c r="AG18">
        <v>0</v>
      </c>
      <c r="AH18">
        <v>2955</v>
      </c>
      <c r="AI18">
        <v>0</v>
      </c>
      <c r="AJ18">
        <v>0</v>
      </c>
      <c r="AK18">
        <v>0</v>
      </c>
      <c r="AL18">
        <v>1225393</v>
      </c>
      <c r="AM18">
        <v>13511</v>
      </c>
      <c r="AN18">
        <v>162</v>
      </c>
      <c r="AO18">
        <v>111</v>
      </c>
      <c r="AP18">
        <v>800</v>
      </c>
      <c r="AQ18">
        <v>0</v>
      </c>
      <c r="AR18">
        <v>14260</v>
      </c>
      <c r="AS18">
        <v>2005.25</v>
      </c>
      <c r="AT18">
        <v>1.1025850482253401E-2</v>
      </c>
    </row>
    <row r="19" spans="1:46" x14ac:dyDescent="0.25">
      <c r="A19">
        <v>18</v>
      </c>
      <c r="B19">
        <v>70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161</v>
      </c>
      <c r="K19">
        <v>0</v>
      </c>
      <c r="L19">
        <v>104</v>
      </c>
      <c r="M19">
        <v>0</v>
      </c>
      <c r="N19">
        <v>0</v>
      </c>
      <c r="O19">
        <v>0</v>
      </c>
      <c r="P19">
        <v>335</v>
      </c>
      <c r="Q19">
        <v>184711</v>
      </c>
      <c r="R19">
        <v>2287</v>
      </c>
      <c r="S19">
        <v>16434</v>
      </c>
      <c r="T19">
        <v>38347</v>
      </c>
      <c r="U19">
        <v>37055</v>
      </c>
      <c r="V19">
        <v>611789</v>
      </c>
      <c r="W19">
        <v>0</v>
      </c>
      <c r="X19">
        <v>0</v>
      </c>
      <c r="Y19">
        <v>0</v>
      </c>
      <c r="Z19">
        <v>0</v>
      </c>
      <c r="AA19">
        <v>345341</v>
      </c>
      <c r="AB19">
        <v>0</v>
      </c>
      <c r="AC19">
        <v>345341</v>
      </c>
      <c r="AD19">
        <v>0</v>
      </c>
      <c r="AE19">
        <v>6844</v>
      </c>
      <c r="AF19">
        <v>13824</v>
      </c>
      <c r="AG19">
        <v>0</v>
      </c>
      <c r="AH19">
        <v>4326</v>
      </c>
      <c r="AI19">
        <v>0</v>
      </c>
      <c r="AJ19">
        <v>0</v>
      </c>
      <c r="AK19">
        <v>0</v>
      </c>
      <c r="AL19">
        <v>1256337</v>
      </c>
      <c r="AM19">
        <v>13511</v>
      </c>
      <c r="AN19">
        <v>335</v>
      </c>
      <c r="AO19">
        <v>287</v>
      </c>
      <c r="AP19">
        <v>1178</v>
      </c>
      <c r="AQ19">
        <v>0</v>
      </c>
      <c r="AR19">
        <v>14641</v>
      </c>
      <c r="AS19">
        <v>2005.5</v>
      </c>
      <c r="AT19">
        <v>1.0754280101596901E-2</v>
      </c>
    </row>
    <row r="20" spans="1:46" x14ac:dyDescent="0.25">
      <c r="A20">
        <v>19</v>
      </c>
      <c r="B20">
        <v>70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506</v>
      </c>
      <c r="K20">
        <v>0</v>
      </c>
      <c r="L20">
        <v>143</v>
      </c>
      <c r="M20">
        <v>0</v>
      </c>
      <c r="N20">
        <v>0</v>
      </c>
      <c r="O20">
        <v>0</v>
      </c>
      <c r="P20">
        <v>719</v>
      </c>
      <c r="Q20">
        <v>238833</v>
      </c>
      <c r="R20">
        <v>2250</v>
      </c>
      <c r="S20">
        <v>14476</v>
      </c>
      <c r="T20">
        <v>33242</v>
      </c>
      <c r="U20">
        <v>59406</v>
      </c>
      <c r="V20">
        <v>680597</v>
      </c>
      <c r="W20">
        <v>0</v>
      </c>
      <c r="X20">
        <v>0</v>
      </c>
      <c r="Y20">
        <v>0</v>
      </c>
      <c r="Z20">
        <v>0</v>
      </c>
      <c r="AA20">
        <v>382028</v>
      </c>
      <c r="AB20">
        <v>0</v>
      </c>
      <c r="AC20">
        <v>382028</v>
      </c>
      <c r="AD20">
        <v>0</v>
      </c>
      <c r="AE20">
        <v>6223</v>
      </c>
      <c r="AF20">
        <v>17124</v>
      </c>
      <c r="AG20">
        <v>0</v>
      </c>
      <c r="AH20">
        <v>4105</v>
      </c>
      <c r="AI20">
        <v>0</v>
      </c>
      <c r="AJ20">
        <v>0</v>
      </c>
      <c r="AK20">
        <v>0</v>
      </c>
      <c r="AL20">
        <v>1432465</v>
      </c>
      <c r="AM20">
        <v>13511</v>
      </c>
      <c r="AN20">
        <v>719</v>
      </c>
      <c r="AO20">
        <v>380</v>
      </c>
      <c r="AP20">
        <v>281</v>
      </c>
      <c r="AQ20">
        <v>1522</v>
      </c>
      <c r="AR20">
        <v>14975</v>
      </c>
      <c r="AS20">
        <v>2005.75</v>
      </c>
      <c r="AT20">
        <v>9.4319931027983198E-3</v>
      </c>
    </row>
    <row r="21" spans="1:46" x14ac:dyDescent="0.25">
      <c r="A21">
        <v>20</v>
      </c>
      <c r="B21">
        <v>70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604</v>
      </c>
      <c r="K21">
        <v>0</v>
      </c>
      <c r="L21">
        <v>179</v>
      </c>
      <c r="M21">
        <v>0</v>
      </c>
      <c r="N21">
        <v>0</v>
      </c>
      <c r="O21">
        <v>0</v>
      </c>
      <c r="P21">
        <v>853</v>
      </c>
      <c r="Q21">
        <v>324703</v>
      </c>
      <c r="R21">
        <v>3363</v>
      </c>
      <c r="S21">
        <v>17804</v>
      </c>
      <c r="T21">
        <v>42738</v>
      </c>
      <c r="U21">
        <v>54673</v>
      </c>
      <c r="V21">
        <v>742462</v>
      </c>
      <c r="W21">
        <v>0</v>
      </c>
      <c r="X21">
        <v>0</v>
      </c>
      <c r="Y21">
        <v>0</v>
      </c>
      <c r="Z21">
        <v>0</v>
      </c>
      <c r="AA21">
        <v>421510</v>
      </c>
      <c r="AB21">
        <v>0</v>
      </c>
      <c r="AC21">
        <v>421510</v>
      </c>
      <c r="AD21">
        <v>0</v>
      </c>
      <c r="AE21">
        <v>9262</v>
      </c>
      <c r="AF21">
        <v>17155</v>
      </c>
      <c r="AG21">
        <v>0</v>
      </c>
      <c r="AH21">
        <v>3733</v>
      </c>
      <c r="AI21">
        <v>0</v>
      </c>
      <c r="AJ21">
        <v>0</v>
      </c>
      <c r="AK21">
        <v>0</v>
      </c>
      <c r="AL21">
        <v>1630682</v>
      </c>
      <c r="AM21">
        <v>13511</v>
      </c>
      <c r="AN21">
        <v>853</v>
      </c>
      <c r="AO21">
        <v>506</v>
      </c>
      <c r="AP21">
        <v>-564</v>
      </c>
      <c r="AQ21">
        <v>3033</v>
      </c>
      <c r="AR21">
        <v>15633</v>
      </c>
      <c r="AS21">
        <v>2006</v>
      </c>
      <c r="AT21">
        <v>8.2854903653808692E-3</v>
      </c>
    </row>
    <row r="22" spans="1:46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368</v>
      </c>
      <c r="K22">
        <v>0</v>
      </c>
      <c r="L22">
        <v>17</v>
      </c>
      <c r="M22">
        <v>0</v>
      </c>
      <c r="N22">
        <v>0</v>
      </c>
      <c r="O22">
        <v>0</v>
      </c>
      <c r="P22">
        <v>385</v>
      </c>
      <c r="Q22">
        <v>468248</v>
      </c>
      <c r="R22">
        <v>15478</v>
      </c>
      <c r="S22">
        <v>19453</v>
      </c>
      <c r="T22">
        <v>49882</v>
      </c>
      <c r="U22">
        <v>76643</v>
      </c>
      <c r="V22">
        <v>894564</v>
      </c>
      <c r="W22">
        <v>0</v>
      </c>
      <c r="X22">
        <v>0</v>
      </c>
      <c r="Y22">
        <v>0</v>
      </c>
      <c r="Z22">
        <v>0</v>
      </c>
      <c r="AA22">
        <v>455523</v>
      </c>
      <c r="AB22">
        <v>0</v>
      </c>
      <c r="AC22">
        <v>455523</v>
      </c>
      <c r="AD22">
        <v>0</v>
      </c>
      <c r="AE22">
        <v>11080</v>
      </c>
      <c r="AF22">
        <v>16459</v>
      </c>
      <c r="AG22">
        <v>0</v>
      </c>
      <c r="AH22">
        <v>4797</v>
      </c>
      <c r="AI22">
        <v>0</v>
      </c>
      <c r="AJ22">
        <v>0</v>
      </c>
      <c r="AK22">
        <v>0</v>
      </c>
      <c r="AL22">
        <v>2004882</v>
      </c>
      <c r="AM22">
        <v>15633</v>
      </c>
      <c r="AN22">
        <v>385</v>
      </c>
      <c r="AO22">
        <v>362</v>
      </c>
      <c r="AP22">
        <v>-217</v>
      </c>
      <c r="AQ22">
        <v>4248</v>
      </c>
      <c r="AR22">
        <v>19641</v>
      </c>
      <c r="AS22">
        <v>2006.25</v>
      </c>
      <c r="AT22">
        <v>7.7974663845553002E-3</v>
      </c>
    </row>
    <row r="23" spans="1:46" x14ac:dyDescent="0.25">
      <c r="A23">
        <v>22</v>
      </c>
      <c r="B23">
        <v>28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460</v>
      </c>
      <c r="K23">
        <v>0</v>
      </c>
      <c r="L23">
        <v>55</v>
      </c>
      <c r="M23">
        <v>0</v>
      </c>
      <c r="N23">
        <v>0</v>
      </c>
      <c r="O23">
        <v>0</v>
      </c>
      <c r="P23">
        <v>543</v>
      </c>
      <c r="Q23">
        <v>541863</v>
      </c>
      <c r="R23">
        <v>15718</v>
      </c>
      <c r="S23">
        <v>28962</v>
      </c>
      <c r="T23">
        <v>54786</v>
      </c>
      <c r="U23">
        <v>73395</v>
      </c>
      <c r="V23">
        <v>1321290</v>
      </c>
      <c r="W23">
        <v>0</v>
      </c>
      <c r="X23">
        <v>0</v>
      </c>
      <c r="Y23">
        <v>0</v>
      </c>
      <c r="Z23">
        <v>0</v>
      </c>
      <c r="AA23">
        <v>506344</v>
      </c>
      <c r="AB23">
        <v>0</v>
      </c>
      <c r="AC23">
        <v>506344</v>
      </c>
      <c r="AD23">
        <v>227</v>
      </c>
      <c r="AE23">
        <v>15423</v>
      </c>
      <c r="AF23">
        <v>13897</v>
      </c>
      <c r="AG23">
        <v>0</v>
      </c>
      <c r="AH23">
        <v>3856</v>
      </c>
      <c r="AI23">
        <v>0</v>
      </c>
      <c r="AJ23">
        <v>0</v>
      </c>
      <c r="AK23">
        <v>0</v>
      </c>
      <c r="AL23">
        <v>2563398</v>
      </c>
      <c r="AM23">
        <v>15633</v>
      </c>
      <c r="AN23">
        <v>543</v>
      </c>
      <c r="AO23">
        <v>702</v>
      </c>
      <c r="AP23">
        <v>5983</v>
      </c>
      <c r="AQ23">
        <v>9284</v>
      </c>
      <c r="AR23">
        <v>31059</v>
      </c>
      <c r="AS23">
        <v>2006.5</v>
      </c>
      <c r="AT23">
        <v>6.0985457584034897E-3</v>
      </c>
    </row>
    <row r="24" spans="1:46" x14ac:dyDescent="0.25">
      <c r="A24">
        <v>23</v>
      </c>
      <c r="B24">
        <v>28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465</v>
      </c>
      <c r="K24">
        <v>0</v>
      </c>
      <c r="L24">
        <v>77</v>
      </c>
      <c r="M24">
        <v>0</v>
      </c>
      <c r="N24">
        <v>0</v>
      </c>
      <c r="O24">
        <v>0</v>
      </c>
      <c r="P24">
        <v>570</v>
      </c>
      <c r="Q24">
        <v>533544</v>
      </c>
      <c r="R24">
        <v>21977</v>
      </c>
      <c r="S24">
        <v>25336</v>
      </c>
      <c r="T24">
        <v>50459</v>
      </c>
      <c r="U24">
        <v>70168</v>
      </c>
      <c r="V24">
        <v>1410899</v>
      </c>
      <c r="W24">
        <v>0</v>
      </c>
      <c r="X24">
        <v>0</v>
      </c>
      <c r="Y24">
        <v>0</v>
      </c>
      <c r="Z24">
        <v>0</v>
      </c>
      <c r="AA24">
        <v>503290</v>
      </c>
      <c r="AB24">
        <v>0</v>
      </c>
      <c r="AC24">
        <v>503290</v>
      </c>
      <c r="AD24">
        <v>222</v>
      </c>
      <c r="AE24">
        <v>14362</v>
      </c>
      <c r="AF24">
        <v>11569</v>
      </c>
      <c r="AG24">
        <v>0</v>
      </c>
      <c r="AH24">
        <v>5500</v>
      </c>
      <c r="AI24">
        <v>0</v>
      </c>
      <c r="AJ24">
        <v>0</v>
      </c>
      <c r="AK24">
        <v>0</v>
      </c>
      <c r="AL24">
        <v>2636301</v>
      </c>
      <c r="AM24">
        <v>15633</v>
      </c>
      <c r="AN24">
        <v>570</v>
      </c>
      <c r="AO24">
        <v>971</v>
      </c>
      <c r="AP24">
        <v>5583</v>
      </c>
      <c r="AQ24">
        <v>9285</v>
      </c>
      <c r="AR24">
        <v>30902</v>
      </c>
      <c r="AS24">
        <v>2006.75</v>
      </c>
      <c r="AT24">
        <v>5.92989950692277E-3</v>
      </c>
    </row>
    <row r="25" spans="1:46" x14ac:dyDescent="0.25">
      <c r="A25">
        <v>24</v>
      </c>
      <c r="B25">
        <v>29</v>
      </c>
      <c r="C25">
        <v>0</v>
      </c>
      <c r="D25">
        <v>0</v>
      </c>
      <c r="E25">
        <v>0</v>
      </c>
      <c r="F25">
        <v>0</v>
      </c>
      <c r="G25">
        <v>115</v>
      </c>
      <c r="H25">
        <v>0</v>
      </c>
      <c r="I25">
        <v>0</v>
      </c>
      <c r="J25">
        <v>2775</v>
      </c>
      <c r="K25">
        <v>0</v>
      </c>
      <c r="L25">
        <v>189</v>
      </c>
      <c r="M25">
        <v>0</v>
      </c>
      <c r="N25">
        <v>0</v>
      </c>
      <c r="O25">
        <v>0</v>
      </c>
      <c r="P25">
        <v>3108</v>
      </c>
      <c r="Q25">
        <v>966886</v>
      </c>
      <c r="R25">
        <v>23758</v>
      </c>
      <c r="S25">
        <v>46082</v>
      </c>
      <c r="T25">
        <v>113734</v>
      </c>
      <c r="U25">
        <v>90193</v>
      </c>
      <c r="V25">
        <v>2194518</v>
      </c>
      <c r="W25">
        <v>0</v>
      </c>
      <c r="X25">
        <v>0</v>
      </c>
      <c r="Y25">
        <v>0</v>
      </c>
      <c r="Z25">
        <v>0</v>
      </c>
      <c r="AA25">
        <v>785225</v>
      </c>
      <c r="AB25">
        <v>83358</v>
      </c>
      <c r="AC25">
        <v>868583</v>
      </c>
      <c r="AD25">
        <v>557</v>
      </c>
      <c r="AE25">
        <v>25585</v>
      </c>
      <c r="AF25">
        <v>29768</v>
      </c>
      <c r="AG25">
        <v>0</v>
      </c>
      <c r="AH25">
        <v>13978</v>
      </c>
      <c r="AI25">
        <v>0</v>
      </c>
      <c r="AJ25">
        <v>0</v>
      </c>
      <c r="AK25">
        <v>0</v>
      </c>
      <c r="AL25">
        <v>4364894</v>
      </c>
      <c r="AM25">
        <v>15633</v>
      </c>
      <c r="AN25">
        <v>3108</v>
      </c>
      <c r="AO25">
        <v>1720</v>
      </c>
      <c r="AP25">
        <v>7977</v>
      </c>
      <c r="AQ25">
        <v>30686</v>
      </c>
      <c r="AR25">
        <v>52908</v>
      </c>
      <c r="AS25">
        <v>2007</v>
      </c>
      <c r="AT25">
        <v>3.5815302731292001E-3</v>
      </c>
    </row>
    <row r="26" spans="1:46" x14ac:dyDescent="0.25">
      <c r="A26">
        <v>25</v>
      </c>
      <c r="B26">
        <v>0</v>
      </c>
      <c r="C26">
        <v>0</v>
      </c>
      <c r="D26">
        <v>0</v>
      </c>
      <c r="E26">
        <v>22</v>
      </c>
      <c r="F26">
        <v>0</v>
      </c>
      <c r="G26">
        <v>0</v>
      </c>
      <c r="H26">
        <v>0</v>
      </c>
      <c r="I26">
        <v>0</v>
      </c>
      <c r="J26">
        <v>463</v>
      </c>
      <c r="K26">
        <v>0</v>
      </c>
      <c r="L26">
        <v>36</v>
      </c>
      <c r="M26">
        <v>0</v>
      </c>
      <c r="N26">
        <v>0</v>
      </c>
      <c r="O26">
        <v>0</v>
      </c>
      <c r="P26">
        <v>521</v>
      </c>
      <c r="Q26">
        <v>965203</v>
      </c>
      <c r="R26">
        <v>23617</v>
      </c>
      <c r="S26">
        <v>42453</v>
      </c>
      <c r="T26">
        <v>88640</v>
      </c>
      <c r="U26">
        <v>80191</v>
      </c>
      <c r="V26">
        <v>1869181</v>
      </c>
      <c r="W26">
        <v>0</v>
      </c>
      <c r="X26">
        <v>0</v>
      </c>
      <c r="Y26">
        <v>0</v>
      </c>
      <c r="Z26">
        <v>0</v>
      </c>
      <c r="AA26">
        <v>748389</v>
      </c>
      <c r="AB26">
        <v>72611</v>
      </c>
      <c r="AC26">
        <v>821000</v>
      </c>
      <c r="AD26">
        <v>308</v>
      </c>
      <c r="AE26">
        <v>30848</v>
      </c>
      <c r="AF26">
        <v>26212</v>
      </c>
      <c r="AG26">
        <v>0</v>
      </c>
      <c r="AH26">
        <v>13680</v>
      </c>
      <c r="AI26">
        <v>0</v>
      </c>
      <c r="AJ26">
        <v>0</v>
      </c>
      <c r="AK26">
        <v>0</v>
      </c>
      <c r="AL26">
        <v>3955257</v>
      </c>
      <c r="AM26">
        <v>52908</v>
      </c>
      <c r="AN26">
        <v>521</v>
      </c>
      <c r="AO26">
        <v>265</v>
      </c>
      <c r="AP26">
        <v>0</v>
      </c>
      <c r="AQ26">
        <v>-2300</v>
      </c>
      <c r="AR26">
        <v>50352</v>
      </c>
      <c r="AS26">
        <v>2007.25</v>
      </c>
      <c r="AT26">
        <v>1.3376627612314399E-2</v>
      </c>
    </row>
    <row r="27" spans="1:46" x14ac:dyDescent="0.25">
      <c r="A27">
        <v>26</v>
      </c>
      <c r="B27">
        <v>0</v>
      </c>
      <c r="C27">
        <v>0</v>
      </c>
      <c r="D27">
        <v>0</v>
      </c>
      <c r="E27">
        <v>22</v>
      </c>
      <c r="F27">
        <v>0</v>
      </c>
      <c r="G27">
        <v>0</v>
      </c>
      <c r="H27">
        <v>0</v>
      </c>
      <c r="I27">
        <v>0</v>
      </c>
      <c r="J27">
        <v>747</v>
      </c>
      <c r="K27">
        <v>0</v>
      </c>
      <c r="L27">
        <v>54</v>
      </c>
      <c r="M27">
        <v>0</v>
      </c>
      <c r="N27">
        <v>4</v>
      </c>
      <c r="O27">
        <v>0</v>
      </c>
      <c r="P27">
        <v>827</v>
      </c>
      <c r="Q27">
        <v>896228</v>
      </c>
      <c r="R27">
        <v>19570</v>
      </c>
      <c r="S27">
        <v>38778</v>
      </c>
      <c r="T27">
        <v>80301</v>
      </c>
      <c r="U27">
        <v>77394</v>
      </c>
      <c r="V27">
        <v>1861586</v>
      </c>
      <c r="W27">
        <v>0</v>
      </c>
      <c r="X27">
        <v>0</v>
      </c>
      <c r="Y27">
        <v>0</v>
      </c>
      <c r="Z27">
        <v>0</v>
      </c>
      <c r="AA27">
        <v>837542</v>
      </c>
      <c r="AB27">
        <v>66345</v>
      </c>
      <c r="AC27">
        <v>903887</v>
      </c>
      <c r="AD27">
        <v>334</v>
      </c>
      <c r="AE27">
        <v>27100</v>
      </c>
      <c r="AF27">
        <v>22948</v>
      </c>
      <c r="AG27">
        <v>0</v>
      </c>
      <c r="AH27">
        <v>39012</v>
      </c>
      <c r="AI27">
        <v>0</v>
      </c>
      <c r="AJ27">
        <v>0</v>
      </c>
      <c r="AK27">
        <v>0</v>
      </c>
      <c r="AL27">
        <v>3960521</v>
      </c>
      <c r="AM27">
        <v>52908</v>
      </c>
      <c r="AN27">
        <v>827</v>
      </c>
      <c r="AO27">
        <v>665</v>
      </c>
      <c r="AP27">
        <v>0</v>
      </c>
      <c r="AQ27">
        <v>-315</v>
      </c>
      <c r="AR27">
        <v>52431</v>
      </c>
      <c r="AS27">
        <v>2007.5</v>
      </c>
      <c r="AT27">
        <v>1.33588484949329E-2</v>
      </c>
    </row>
    <row r="28" spans="1:46" x14ac:dyDescent="0.25">
      <c r="A28">
        <v>27</v>
      </c>
      <c r="B28">
        <v>660</v>
      </c>
      <c r="C28">
        <v>0</v>
      </c>
      <c r="D28">
        <v>0</v>
      </c>
      <c r="E28">
        <v>22</v>
      </c>
      <c r="F28">
        <v>0</v>
      </c>
      <c r="G28">
        <v>151</v>
      </c>
      <c r="H28">
        <v>0</v>
      </c>
      <c r="I28">
        <v>0</v>
      </c>
      <c r="J28">
        <v>2205</v>
      </c>
      <c r="K28">
        <v>0</v>
      </c>
      <c r="L28">
        <v>56</v>
      </c>
      <c r="M28">
        <v>0</v>
      </c>
      <c r="N28">
        <v>8</v>
      </c>
      <c r="O28">
        <v>0</v>
      </c>
      <c r="P28">
        <v>3102</v>
      </c>
      <c r="Q28">
        <v>795272</v>
      </c>
      <c r="R28">
        <v>8481</v>
      </c>
      <c r="S28">
        <v>42866</v>
      </c>
      <c r="T28">
        <v>74332</v>
      </c>
      <c r="U28">
        <v>77962</v>
      </c>
      <c r="V28">
        <v>1940877</v>
      </c>
      <c r="W28">
        <v>0</v>
      </c>
      <c r="X28">
        <v>0</v>
      </c>
      <c r="Y28">
        <v>0</v>
      </c>
      <c r="Z28">
        <v>0</v>
      </c>
      <c r="AA28">
        <v>841127</v>
      </c>
      <c r="AB28">
        <v>54205</v>
      </c>
      <c r="AC28">
        <v>895332</v>
      </c>
      <c r="AD28">
        <v>238</v>
      </c>
      <c r="AE28">
        <v>31117</v>
      </c>
      <c r="AF28">
        <v>20519</v>
      </c>
      <c r="AG28">
        <v>0</v>
      </c>
      <c r="AH28">
        <v>28584</v>
      </c>
      <c r="AI28">
        <v>0</v>
      </c>
      <c r="AJ28">
        <v>0</v>
      </c>
      <c r="AK28">
        <v>0</v>
      </c>
      <c r="AL28">
        <v>3909014</v>
      </c>
      <c r="AM28">
        <v>52908</v>
      </c>
      <c r="AN28">
        <v>827</v>
      </c>
      <c r="AO28">
        <v>665</v>
      </c>
      <c r="AP28">
        <v>0</v>
      </c>
      <c r="AQ28">
        <v>-315</v>
      </c>
      <c r="AR28">
        <v>52431</v>
      </c>
      <c r="AS28">
        <v>2007.75</v>
      </c>
      <c r="AT28">
        <v>1.3534870941879501E-2</v>
      </c>
    </row>
    <row r="29" spans="1:46" x14ac:dyDescent="0.25">
      <c r="A29">
        <v>28</v>
      </c>
      <c r="B29">
        <v>660</v>
      </c>
      <c r="C29">
        <v>0</v>
      </c>
      <c r="D29">
        <v>0</v>
      </c>
      <c r="E29">
        <v>0</v>
      </c>
      <c r="F29">
        <v>0</v>
      </c>
      <c r="G29">
        <v>454</v>
      </c>
      <c r="H29">
        <v>0</v>
      </c>
      <c r="I29">
        <v>0</v>
      </c>
      <c r="J29">
        <v>3505</v>
      </c>
      <c r="K29">
        <v>0</v>
      </c>
      <c r="L29">
        <v>166</v>
      </c>
      <c r="M29">
        <v>0</v>
      </c>
      <c r="N29">
        <v>0</v>
      </c>
      <c r="O29">
        <v>0</v>
      </c>
      <c r="P29">
        <v>4785</v>
      </c>
      <c r="Q29">
        <v>728817</v>
      </c>
      <c r="R29">
        <v>4410</v>
      </c>
      <c r="S29">
        <v>36439</v>
      </c>
      <c r="T29">
        <v>91962</v>
      </c>
      <c r="U29">
        <v>99766</v>
      </c>
      <c r="V29">
        <v>2131164</v>
      </c>
      <c r="W29">
        <v>0</v>
      </c>
      <c r="X29">
        <v>0</v>
      </c>
      <c r="Y29">
        <v>0</v>
      </c>
      <c r="Z29">
        <v>0</v>
      </c>
      <c r="AA29">
        <v>802014</v>
      </c>
      <c r="AB29">
        <v>54109</v>
      </c>
      <c r="AC29">
        <v>856123</v>
      </c>
      <c r="AD29">
        <v>297</v>
      </c>
      <c r="AE29">
        <v>28004</v>
      </c>
      <c r="AF29">
        <v>18366</v>
      </c>
      <c r="AG29">
        <v>0</v>
      </c>
      <c r="AH29">
        <v>30539</v>
      </c>
      <c r="AI29">
        <v>0</v>
      </c>
      <c r="AJ29">
        <v>0</v>
      </c>
      <c r="AK29">
        <v>0</v>
      </c>
      <c r="AL29">
        <v>4017487</v>
      </c>
      <c r="AM29">
        <v>52908</v>
      </c>
      <c r="AN29">
        <v>3102</v>
      </c>
      <c r="AO29">
        <v>1077</v>
      </c>
      <c r="AP29">
        <v>0</v>
      </c>
      <c r="AQ29">
        <v>-315</v>
      </c>
      <c r="AR29">
        <v>50568</v>
      </c>
      <c r="AS29">
        <v>2008</v>
      </c>
      <c r="AT29">
        <v>1.3169426559438801E-2</v>
      </c>
    </row>
    <row r="30" spans="1:46" x14ac:dyDescent="0.25">
      <c r="A30">
        <v>29</v>
      </c>
      <c r="B30">
        <v>18334</v>
      </c>
      <c r="C30">
        <v>0</v>
      </c>
      <c r="D30">
        <v>0</v>
      </c>
      <c r="E30">
        <v>0</v>
      </c>
      <c r="F30">
        <v>0</v>
      </c>
      <c r="G30">
        <v>68</v>
      </c>
      <c r="H30">
        <v>0</v>
      </c>
      <c r="I30">
        <v>0</v>
      </c>
      <c r="J30">
        <v>108</v>
      </c>
      <c r="K30">
        <v>0</v>
      </c>
      <c r="L30">
        <v>27</v>
      </c>
      <c r="M30">
        <v>0</v>
      </c>
      <c r="N30">
        <v>11</v>
      </c>
      <c r="O30">
        <v>0</v>
      </c>
      <c r="P30">
        <v>18548</v>
      </c>
      <c r="Q30">
        <v>661782</v>
      </c>
      <c r="R30">
        <v>4289</v>
      </c>
      <c r="S30">
        <v>33361</v>
      </c>
      <c r="T30">
        <v>85218</v>
      </c>
      <c r="U30">
        <v>94804</v>
      </c>
      <c r="V30">
        <v>2162310</v>
      </c>
      <c r="W30">
        <v>0</v>
      </c>
      <c r="X30">
        <v>0</v>
      </c>
      <c r="Y30">
        <v>0</v>
      </c>
      <c r="Z30">
        <v>0</v>
      </c>
      <c r="AA30">
        <v>812588</v>
      </c>
      <c r="AB30">
        <v>45884</v>
      </c>
      <c r="AC30">
        <v>858472</v>
      </c>
      <c r="AD30">
        <v>219</v>
      </c>
      <c r="AE30">
        <v>27007</v>
      </c>
      <c r="AF30">
        <v>17822</v>
      </c>
      <c r="AG30">
        <v>0</v>
      </c>
      <c r="AH30">
        <v>30757</v>
      </c>
      <c r="AI30">
        <v>0</v>
      </c>
      <c r="AJ30">
        <v>0</v>
      </c>
      <c r="AK30">
        <v>0</v>
      </c>
      <c r="AL30">
        <v>3967723</v>
      </c>
      <c r="AM30">
        <v>52557</v>
      </c>
      <c r="AN30">
        <v>18548</v>
      </c>
      <c r="AO30">
        <v>390</v>
      </c>
      <c r="AP30">
        <v>25800</v>
      </c>
      <c r="AQ30">
        <v>0</v>
      </c>
      <c r="AR30">
        <v>60199</v>
      </c>
      <c r="AS30">
        <v>2008.25</v>
      </c>
      <c r="AT30">
        <v>1.3246136386032999E-2</v>
      </c>
    </row>
    <row r="31" spans="1:46" x14ac:dyDescent="0.25">
      <c r="A31">
        <v>30</v>
      </c>
      <c r="B31">
        <v>19752</v>
      </c>
      <c r="C31">
        <v>0</v>
      </c>
      <c r="D31">
        <v>0</v>
      </c>
      <c r="E31">
        <v>109</v>
      </c>
      <c r="F31">
        <v>0</v>
      </c>
      <c r="G31">
        <v>117</v>
      </c>
      <c r="H31">
        <v>0</v>
      </c>
      <c r="I31">
        <v>0</v>
      </c>
      <c r="J31">
        <v>3567</v>
      </c>
      <c r="K31">
        <v>0</v>
      </c>
      <c r="L31">
        <v>111</v>
      </c>
      <c r="M31">
        <v>0</v>
      </c>
      <c r="N31">
        <v>24</v>
      </c>
      <c r="O31">
        <v>0</v>
      </c>
      <c r="P31">
        <v>23680</v>
      </c>
      <c r="Q31">
        <v>623605</v>
      </c>
      <c r="R31">
        <v>4257</v>
      </c>
      <c r="S31">
        <v>32066</v>
      </c>
      <c r="T31">
        <v>86212</v>
      </c>
      <c r="U31">
        <v>99361</v>
      </c>
      <c r="V31">
        <v>2147029</v>
      </c>
      <c r="W31">
        <v>0</v>
      </c>
      <c r="X31">
        <v>0</v>
      </c>
      <c r="Y31">
        <v>0</v>
      </c>
      <c r="Z31">
        <v>0</v>
      </c>
      <c r="AA31">
        <v>804837</v>
      </c>
      <c r="AB31">
        <v>44016</v>
      </c>
      <c r="AC31">
        <v>848853</v>
      </c>
      <c r="AD31">
        <v>238</v>
      </c>
      <c r="AE31">
        <v>26513</v>
      </c>
      <c r="AF31">
        <v>17815</v>
      </c>
      <c r="AG31">
        <v>0</v>
      </c>
      <c r="AH31">
        <v>31655</v>
      </c>
      <c r="AI31">
        <v>0</v>
      </c>
      <c r="AJ31">
        <v>0</v>
      </c>
      <c r="AK31">
        <v>0</v>
      </c>
      <c r="AL31">
        <v>3908693</v>
      </c>
      <c r="AM31">
        <v>52557</v>
      </c>
      <c r="AN31">
        <v>23680</v>
      </c>
      <c r="AO31">
        <v>600</v>
      </c>
      <c r="AP31">
        <v>30300</v>
      </c>
      <c r="AQ31">
        <v>0</v>
      </c>
      <c r="AR31">
        <v>59777</v>
      </c>
      <c r="AS31">
        <v>2008.5</v>
      </c>
      <c r="AT31">
        <v>1.3446182649801399E-2</v>
      </c>
    </row>
    <row r="32" spans="1:46" x14ac:dyDescent="0.25">
      <c r="A32">
        <v>31</v>
      </c>
      <c r="B32">
        <v>21706</v>
      </c>
      <c r="C32">
        <v>0</v>
      </c>
      <c r="D32">
        <v>0</v>
      </c>
      <c r="E32">
        <v>175</v>
      </c>
      <c r="F32">
        <v>0</v>
      </c>
      <c r="G32">
        <v>1272</v>
      </c>
      <c r="H32">
        <v>0</v>
      </c>
      <c r="I32">
        <v>0</v>
      </c>
      <c r="J32">
        <v>5118</v>
      </c>
      <c r="K32">
        <v>0</v>
      </c>
      <c r="L32">
        <v>3115</v>
      </c>
      <c r="M32">
        <v>0</v>
      </c>
      <c r="N32">
        <v>48</v>
      </c>
      <c r="O32">
        <v>0</v>
      </c>
      <c r="P32">
        <v>31434</v>
      </c>
      <c r="Q32">
        <v>608967</v>
      </c>
      <c r="R32">
        <v>4220</v>
      </c>
      <c r="S32">
        <v>32126</v>
      </c>
      <c r="T32">
        <v>80210</v>
      </c>
      <c r="U32">
        <v>106577</v>
      </c>
      <c r="V32">
        <v>2237809</v>
      </c>
      <c r="W32">
        <v>0</v>
      </c>
      <c r="X32">
        <v>0</v>
      </c>
      <c r="Y32">
        <v>0</v>
      </c>
      <c r="Z32">
        <v>0</v>
      </c>
      <c r="AA32">
        <v>763550</v>
      </c>
      <c r="AB32">
        <v>46151</v>
      </c>
      <c r="AC32">
        <v>809701</v>
      </c>
      <c r="AD32">
        <v>206</v>
      </c>
      <c r="AE32">
        <v>21741</v>
      </c>
      <c r="AF32">
        <v>17105</v>
      </c>
      <c r="AG32">
        <v>0</v>
      </c>
      <c r="AH32">
        <v>25772</v>
      </c>
      <c r="AI32">
        <v>0</v>
      </c>
      <c r="AJ32">
        <v>0</v>
      </c>
      <c r="AK32">
        <v>0</v>
      </c>
      <c r="AL32">
        <v>3935330</v>
      </c>
      <c r="AM32">
        <v>52557</v>
      </c>
      <c r="AN32">
        <v>31434</v>
      </c>
      <c r="AO32">
        <v>952</v>
      </c>
      <c r="AP32">
        <v>39000</v>
      </c>
      <c r="AQ32">
        <v>0</v>
      </c>
      <c r="AR32">
        <v>61075</v>
      </c>
      <c r="AS32">
        <v>2008.75</v>
      </c>
      <c r="AT32">
        <v>1.3355169706225399E-2</v>
      </c>
    </row>
    <row r="33" spans="1:46" x14ac:dyDescent="0.25">
      <c r="A33">
        <v>32</v>
      </c>
      <c r="B33">
        <v>24998</v>
      </c>
      <c r="C33">
        <v>0</v>
      </c>
      <c r="D33">
        <v>0</v>
      </c>
      <c r="E33">
        <v>291</v>
      </c>
      <c r="F33">
        <v>0</v>
      </c>
      <c r="G33">
        <v>2326</v>
      </c>
      <c r="H33">
        <v>0</v>
      </c>
      <c r="I33">
        <v>0</v>
      </c>
      <c r="J33">
        <v>8013</v>
      </c>
      <c r="K33">
        <v>0</v>
      </c>
      <c r="L33">
        <v>3854</v>
      </c>
      <c r="M33">
        <v>0</v>
      </c>
      <c r="N33">
        <v>93</v>
      </c>
      <c r="O33">
        <v>0</v>
      </c>
      <c r="P33">
        <v>39575</v>
      </c>
      <c r="Q33">
        <v>579875</v>
      </c>
      <c r="R33">
        <v>4175</v>
      </c>
      <c r="S33">
        <v>34984</v>
      </c>
      <c r="T33">
        <v>79263</v>
      </c>
      <c r="U33">
        <v>105967</v>
      </c>
      <c r="V33">
        <v>2287633</v>
      </c>
      <c r="W33">
        <v>0</v>
      </c>
      <c r="X33">
        <v>0</v>
      </c>
      <c r="Y33">
        <v>0</v>
      </c>
      <c r="Z33">
        <v>0</v>
      </c>
      <c r="AA33">
        <v>786159</v>
      </c>
      <c r="AB33">
        <v>48054</v>
      </c>
      <c r="AC33">
        <v>834213</v>
      </c>
      <c r="AD33">
        <v>205</v>
      </c>
      <c r="AE33">
        <v>23904</v>
      </c>
      <c r="AF33">
        <v>17996</v>
      </c>
      <c r="AG33">
        <v>0</v>
      </c>
      <c r="AH33">
        <v>29295</v>
      </c>
      <c r="AI33">
        <v>0</v>
      </c>
      <c r="AJ33">
        <v>0</v>
      </c>
      <c r="AK33">
        <v>0</v>
      </c>
      <c r="AL33">
        <v>3988917</v>
      </c>
      <c r="AM33">
        <v>52557</v>
      </c>
      <c r="AN33">
        <v>39575</v>
      </c>
      <c r="AO33">
        <v>1537</v>
      </c>
      <c r="AP33">
        <v>49000</v>
      </c>
      <c r="AQ33">
        <v>0</v>
      </c>
      <c r="AR33">
        <v>63519</v>
      </c>
      <c r="AS33">
        <v>2009</v>
      </c>
      <c r="AT33">
        <v>1.3175756727953999E-2</v>
      </c>
    </row>
    <row r="34" spans="1:46" x14ac:dyDescent="0.25">
      <c r="A34">
        <v>33</v>
      </c>
      <c r="B34">
        <v>1572</v>
      </c>
      <c r="C34">
        <v>0</v>
      </c>
      <c r="D34">
        <v>0</v>
      </c>
      <c r="E34">
        <v>490</v>
      </c>
      <c r="F34">
        <v>359</v>
      </c>
      <c r="G34">
        <v>1889</v>
      </c>
      <c r="H34">
        <v>0</v>
      </c>
      <c r="I34">
        <v>0</v>
      </c>
      <c r="J34">
        <v>2249</v>
      </c>
      <c r="K34">
        <v>0</v>
      </c>
      <c r="L34">
        <v>183</v>
      </c>
      <c r="M34">
        <v>0</v>
      </c>
      <c r="N34">
        <v>33</v>
      </c>
      <c r="O34">
        <v>0</v>
      </c>
      <c r="P34">
        <v>6775</v>
      </c>
      <c r="Q34">
        <v>583709</v>
      </c>
      <c r="R34">
        <v>5099</v>
      </c>
      <c r="S34">
        <v>36815</v>
      </c>
      <c r="T34">
        <v>87175</v>
      </c>
      <c r="U34">
        <v>101113</v>
      </c>
      <c r="V34">
        <v>2285159</v>
      </c>
      <c r="W34">
        <v>0</v>
      </c>
      <c r="X34">
        <v>0</v>
      </c>
      <c r="Y34">
        <v>0</v>
      </c>
      <c r="Z34">
        <v>35</v>
      </c>
      <c r="AA34">
        <v>722659</v>
      </c>
      <c r="AB34">
        <v>46257</v>
      </c>
      <c r="AC34">
        <v>768916</v>
      </c>
      <c r="AD34">
        <v>215</v>
      </c>
      <c r="AE34">
        <v>14132</v>
      </c>
      <c r="AF34">
        <v>21539</v>
      </c>
      <c r="AG34">
        <v>0</v>
      </c>
      <c r="AH34">
        <v>29227</v>
      </c>
      <c r="AI34">
        <v>0</v>
      </c>
      <c r="AJ34">
        <v>0</v>
      </c>
      <c r="AK34">
        <v>0</v>
      </c>
      <c r="AL34">
        <v>3925253</v>
      </c>
      <c r="AM34">
        <v>63519</v>
      </c>
      <c r="AN34">
        <v>6775</v>
      </c>
      <c r="AO34">
        <v>617</v>
      </c>
      <c r="AP34">
        <v>14000</v>
      </c>
      <c r="AQ34">
        <v>0</v>
      </c>
      <c r="AR34">
        <v>71361</v>
      </c>
      <c r="AS34">
        <v>2009.25</v>
      </c>
      <c r="AT34">
        <v>1.61821416352016E-2</v>
      </c>
    </row>
    <row r="35" spans="1:46" x14ac:dyDescent="0.25">
      <c r="A35">
        <v>34</v>
      </c>
      <c r="B35">
        <v>14329</v>
      </c>
      <c r="C35">
        <v>0</v>
      </c>
      <c r="D35">
        <v>0</v>
      </c>
      <c r="E35">
        <v>511</v>
      </c>
      <c r="F35">
        <v>359</v>
      </c>
      <c r="G35">
        <v>3404</v>
      </c>
      <c r="H35">
        <v>0</v>
      </c>
      <c r="I35">
        <v>0</v>
      </c>
      <c r="J35">
        <v>5654</v>
      </c>
      <c r="K35">
        <v>0</v>
      </c>
      <c r="L35">
        <v>652</v>
      </c>
      <c r="M35">
        <v>0</v>
      </c>
      <c r="N35">
        <v>93</v>
      </c>
      <c r="O35">
        <v>0</v>
      </c>
      <c r="P35">
        <v>25002</v>
      </c>
      <c r="Q35">
        <v>544889</v>
      </c>
      <c r="R35">
        <v>5843</v>
      </c>
      <c r="S35">
        <v>35815</v>
      </c>
      <c r="T35">
        <v>95431</v>
      </c>
      <c r="U35">
        <v>104739</v>
      </c>
      <c r="V35">
        <v>2310613</v>
      </c>
      <c r="W35">
        <v>0</v>
      </c>
      <c r="X35">
        <v>0</v>
      </c>
      <c r="Y35">
        <v>0</v>
      </c>
      <c r="Z35">
        <v>35</v>
      </c>
      <c r="AA35">
        <v>709462</v>
      </c>
      <c r="AB35">
        <v>42176</v>
      </c>
      <c r="AC35">
        <v>751638</v>
      </c>
      <c r="AD35">
        <v>224</v>
      </c>
      <c r="AE35">
        <v>13530</v>
      </c>
      <c r="AF35">
        <v>19174</v>
      </c>
      <c r="AG35">
        <v>0</v>
      </c>
      <c r="AH35">
        <v>30896</v>
      </c>
      <c r="AI35">
        <v>0</v>
      </c>
      <c r="AJ35">
        <v>0</v>
      </c>
      <c r="AK35">
        <v>0</v>
      </c>
      <c r="AL35">
        <v>3905407</v>
      </c>
      <c r="AM35">
        <v>63519</v>
      </c>
      <c r="AN35">
        <v>25002</v>
      </c>
      <c r="AO35">
        <v>955</v>
      </c>
      <c r="AP35">
        <v>32650</v>
      </c>
      <c r="AQ35">
        <v>0</v>
      </c>
      <c r="AR35">
        <v>72122</v>
      </c>
      <c r="AS35">
        <v>2009.5</v>
      </c>
      <c r="AT35">
        <v>1.6264373982020301E-2</v>
      </c>
    </row>
    <row r="36" spans="1:46" x14ac:dyDescent="0.25">
      <c r="A36">
        <v>35</v>
      </c>
      <c r="B36">
        <v>22553</v>
      </c>
      <c r="C36">
        <v>0</v>
      </c>
      <c r="D36">
        <v>0</v>
      </c>
      <c r="E36">
        <v>1273</v>
      </c>
      <c r="F36">
        <v>359</v>
      </c>
      <c r="G36">
        <v>22550</v>
      </c>
      <c r="H36">
        <v>0</v>
      </c>
      <c r="I36">
        <v>0</v>
      </c>
      <c r="J36">
        <v>8414</v>
      </c>
      <c r="K36">
        <v>0</v>
      </c>
      <c r="L36">
        <v>1005</v>
      </c>
      <c r="M36">
        <v>0</v>
      </c>
      <c r="N36">
        <v>127</v>
      </c>
      <c r="O36">
        <v>0</v>
      </c>
      <c r="P36">
        <v>56281</v>
      </c>
      <c r="Q36">
        <v>582503</v>
      </c>
      <c r="R36">
        <v>11416</v>
      </c>
      <c r="S36">
        <v>38570</v>
      </c>
      <c r="T36">
        <v>102235</v>
      </c>
      <c r="U36">
        <v>356201</v>
      </c>
      <c r="V36">
        <v>2570044</v>
      </c>
      <c r="W36">
        <v>0</v>
      </c>
      <c r="X36">
        <v>0</v>
      </c>
      <c r="Y36">
        <v>0</v>
      </c>
      <c r="Z36">
        <v>35</v>
      </c>
      <c r="AA36">
        <v>730497</v>
      </c>
      <c r="AB36">
        <v>39078</v>
      </c>
      <c r="AC36">
        <v>769575</v>
      </c>
      <c r="AD36">
        <v>203</v>
      </c>
      <c r="AE36">
        <v>12933</v>
      </c>
      <c r="AF36">
        <v>18829</v>
      </c>
      <c r="AG36">
        <v>0</v>
      </c>
      <c r="AH36">
        <v>33680</v>
      </c>
      <c r="AI36">
        <v>0</v>
      </c>
      <c r="AJ36">
        <v>0</v>
      </c>
      <c r="AK36">
        <v>0</v>
      </c>
      <c r="AL36">
        <v>4489777</v>
      </c>
      <c r="AM36">
        <v>63519</v>
      </c>
      <c r="AN36">
        <v>56281</v>
      </c>
      <c r="AO36">
        <v>1077</v>
      </c>
      <c r="AP36">
        <v>106260</v>
      </c>
      <c r="AQ36">
        <v>0</v>
      </c>
      <c r="AR36">
        <v>114575</v>
      </c>
      <c r="AS36">
        <v>2009.75</v>
      </c>
      <c r="AT36">
        <v>1.41474732486714E-2</v>
      </c>
    </row>
    <row r="37" spans="1:46" x14ac:dyDescent="0.25">
      <c r="A37">
        <v>36</v>
      </c>
      <c r="B37">
        <v>28542</v>
      </c>
      <c r="C37">
        <v>0</v>
      </c>
      <c r="D37">
        <v>0</v>
      </c>
      <c r="E37">
        <v>3586</v>
      </c>
      <c r="F37">
        <v>1896</v>
      </c>
      <c r="G37">
        <v>40565</v>
      </c>
      <c r="H37">
        <v>0</v>
      </c>
      <c r="I37">
        <v>0</v>
      </c>
      <c r="J37">
        <v>12350</v>
      </c>
      <c r="K37">
        <v>0</v>
      </c>
      <c r="L37">
        <v>1017</v>
      </c>
      <c r="M37">
        <v>0</v>
      </c>
      <c r="N37">
        <v>163</v>
      </c>
      <c r="O37">
        <v>0</v>
      </c>
      <c r="P37">
        <v>88119</v>
      </c>
      <c r="Q37">
        <v>526072</v>
      </c>
      <c r="R37">
        <v>9067</v>
      </c>
      <c r="S37">
        <v>39327</v>
      </c>
      <c r="T37">
        <v>96880</v>
      </c>
      <c r="U37">
        <v>329579</v>
      </c>
      <c r="V37">
        <v>2519949</v>
      </c>
      <c r="W37">
        <v>0</v>
      </c>
      <c r="X37">
        <v>0</v>
      </c>
      <c r="Y37">
        <v>0</v>
      </c>
      <c r="Z37">
        <v>70</v>
      </c>
      <c r="AA37">
        <v>730340</v>
      </c>
      <c r="AB37">
        <v>34627</v>
      </c>
      <c r="AC37">
        <v>764967</v>
      </c>
      <c r="AD37">
        <v>197</v>
      </c>
      <c r="AE37">
        <v>11977</v>
      </c>
      <c r="AF37">
        <v>18870</v>
      </c>
      <c r="AG37">
        <v>0</v>
      </c>
      <c r="AH37">
        <v>37316</v>
      </c>
      <c r="AI37">
        <v>0</v>
      </c>
      <c r="AJ37">
        <v>0</v>
      </c>
      <c r="AK37">
        <v>0</v>
      </c>
      <c r="AL37">
        <v>4348279</v>
      </c>
      <c r="AM37">
        <v>63519</v>
      </c>
      <c r="AN37">
        <v>88119</v>
      </c>
      <c r="AO37">
        <v>1707</v>
      </c>
      <c r="AP37">
        <v>159610</v>
      </c>
      <c r="AQ37">
        <v>0</v>
      </c>
      <c r="AR37">
        <v>136717</v>
      </c>
      <c r="AS37">
        <v>2010</v>
      </c>
      <c r="AT37">
        <v>1.46078483004425E-2</v>
      </c>
    </row>
    <row r="38" spans="1:46" x14ac:dyDescent="0.25">
      <c r="A38">
        <v>37</v>
      </c>
      <c r="B38">
        <v>61457</v>
      </c>
      <c r="C38">
        <v>0</v>
      </c>
      <c r="D38">
        <v>0</v>
      </c>
      <c r="E38">
        <v>8993</v>
      </c>
      <c r="F38">
        <v>5011</v>
      </c>
      <c r="G38">
        <v>67393</v>
      </c>
      <c r="H38">
        <v>0</v>
      </c>
      <c r="I38">
        <v>0</v>
      </c>
      <c r="J38">
        <v>10560</v>
      </c>
      <c r="K38">
        <v>0</v>
      </c>
      <c r="L38">
        <v>40</v>
      </c>
      <c r="M38">
        <v>0</v>
      </c>
      <c r="N38">
        <v>19</v>
      </c>
      <c r="O38">
        <v>0</v>
      </c>
      <c r="P38">
        <v>153473</v>
      </c>
      <c r="Q38">
        <v>378478</v>
      </c>
      <c r="R38">
        <v>9589</v>
      </c>
      <c r="S38">
        <v>40792</v>
      </c>
      <c r="T38">
        <v>74809</v>
      </c>
      <c r="U38">
        <v>306237</v>
      </c>
      <c r="V38">
        <v>2300361</v>
      </c>
      <c r="W38">
        <v>0</v>
      </c>
      <c r="X38">
        <v>0</v>
      </c>
      <c r="Y38">
        <v>0</v>
      </c>
      <c r="Z38">
        <v>70</v>
      </c>
      <c r="AA38">
        <v>682787</v>
      </c>
      <c r="AB38">
        <v>26831</v>
      </c>
      <c r="AC38">
        <v>709618</v>
      </c>
      <c r="AD38">
        <v>214</v>
      </c>
      <c r="AE38">
        <v>9564</v>
      </c>
      <c r="AF38">
        <v>17964</v>
      </c>
      <c r="AG38">
        <v>0</v>
      </c>
      <c r="AH38">
        <v>35658</v>
      </c>
      <c r="AI38">
        <v>0</v>
      </c>
      <c r="AJ38">
        <v>0</v>
      </c>
      <c r="AK38">
        <v>0</v>
      </c>
      <c r="AL38">
        <v>3878299</v>
      </c>
      <c r="AM38">
        <v>136717</v>
      </c>
      <c r="AN38">
        <v>112566</v>
      </c>
      <c r="AO38">
        <v>1361</v>
      </c>
      <c r="AP38">
        <v>133572</v>
      </c>
      <c r="AQ38">
        <v>40907</v>
      </c>
      <c r="AR38">
        <v>118177</v>
      </c>
      <c r="AS38">
        <v>2010.25</v>
      </c>
      <c r="AT38">
        <v>3.52517946656511E-2</v>
      </c>
    </row>
    <row r="39" spans="1:46" x14ac:dyDescent="0.25">
      <c r="A39">
        <v>38</v>
      </c>
      <c r="B39">
        <v>65993</v>
      </c>
      <c r="C39">
        <v>99</v>
      </c>
      <c r="D39">
        <v>0</v>
      </c>
      <c r="E39">
        <v>9626</v>
      </c>
      <c r="F39">
        <v>5505</v>
      </c>
      <c r="G39">
        <v>74918</v>
      </c>
      <c r="H39">
        <v>0</v>
      </c>
      <c r="I39">
        <v>0</v>
      </c>
      <c r="J39">
        <v>11613</v>
      </c>
      <c r="K39">
        <v>0</v>
      </c>
      <c r="L39">
        <v>2026</v>
      </c>
      <c r="M39">
        <v>0</v>
      </c>
      <c r="N39">
        <v>36</v>
      </c>
      <c r="O39">
        <v>0</v>
      </c>
      <c r="P39">
        <v>169816</v>
      </c>
      <c r="Q39">
        <v>281607</v>
      </c>
      <c r="R39">
        <v>8433</v>
      </c>
      <c r="S39">
        <v>39137</v>
      </c>
      <c r="T39">
        <v>73225</v>
      </c>
      <c r="U39">
        <v>296018</v>
      </c>
      <c r="V39">
        <v>2321987</v>
      </c>
      <c r="W39">
        <v>0</v>
      </c>
      <c r="X39">
        <v>0</v>
      </c>
      <c r="Y39">
        <v>0</v>
      </c>
      <c r="Z39">
        <v>50</v>
      </c>
      <c r="AA39">
        <v>670283</v>
      </c>
      <c r="AB39">
        <v>25400</v>
      </c>
      <c r="AC39">
        <v>695683</v>
      </c>
      <c r="AD39">
        <v>204</v>
      </c>
      <c r="AE39">
        <v>12669</v>
      </c>
      <c r="AF39">
        <v>16249</v>
      </c>
      <c r="AG39">
        <v>0</v>
      </c>
      <c r="AH39">
        <v>35950</v>
      </c>
      <c r="AI39">
        <v>0</v>
      </c>
      <c r="AJ39">
        <v>0</v>
      </c>
      <c r="AK39">
        <v>0</v>
      </c>
      <c r="AL39">
        <v>3776381</v>
      </c>
      <c r="AM39">
        <v>136717</v>
      </c>
      <c r="AN39">
        <v>128909</v>
      </c>
      <c r="AO39">
        <v>2673</v>
      </c>
      <c r="AP39">
        <v>156767</v>
      </c>
      <c r="AQ39">
        <v>40907</v>
      </c>
      <c r="AR39">
        <v>126341</v>
      </c>
      <c r="AS39">
        <v>2010.5</v>
      </c>
      <c r="AT39">
        <v>3.6203179710945499E-2</v>
      </c>
    </row>
    <row r="40" spans="1:46" x14ac:dyDescent="0.25">
      <c r="A40">
        <v>39</v>
      </c>
      <c r="B40">
        <v>67670</v>
      </c>
      <c r="C40">
        <v>99</v>
      </c>
      <c r="D40">
        <v>0</v>
      </c>
      <c r="E40">
        <v>9626</v>
      </c>
      <c r="F40">
        <v>9011</v>
      </c>
      <c r="G40">
        <v>82589</v>
      </c>
      <c r="H40">
        <v>0</v>
      </c>
      <c r="I40">
        <v>0</v>
      </c>
      <c r="J40">
        <v>13653</v>
      </c>
      <c r="K40">
        <v>0</v>
      </c>
      <c r="L40">
        <v>2246</v>
      </c>
      <c r="M40">
        <v>0</v>
      </c>
      <c r="N40">
        <v>58</v>
      </c>
      <c r="O40">
        <v>0</v>
      </c>
      <c r="P40">
        <v>184952</v>
      </c>
      <c r="Q40">
        <v>313199</v>
      </c>
      <c r="R40">
        <v>9899</v>
      </c>
      <c r="S40">
        <v>62618</v>
      </c>
      <c r="T40">
        <v>182983</v>
      </c>
      <c r="U40">
        <v>351690</v>
      </c>
      <c r="V40">
        <v>2633888</v>
      </c>
      <c r="W40">
        <v>11645</v>
      </c>
      <c r="X40">
        <v>0</v>
      </c>
      <c r="Y40">
        <v>11645</v>
      </c>
      <c r="Z40">
        <v>50</v>
      </c>
      <c r="AA40">
        <v>676996</v>
      </c>
      <c r="AB40">
        <v>22632</v>
      </c>
      <c r="AC40">
        <v>699628</v>
      </c>
      <c r="AD40">
        <v>177</v>
      </c>
      <c r="AE40">
        <v>12393</v>
      </c>
      <c r="AF40">
        <v>15775</v>
      </c>
      <c r="AG40">
        <v>0</v>
      </c>
      <c r="AH40">
        <v>38451</v>
      </c>
      <c r="AI40">
        <v>0</v>
      </c>
      <c r="AJ40">
        <v>0</v>
      </c>
      <c r="AK40">
        <v>0</v>
      </c>
      <c r="AL40">
        <v>4328067</v>
      </c>
      <c r="AM40">
        <v>136717</v>
      </c>
      <c r="AN40">
        <v>143847</v>
      </c>
      <c r="AO40">
        <v>3471</v>
      </c>
      <c r="AP40">
        <v>181438</v>
      </c>
      <c r="AQ40">
        <v>41105</v>
      </c>
      <c r="AR40">
        <v>136674</v>
      </c>
      <c r="AS40">
        <v>2010.75</v>
      </c>
      <c r="AT40">
        <v>3.1588466629559997E-2</v>
      </c>
    </row>
    <row r="41" spans="1:46" x14ac:dyDescent="0.25">
      <c r="A41">
        <v>40</v>
      </c>
      <c r="B41">
        <v>81062</v>
      </c>
      <c r="C41">
        <v>99</v>
      </c>
      <c r="D41">
        <v>0</v>
      </c>
      <c r="E41">
        <v>11785</v>
      </c>
      <c r="F41">
        <v>9011</v>
      </c>
      <c r="G41">
        <v>100415</v>
      </c>
      <c r="H41">
        <v>0</v>
      </c>
      <c r="I41">
        <v>0</v>
      </c>
      <c r="J41">
        <v>14959</v>
      </c>
      <c r="K41">
        <v>0</v>
      </c>
      <c r="L41">
        <v>3692</v>
      </c>
      <c r="M41">
        <v>0</v>
      </c>
      <c r="N41">
        <v>5980</v>
      </c>
      <c r="O41">
        <v>0</v>
      </c>
      <c r="P41">
        <v>227003</v>
      </c>
      <c r="Q41">
        <v>261253</v>
      </c>
      <c r="R41">
        <v>9861</v>
      </c>
      <c r="S41">
        <v>41981</v>
      </c>
      <c r="T41">
        <v>197826</v>
      </c>
      <c r="U41">
        <v>454668</v>
      </c>
      <c r="V41">
        <v>2427385</v>
      </c>
      <c r="W41">
        <v>11723</v>
      </c>
      <c r="X41">
        <v>0</v>
      </c>
      <c r="Y41">
        <v>11723</v>
      </c>
      <c r="Z41">
        <v>90</v>
      </c>
      <c r="AA41">
        <v>621125</v>
      </c>
      <c r="AB41">
        <v>22658</v>
      </c>
      <c r="AC41">
        <v>643783</v>
      </c>
      <c r="AD41">
        <v>171</v>
      </c>
      <c r="AE41">
        <v>11979</v>
      </c>
      <c r="AF41">
        <v>11870</v>
      </c>
      <c r="AG41">
        <v>0</v>
      </c>
      <c r="AH41">
        <v>39942</v>
      </c>
      <c r="AI41">
        <v>0</v>
      </c>
      <c r="AJ41">
        <v>0</v>
      </c>
      <c r="AK41">
        <v>0</v>
      </c>
      <c r="AL41">
        <v>4108149</v>
      </c>
      <c r="AM41">
        <v>136717</v>
      </c>
      <c r="AN41">
        <v>181015</v>
      </c>
      <c r="AO41">
        <v>4279</v>
      </c>
      <c r="AP41">
        <v>217924</v>
      </c>
      <c r="AQ41">
        <v>45988</v>
      </c>
      <c r="AR41">
        <v>131917</v>
      </c>
      <c r="AS41">
        <v>2011</v>
      </c>
      <c r="AT41">
        <v>3.3279464790590602E-2</v>
      </c>
    </row>
    <row r="42" spans="1:46" x14ac:dyDescent="0.25">
      <c r="A42">
        <v>41</v>
      </c>
      <c r="B42">
        <v>6006</v>
      </c>
      <c r="C42">
        <v>0</v>
      </c>
      <c r="D42">
        <v>0</v>
      </c>
      <c r="E42">
        <v>205</v>
      </c>
      <c r="F42">
        <v>177</v>
      </c>
      <c r="G42">
        <v>8535</v>
      </c>
      <c r="H42">
        <v>0</v>
      </c>
      <c r="I42">
        <v>0</v>
      </c>
      <c r="J42">
        <v>3531</v>
      </c>
      <c r="K42">
        <v>0</v>
      </c>
      <c r="L42">
        <v>0</v>
      </c>
      <c r="M42">
        <v>0</v>
      </c>
      <c r="N42">
        <v>16</v>
      </c>
      <c r="O42">
        <v>0</v>
      </c>
      <c r="P42">
        <v>18711</v>
      </c>
      <c r="Q42">
        <v>251727</v>
      </c>
      <c r="R42">
        <v>10091</v>
      </c>
      <c r="S42">
        <v>39202</v>
      </c>
      <c r="T42">
        <v>190889</v>
      </c>
      <c r="U42">
        <v>349234</v>
      </c>
      <c r="V42">
        <v>2401006</v>
      </c>
      <c r="W42">
        <v>11800</v>
      </c>
      <c r="X42">
        <v>0</v>
      </c>
      <c r="Y42">
        <v>11800</v>
      </c>
      <c r="Z42">
        <v>90</v>
      </c>
      <c r="AA42">
        <v>613008</v>
      </c>
      <c r="AB42">
        <v>21859</v>
      </c>
      <c r="AC42">
        <v>634867</v>
      </c>
      <c r="AD42">
        <v>205</v>
      </c>
      <c r="AE42">
        <v>7831</v>
      </c>
      <c r="AF42">
        <v>19796</v>
      </c>
      <c r="AG42">
        <v>0</v>
      </c>
      <c r="AH42">
        <v>42672</v>
      </c>
      <c r="AI42">
        <v>0</v>
      </c>
      <c r="AJ42">
        <v>0</v>
      </c>
      <c r="AK42">
        <v>0</v>
      </c>
      <c r="AL42">
        <v>3947634</v>
      </c>
      <c r="AM42">
        <v>131917</v>
      </c>
      <c r="AN42">
        <v>18711</v>
      </c>
      <c r="AO42">
        <v>1249</v>
      </c>
      <c r="AP42">
        <v>13547</v>
      </c>
      <c r="AQ42">
        <v>0</v>
      </c>
      <c r="AR42">
        <v>128002</v>
      </c>
      <c r="AS42">
        <v>2011.25</v>
      </c>
      <c r="AT42">
        <v>3.34167250560716E-2</v>
      </c>
    </row>
    <row r="43" spans="1:46" x14ac:dyDescent="0.25">
      <c r="A43">
        <v>42</v>
      </c>
      <c r="B43">
        <v>8228</v>
      </c>
      <c r="C43">
        <v>0</v>
      </c>
      <c r="D43">
        <v>0</v>
      </c>
      <c r="E43">
        <v>732</v>
      </c>
      <c r="F43">
        <v>950</v>
      </c>
      <c r="G43">
        <v>17024</v>
      </c>
      <c r="H43">
        <v>0</v>
      </c>
      <c r="I43">
        <v>0</v>
      </c>
      <c r="J43">
        <v>3713</v>
      </c>
      <c r="K43">
        <v>0</v>
      </c>
      <c r="L43">
        <v>13</v>
      </c>
      <c r="M43">
        <v>0</v>
      </c>
      <c r="N43">
        <v>2526</v>
      </c>
      <c r="O43">
        <v>0</v>
      </c>
      <c r="P43">
        <v>34535</v>
      </c>
      <c r="Q43">
        <v>219643</v>
      </c>
      <c r="R43">
        <v>9518</v>
      </c>
      <c r="S43">
        <v>39690</v>
      </c>
      <c r="T43">
        <v>179167</v>
      </c>
      <c r="U43">
        <v>331086</v>
      </c>
      <c r="V43">
        <v>2297142</v>
      </c>
      <c r="W43">
        <v>11816</v>
      </c>
      <c r="X43">
        <v>0</v>
      </c>
      <c r="Y43">
        <v>11816</v>
      </c>
      <c r="Z43">
        <v>80</v>
      </c>
      <c r="AA43">
        <v>585763</v>
      </c>
      <c r="AB43">
        <v>20005</v>
      </c>
      <c r="AC43">
        <v>605768</v>
      </c>
      <c r="AD43">
        <v>129</v>
      </c>
      <c r="AE43">
        <v>9066</v>
      </c>
      <c r="AF43">
        <v>19543</v>
      </c>
      <c r="AG43">
        <v>0</v>
      </c>
      <c r="AH43">
        <v>42511</v>
      </c>
      <c r="AI43">
        <v>0</v>
      </c>
      <c r="AJ43">
        <v>0</v>
      </c>
      <c r="AK43">
        <v>0</v>
      </c>
      <c r="AL43">
        <v>3752573</v>
      </c>
      <c r="AM43">
        <v>131917</v>
      </c>
      <c r="AN43">
        <v>34517</v>
      </c>
      <c r="AO43">
        <v>10283</v>
      </c>
      <c r="AP43">
        <v>21650</v>
      </c>
      <c r="AQ43">
        <v>18</v>
      </c>
      <c r="AR43">
        <v>129315</v>
      </c>
      <c r="AS43">
        <v>2011.5</v>
      </c>
      <c r="AT43">
        <v>3.5153746509394998E-2</v>
      </c>
    </row>
    <row r="44" spans="1:46" x14ac:dyDescent="0.25">
      <c r="A44">
        <v>43</v>
      </c>
      <c r="B44">
        <v>8977</v>
      </c>
      <c r="C44">
        <v>0</v>
      </c>
      <c r="D44">
        <v>0</v>
      </c>
      <c r="E44">
        <v>945</v>
      </c>
      <c r="F44">
        <v>1137</v>
      </c>
      <c r="G44">
        <v>24250</v>
      </c>
      <c r="H44">
        <v>0</v>
      </c>
      <c r="I44">
        <v>0</v>
      </c>
      <c r="J44">
        <v>4355</v>
      </c>
      <c r="K44">
        <v>0</v>
      </c>
      <c r="L44">
        <v>13</v>
      </c>
      <c r="M44">
        <v>0</v>
      </c>
      <c r="N44">
        <v>4004</v>
      </c>
      <c r="O44">
        <v>0</v>
      </c>
      <c r="P44">
        <v>45079</v>
      </c>
      <c r="Q44">
        <v>206157</v>
      </c>
      <c r="R44">
        <v>9965</v>
      </c>
      <c r="S44">
        <v>38430</v>
      </c>
      <c r="T44">
        <v>166046</v>
      </c>
      <c r="U44">
        <v>343132</v>
      </c>
      <c r="V44">
        <v>2216018</v>
      </c>
      <c r="W44">
        <v>0</v>
      </c>
      <c r="X44">
        <v>0</v>
      </c>
      <c r="Y44">
        <v>0</v>
      </c>
      <c r="Z44">
        <v>80</v>
      </c>
      <c r="AA44">
        <v>607463</v>
      </c>
      <c r="AB44">
        <v>19676</v>
      </c>
      <c r="AC44">
        <v>627139</v>
      </c>
      <c r="AD44">
        <v>107</v>
      </c>
      <c r="AE44">
        <v>10053</v>
      </c>
      <c r="AF44">
        <v>18954</v>
      </c>
      <c r="AG44">
        <v>0</v>
      </c>
      <c r="AH44">
        <v>50680</v>
      </c>
      <c r="AI44">
        <v>0</v>
      </c>
      <c r="AJ44">
        <v>0</v>
      </c>
      <c r="AK44">
        <v>0</v>
      </c>
      <c r="AL44">
        <v>3684756</v>
      </c>
      <c r="AM44">
        <v>131917</v>
      </c>
      <c r="AN44">
        <v>45061</v>
      </c>
      <c r="AO44">
        <v>10864</v>
      </c>
      <c r="AP44">
        <v>21698</v>
      </c>
      <c r="AQ44">
        <v>18</v>
      </c>
      <c r="AR44">
        <v>119400</v>
      </c>
      <c r="AS44">
        <v>2011.75</v>
      </c>
      <c r="AT44">
        <v>3.5800742301525502E-2</v>
      </c>
    </row>
    <row r="45" spans="1:46" x14ac:dyDescent="0.25">
      <c r="A45">
        <v>44</v>
      </c>
      <c r="B45">
        <v>12150</v>
      </c>
      <c r="C45">
        <v>0</v>
      </c>
      <c r="D45">
        <v>0</v>
      </c>
      <c r="E45">
        <v>990</v>
      </c>
      <c r="F45">
        <v>1137</v>
      </c>
      <c r="G45">
        <v>24537</v>
      </c>
      <c r="H45">
        <v>0</v>
      </c>
      <c r="I45">
        <v>0</v>
      </c>
      <c r="J45">
        <v>4460</v>
      </c>
      <c r="K45">
        <v>0</v>
      </c>
      <c r="L45">
        <v>13</v>
      </c>
      <c r="M45">
        <v>0</v>
      </c>
      <c r="N45">
        <v>6005</v>
      </c>
      <c r="O45">
        <v>0</v>
      </c>
      <c r="P45">
        <v>50734</v>
      </c>
      <c r="Q45">
        <v>156052</v>
      </c>
      <c r="R45">
        <v>9912</v>
      </c>
      <c r="S45">
        <v>37570</v>
      </c>
      <c r="T45">
        <v>161027</v>
      </c>
      <c r="U45">
        <v>335977</v>
      </c>
      <c r="V45">
        <v>2134747</v>
      </c>
      <c r="W45">
        <v>0</v>
      </c>
      <c r="X45">
        <v>0</v>
      </c>
      <c r="Y45">
        <v>0</v>
      </c>
      <c r="Z45">
        <v>100</v>
      </c>
      <c r="AA45">
        <v>609791</v>
      </c>
      <c r="AB45">
        <v>19610</v>
      </c>
      <c r="AC45">
        <v>629401</v>
      </c>
      <c r="AD45">
        <v>16</v>
      </c>
      <c r="AE45">
        <v>12507</v>
      </c>
      <c r="AF45">
        <v>22400</v>
      </c>
      <c r="AG45">
        <v>0</v>
      </c>
      <c r="AH45">
        <v>48926</v>
      </c>
      <c r="AI45">
        <v>0</v>
      </c>
      <c r="AJ45">
        <v>0</v>
      </c>
      <c r="AK45">
        <v>0</v>
      </c>
      <c r="AL45">
        <v>3542719</v>
      </c>
      <c r="AM45">
        <v>131917</v>
      </c>
      <c r="AN45">
        <v>50716</v>
      </c>
      <c r="AO45">
        <v>11629</v>
      </c>
      <c r="AP45">
        <v>23775</v>
      </c>
      <c r="AQ45">
        <v>18</v>
      </c>
      <c r="AR45">
        <v>116587</v>
      </c>
      <c r="AS45">
        <v>2012</v>
      </c>
      <c r="AT45">
        <v>3.7236089003954302E-2</v>
      </c>
    </row>
    <row r="46" spans="1:46" x14ac:dyDescent="0.25">
      <c r="A46">
        <v>45</v>
      </c>
      <c r="B46">
        <v>0</v>
      </c>
      <c r="C46">
        <v>0</v>
      </c>
      <c r="D46">
        <v>0</v>
      </c>
      <c r="E46">
        <v>1116</v>
      </c>
      <c r="F46">
        <v>0</v>
      </c>
      <c r="G46">
        <v>1665</v>
      </c>
      <c r="H46">
        <v>0</v>
      </c>
      <c r="I46">
        <v>0</v>
      </c>
      <c r="J46">
        <v>871</v>
      </c>
      <c r="K46">
        <v>0</v>
      </c>
      <c r="L46">
        <v>0</v>
      </c>
      <c r="M46">
        <v>0</v>
      </c>
      <c r="N46">
        <v>0</v>
      </c>
      <c r="O46">
        <v>0</v>
      </c>
      <c r="P46">
        <v>3851</v>
      </c>
      <c r="Q46">
        <v>159156</v>
      </c>
      <c r="R46">
        <v>9772</v>
      </c>
      <c r="S46">
        <v>35600</v>
      </c>
      <c r="T46">
        <v>144022</v>
      </c>
      <c r="U46">
        <v>322870</v>
      </c>
      <c r="V46">
        <v>2047765</v>
      </c>
      <c r="W46">
        <v>0</v>
      </c>
      <c r="X46">
        <v>0</v>
      </c>
      <c r="Y46">
        <v>0</v>
      </c>
      <c r="Z46">
        <v>100</v>
      </c>
      <c r="AA46">
        <v>593695</v>
      </c>
      <c r="AB46">
        <v>16768</v>
      </c>
      <c r="AC46">
        <v>610463</v>
      </c>
      <c r="AD46">
        <v>0</v>
      </c>
      <c r="AE46">
        <v>6907</v>
      </c>
      <c r="AF46">
        <v>15917</v>
      </c>
      <c r="AG46">
        <v>0</v>
      </c>
      <c r="AH46">
        <v>52460</v>
      </c>
      <c r="AI46">
        <v>0</v>
      </c>
      <c r="AJ46">
        <v>153845</v>
      </c>
      <c r="AK46">
        <v>153845</v>
      </c>
      <c r="AL46">
        <v>3561817</v>
      </c>
      <c r="AM46">
        <v>116587</v>
      </c>
      <c r="AN46">
        <v>3851</v>
      </c>
      <c r="AO46">
        <v>2415</v>
      </c>
      <c r="AP46">
        <v>-4574</v>
      </c>
      <c r="AQ46">
        <v>0</v>
      </c>
      <c r="AR46">
        <v>110577</v>
      </c>
      <c r="AS46">
        <v>2012.25</v>
      </c>
      <c r="AT46">
        <v>3.27324508811093E-2</v>
      </c>
    </row>
    <row r="47" spans="1:46" x14ac:dyDescent="0.25">
      <c r="A47">
        <v>46</v>
      </c>
      <c r="B47">
        <v>7</v>
      </c>
      <c r="C47">
        <v>0</v>
      </c>
      <c r="D47">
        <v>0</v>
      </c>
      <c r="E47">
        <v>1258</v>
      </c>
      <c r="F47">
        <v>278</v>
      </c>
      <c r="G47">
        <v>8434</v>
      </c>
      <c r="H47">
        <v>0</v>
      </c>
      <c r="I47">
        <v>0</v>
      </c>
      <c r="J47">
        <v>1692</v>
      </c>
      <c r="K47">
        <v>0</v>
      </c>
      <c r="L47">
        <v>0</v>
      </c>
      <c r="M47">
        <v>0</v>
      </c>
      <c r="N47">
        <v>4</v>
      </c>
      <c r="O47">
        <v>0</v>
      </c>
      <c r="P47">
        <v>11902</v>
      </c>
      <c r="Q47">
        <v>161918</v>
      </c>
      <c r="R47">
        <v>9803</v>
      </c>
      <c r="S47">
        <v>34453</v>
      </c>
      <c r="T47">
        <v>144443</v>
      </c>
      <c r="U47">
        <v>298952</v>
      </c>
      <c r="V47">
        <v>1956577</v>
      </c>
      <c r="W47">
        <v>0</v>
      </c>
      <c r="X47">
        <v>0</v>
      </c>
      <c r="Y47">
        <v>0</v>
      </c>
      <c r="Z47">
        <v>93</v>
      </c>
      <c r="AA47">
        <v>625077</v>
      </c>
      <c r="AB47">
        <v>15556</v>
      </c>
      <c r="AC47">
        <v>640633</v>
      </c>
      <c r="AD47">
        <v>0</v>
      </c>
      <c r="AE47">
        <v>9218</v>
      </c>
      <c r="AF47">
        <v>17095</v>
      </c>
      <c r="AG47">
        <v>0</v>
      </c>
      <c r="AH47">
        <v>59097</v>
      </c>
      <c r="AI47">
        <v>0</v>
      </c>
      <c r="AJ47">
        <v>153793</v>
      </c>
      <c r="AK47">
        <v>153793</v>
      </c>
      <c r="AL47">
        <v>3486010</v>
      </c>
      <c r="AM47">
        <v>116587</v>
      </c>
      <c r="AN47">
        <v>11902</v>
      </c>
      <c r="AO47">
        <v>2684</v>
      </c>
      <c r="AP47">
        <v>-3845</v>
      </c>
      <c r="AQ47">
        <v>0</v>
      </c>
      <c r="AR47">
        <v>103524</v>
      </c>
      <c r="AS47">
        <v>2012.5</v>
      </c>
      <c r="AT47">
        <v>3.3444252885103602E-2</v>
      </c>
    </row>
    <row r="48" spans="1:46" x14ac:dyDescent="0.25">
      <c r="A48">
        <v>47</v>
      </c>
      <c r="B48">
        <v>573</v>
      </c>
      <c r="C48">
        <v>0</v>
      </c>
      <c r="D48">
        <v>0</v>
      </c>
      <c r="E48">
        <v>1284</v>
      </c>
      <c r="F48">
        <v>313</v>
      </c>
      <c r="G48">
        <v>10059</v>
      </c>
      <c r="H48">
        <v>0</v>
      </c>
      <c r="I48">
        <v>0</v>
      </c>
      <c r="J48">
        <v>2161</v>
      </c>
      <c r="K48">
        <v>0</v>
      </c>
      <c r="L48">
        <v>0</v>
      </c>
      <c r="M48">
        <v>0</v>
      </c>
      <c r="N48">
        <v>6</v>
      </c>
      <c r="O48">
        <v>0</v>
      </c>
      <c r="P48">
        <v>14648</v>
      </c>
      <c r="Q48">
        <v>180438</v>
      </c>
      <c r="R48">
        <v>9412</v>
      </c>
      <c r="S48">
        <v>35742</v>
      </c>
      <c r="T48">
        <v>164319</v>
      </c>
      <c r="U48">
        <v>285511</v>
      </c>
      <c r="V48">
        <v>2015611</v>
      </c>
      <c r="W48">
        <v>0</v>
      </c>
      <c r="X48">
        <v>0</v>
      </c>
      <c r="Y48">
        <v>0</v>
      </c>
      <c r="Z48">
        <v>110</v>
      </c>
      <c r="AA48">
        <v>687573</v>
      </c>
      <c r="AB48">
        <v>14714</v>
      </c>
      <c r="AC48">
        <v>702287</v>
      </c>
      <c r="AD48">
        <v>0</v>
      </c>
      <c r="AE48">
        <v>8117</v>
      </c>
      <c r="AF48">
        <v>20444</v>
      </c>
      <c r="AG48">
        <v>0</v>
      </c>
      <c r="AH48">
        <v>66798</v>
      </c>
      <c r="AI48">
        <v>0</v>
      </c>
      <c r="AJ48">
        <v>161934</v>
      </c>
      <c r="AK48">
        <v>161934</v>
      </c>
      <c r="AL48">
        <v>3649628</v>
      </c>
      <c r="AM48">
        <v>116587</v>
      </c>
      <c r="AN48">
        <v>14648</v>
      </c>
      <c r="AO48">
        <v>3793</v>
      </c>
      <c r="AP48">
        <v>-5886</v>
      </c>
      <c r="AQ48">
        <v>0</v>
      </c>
      <c r="AR48">
        <v>99846</v>
      </c>
      <c r="AS48">
        <v>2012.75</v>
      </c>
      <c r="AT48">
        <v>3.1944899589766401E-2</v>
      </c>
    </row>
    <row r="49" spans="1:46" x14ac:dyDescent="0.25">
      <c r="A49">
        <v>48</v>
      </c>
      <c r="B49">
        <v>573</v>
      </c>
      <c r="C49">
        <v>0</v>
      </c>
      <c r="D49">
        <v>0</v>
      </c>
      <c r="E49">
        <v>1285</v>
      </c>
      <c r="F49">
        <v>319</v>
      </c>
      <c r="G49">
        <v>12129</v>
      </c>
      <c r="H49">
        <v>0</v>
      </c>
      <c r="I49">
        <v>0</v>
      </c>
      <c r="J49">
        <v>4039</v>
      </c>
      <c r="K49">
        <v>0</v>
      </c>
      <c r="L49">
        <v>0</v>
      </c>
      <c r="M49">
        <v>0</v>
      </c>
      <c r="N49">
        <v>12</v>
      </c>
      <c r="O49">
        <v>28</v>
      </c>
      <c r="P49">
        <v>18663</v>
      </c>
      <c r="Q49">
        <v>154604</v>
      </c>
      <c r="R49">
        <v>9822</v>
      </c>
      <c r="S49">
        <v>52574</v>
      </c>
      <c r="T49">
        <v>146630</v>
      </c>
      <c r="U49">
        <v>267433</v>
      </c>
      <c r="V49">
        <v>1973205</v>
      </c>
      <c r="W49">
        <v>0</v>
      </c>
      <c r="X49">
        <v>0</v>
      </c>
      <c r="Y49">
        <v>0</v>
      </c>
      <c r="Z49">
        <v>0</v>
      </c>
      <c r="AA49">
        <v>697242</v>
      </c>
      <c r="AB49">
        <v>17332</v>
      </c>
      <c r="AC49">
        <v>714574</v>
      </c>
      <c r="AD49">
        <v>0</v>
      </c>
      <c r="AE49">
        <v>9023</v>
      </c>
      <c r="AF49">
        <v>21891</v>
      </c>
      <c r="AG49">
        <v>0</v>
      </c>
      <c r="AH49">
        <v>68797</v>
      </c>
      <c r="AI49">
        <v>0</v>
      </c>
      <c r="AJ49">
        <v>174373</v>
      </c>
      <c r="AK49">
        <v>174373</v>
      </c>
      <c r="AL49">
        <v>3592027</v>
      </c>
      <c r="AM49">
        <v>116587</v>
      </c>
      <c r="AN49">
        <v>18663</v>
      </c>
      <c r="AO49">
        <v>4613</v>
      </c>
      <c r="AP49">
        <v>-10569</v>
      </c>
      <c r="AQ49">
        <v>0</v>
      </c>
      <c r="AR49">
        <v>91968</v>
      </c>
      <c r="AS49">
        <v>2013</v>
      </c>
      <c r="AT49">
        <v>3.2457161374343797E-2</v>
      </c>
    </row>
    <row r="50" spans="1:46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443</v>
      </c>
      <c r="H50">
        <v>0</v>
      </c>
      <c r="I50">
        <v>0</v>
      </c>
      <c r="J50">
        <v>605</v>
      </c>
      <c r="K50">
        <v>0</v>
      </c>
      <c r="L50">
        <v>0</v>
      </c>
      <c r="M50">
        <v>0</v>
      </c>
      <c r="N50">
        <v>0</v>
      </c>
      <c r="O50">
        <v>114</v>
      </c>
      <c r="P50">
        <v>1171</v>
      </c>
      <c r="Q50">
        <v>139336</v>
      </c>
      <c r="R50">
        <v>8512</v>
      </c>
      <c r="S50">
        <v>51653</v>
      </c>
      <c r="T50">
        <v>137508</v>
      </c>
      <c r="U50">
        <v>256013</v>
      </c>
      <c r="V50">
        <v>1853526</v>
      </c>
      <c r="W50">
        <v>0</v>
      </c>
      <c r="X50">
        <v>0</v>
      </c>
      <c r="Y50">
        <v>0</v>
      </c>
      <c r="Z50">
        <v>0</v>
      </c>
      <c r="AA50">
        <v>708898</v>
      </c>
      <c r="AB50">
        <v>17372</v>
      </c>
      <c r="AC50">
        <v>726270</v>
      </c>
      <c r="AD50">
        <v>0</v>
      </c>
      <c r="AE50">
        <v>7076</v>
      </c>
      <c r="AF50">
        <v>18238</v>
      </c>
      <c r="AG50">
        <v>0</v>
      </c>
      <c r="AH50">
        <v>67994</v>
      </c>
      <c r="AI50">
        <v>0</v>
      </c>
      <c r="AJ50">
        <v>204766</v>
      </c>
      <c r="AK50">
        <v>204766</v>
      </c>
      <c r="AL50">
        <v>3469744</v>
      </c>
      <c r="AM50">
        <v>91968</v>
      </c>
      <c r="AN50">
        <v>1171</v>
      </c>
      <c r="AO50">
        <v>1045</v>
      </c>
      <c r="AP50">
        <v>2677</v>
      </c>
      <c r="AQ50">
        <v>0</v>
      </c>
      <c r="AR50">
        <v>94519</v>
      </c>
      <c r="AS50">
        <v>2013.25</v>
      </c>
      <c r="AT50">
        <v>2.6505701861578301E-2</v>
      </c>
    </row>
    <row r="51" spans="1:46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3746</v>
      </c>
      <c r="H51">
        <v>0</v>
      </c>
      <c r="I51">
        <v>0</v>
      </c>
      <c r="J51">
        <v>1975</v>
      </c>
      <c r="K51">
        <v>0</v>
      </c>
      <c r="L51">
        <v>0</v>
      </c>
      <c r="M51">
        <v>0</v>
      </c>
      <c r="N51">
        <v>0</v>
      </c>
      <c r="O51">
        <v>114</v>
      </c>
      <c r="P51">
        <v>5871</v>
      </c>
      <c r="Q51">
        <v>213735</v>
      </c>
      <c r="R51">
        <v>8448</v>
      </c>
      <c r="S51">
        <v>65719</v>
      </c>
      <c r="T51">
        <v>296533</v>
      </c>
      <c r="U51">
        <v>410231</v>
      </c>
      <c r="V51">
        <v>2274422</v>
      </c>
      <c r="W51">
        <v>0</v>
      </c>
      <c r="X51">
        <v>0</v>
      </c>
      <c r="Y51">
        <v>0</v>
      </c>
      <c r="Z51">
        <v>20</v>
      </c>
      <c r="AA51">
        <v>805967</v>
      </c>
      <c r="AB51">
        <v>16078</v>
      </c>
      <c r="AC51">
        <v>822045</v>
      </c>
      <c r="AD51">
        <v>0</v>
      </c>
      <c r="AE51">
        <v>10295</v>
      </c>
      <c r="AF51">
        <v>28173</v>
      </c>
      <c r="AG51">
        <v>0</v>
      </c>
      <c r="AH51">
        <v>81336</v>
      </c>
      <c r="AI51">
        <v>0</v>
      </c>
      <c r="AJ51">
        <v>216089</v>
      </c>
      <c r="AK51">
        <v>216089</v>
      </c>
      <c r="AL51">
        <v>4421320</v>
      </c>
      <c r="AM51">
        <v>91968</v>
      </c>
      <c r="AN51">
        <v>5871</v>
      </c>
      <c r="AO51">
        <v>3711</v>
      </c>
      <c r="AP51">
        <v>835</v>
      </c>
      <c r="AQ51">
        <v>0</v>
      </c>
      <c r="AR51">
        <v>90643</v>
      </c>
      <c r="AS51">
        <v>2013.5</v>
      </c>
      <c r="AT51">
        <v>2.08010277473696E-2</v>
      </c>
    </row>
    <row r="52" spans="1:46" x14ac:dyDescent="0.25">
      <c r="A52">
        <v>51</v>
      </c>
      <c r="B52">
        <v>0</v>
      </c>
      <c r="C52">
        <v>0</v>
      </c>
      <c r="D52">
        <v>0</v>
      </c>
      <c r="E52">
        <v>71</v>
      </c>
      <c r="F52">
        <v>0</v>
      </c>
      <c r="G52">
        <v>4239</v>
      </c>
      <c r="H52">
        <v>0</v>
      </c>
      <c r="I52">
        <v>0</v>
      </c>
      <c r="J52">
        <v>4246</v>
      </c>
      <c r="K52">
        <v>0</v>
      </c>
      <c r="L52">
        <v>0</v>
      </c>
      <c r="M52">
        <v>0</v>
      </c>
      <c r="N52">
        <v>3</v>
      </c>
      <c r="O52">
        <v>114</v>
      </c>
      <c r="P52">
        <v>8781</v>
      </c>
      <c r="Q52">
        <v>201252</v>
      </c>
      <c r="R52">
        <v>8395</v>
      </c>
      <c r="S52">
        <v>80491</v>
      </c>
      <c r="T52">
        <v>255001</v>
      </c>
      <c r="U52">
        <v>396700</v>
      </c>
      <c r="V52">
        <v>2249944</v>
      </c>
      <c r="W52">
        <v>0</v>
      </c>
      <c r="X52">
        <v>0</v>
      </c>
      <c r="Y52">
        <v>0</v>
      </c>
      <c r="Z52">
        <v>35</v>
      </c>
      <c r="AA52">
        <v>832549</v>
      </c>
      <c r="AB52">
        <v>12075</v>
      </c>
      <c r="AC52">
        <v>844624</v>
      </c>
      <c r="AD52">
        <v>0</v>
      </c>
      <c r="AE52">
        <v>10105</v>
      </c>
      <c r="AF52">
        <v>33361</v>
      </c>
      <c r="AG52">
        <v>0</v>
      </c>
      <c r="AH52">
        <v>68357</v>
      </c>
      <c r="AI52">
        <v>0</v>
      </c>
      <c r="AJ52">
        <v>235791</v>
      </c>
      <c r="AK52">
        <v>235791</v>
      </c>
      <c r="AL52">
        <v>4384452</v>
      </c>
      <c r="AM52">
        <v>91968</v>
      </c>
      <c r="AN52">
        <v>8781</v>
      </c>
      <c r="AO52">
        <v>4501</v>
      </c>
      <c r="AP52">
        <v>-3902</v>
      </c>
      <c r="AQ52">
        <v>0</v>
      </c>
      <c r="AR52">
        <v>83786</v>
      </c>
      <c r="AS52">
        <v>2013.75</v>
      </c>
      <c r="AT52">
        <v>2.09759395244833E-2</v>
      </c>
    </row>
    <row r="53" spans="1:46" x14ac:dyDescent="0.25">
      <c r="A53">
        <v>52</v>
      </c>
      <c r="B53">
        <v>86</v>
      </c>
      <c r="C53">
        <v>0</v>
      </c>
      <c r="D53">
        <v>0</v>
      </c>
      <c r="E53">
        <v>285</v>
      </c>
      <c r="F53">
        <v>54</v>
      </c>
      <c r="G53">
        <v>4682</v>
      </c>
      <c r="H53">
        <v>0</v>
      </c>
      <c r="I53">
        <v>0</v>
      </c>
      <c r="J53">
        <v>5956</v>
      </c>
      <c r="K53">
        <v>0</v>
      </c>
      <c r="L53">
        <v>0</v>
      </c>
      <c r="M53">
        <v>0</v>
      </c>
      <c r="N53">
        <v>71</v>
      </c>
      <c r="O53">
        <v>114</v>
      </c>
      <c r="P53">
        <v>11443</v>
      </c>
      <c r="Q53">
        <v>219516</v>
      </c>
      <c r="R53">
        <v>8366</v>
      </c>
      <c r="S53">
        <v>77298</v>
      </c>
      <c r="T53">
        <v>247390</v>
      </c>
      <c r="U53">
        <v>343495</v>
      </c>
      <c r="V53">
        <v>2138328</v>
      </c>
      <c r="W53">
        <v>0</v>
      </c>
      <c r="X53">
        <v>0</v>
      </c>
      <c r="Y53">
        <v>0</v>
      </c>
      <c r="Z53">
        <v>87</v>
      </c>
      <c r="AA53">
        <v>854025</v>
      </c>
      <c r="AB53">
        <v>6755</v>
      </c>
      <c r="AC53">
        <v>860780</v>
      </c>
      <c r="AD53">
        <v>0</v>
      </c>
      <c r="AE53">
        <v>10404</v>
      </c>
      <c r="AF53">
        <v>54145</v>
      </c>
      <c r="AG53">
        <v>0</v>
      </c>
      <c r="AH53">
        <v>84130</v>
      </c>
      <c r="AI53">
        <v>0</v>
      </c>
      <c r="AJ53">
        <v>269769</v>
      </c>
      <c r="AK53">
        <v>269769</v>
      </c>
      <c r="AL53">
        <v>4313683</v>
      </c>
      <c r="AM53">
        <v>91968</v>
      </c>
      <c r="AN53">
        <v>11443</v>
      </c>
      <c r="AO53">
        <v>7074</v>
      </c>
      <c r="AP53">
        <v>-5565</v>
      </c>
      <c r="AQ53">
        <v>0</v>
      </c>
      <c r="AR53">
        <v>82034</v>
      </c>
      <c r="AS53">
        <v>2014</v>
      </c>
      <c r="AT53">
        <v>2.1320064548090299E-2</v>
      </c>
    </row>
    <row r="54" spans="1:46" x14ac:dyDescent="0.25">
      <c r="A54">
        <v>53</v>
      </c>
      <c r="B54">
        <v>0</v>
      </c>
      <c r="C54">
        <v>0</v>
      </c>
      <c r="D54">
        <v>0</v>
      </c>
      <c r="E54">
        <v>95</v>
      </c>
      <c r="F54">
        <v>0</v>
      </c>
      <c r="G54">
        <v>0</v>
      </c>
      <c r="H54">
        <v>0</v>
      </c>
      <c r="I54">
        <v>0</v>
      </c>
      <c r="J54">
        <v>1069</v>
      </c>
      <c r="K54">
        <v>0</v>
      </c>
      <c r="L54">
        <v>0</v>
      </c>
      <c r="M54">
        <v>0</v>
      </c>
      <c r="N54">
        <v>0</v>
      </c>
      <c r="O54">
        <v>371</v>
      </c>
      <c r="P54">
        <v>1550</v>
      </c>
      <c r="Q54">
        <v>249919</v>
      </c>
      <c r="R54">
        <v>8332</v>
      </c>
      <c r="S54">
        <v>76147</v>
      </c>
      <c r="T54">
        <v>236009</v>
      </c>
      <c r="U54">
        <v>310755</v>
      </c>
      <c r="V54">
        <v>2029428</v>
      </c>
      <c r="W54">
        <v>0</v>
      </c>
      <c r="X54">
        <v>0</v>
      </c>
      <c r="Y54">
        <v>0</v>
      </c>
      <c r="Z54">
        <v>89</v>
      </c>
      <c r="AA54">
        <v>832050</v>
      </c>
      <c r="AB54">
        <v>5933</v>
      </c>
      <c r="AC54">
        <v>837983</v>
      </c>
      <c r="AD54">
        <v>0</v>
      </c>
      <c r="AE54">
        <v>7517</v>
      </c>
      <c r="AF54">
        <v>66195</v>
      </c>
      <c r="AG54">
        <v>0</v>
      </c>
      <c r="AH54">
        <v>85001</v>
      </c>
      <c r="AI54">
        <v>0</v>
      </c>
      <c r="AJ54">
        <v>249736</v>
      </c>
      <c r="AK54">
        <v>249736</v>
      </c>
      <c r="AL54">
        <v>4161903</v>
      </c>
      <c r="AM54">
        <v>82034</v>
      </c>
      <c r="AN54">
        <v>1550</v>
      </c>
      <c r="AO54">
        <v>740</v>
      </c>
      <c r="AP54">
        <v>-44</v>
      </c>
      <c r="AQ54">
        <v>0</v>
      </c>
      <c r="AR54">
        <v>81180</v>
      </c>
      <c r="AS54">
        <v>2014.25</v>
      </c>
      <c r="AT54">
        <v>1.9710694843200299E-2</v>
      </c>
    </row>
    <row r="55" spans="1:46" x14ac:dyDescent="0.25">
      <c r="A55">
        <v>54</v>
      </c>
      <c r="B55">
        <v>0</v>
      </c>
      <c r="C55">
        <v>0</v>
      </c>
      <c r="D55">
        <v>0</v>
      </c>
      <c r="E55">
        <v>95</v>
      </c>
      <c r="F55">
        <v>398</v>
      </c>
      <c r="G55">
        <v>4830</v>
      </c>
      <c r="H55">
        <v>0</v>
      </c>
      <c r="I55">
        <v>0</v>
      </c>
      <c r="J55">
        <v>1175</v>
      </c>
      <c r="K55">
        <v>0</v>
      </c>
      <c r="L55">
        <v>0</v>
      </c>
      <c r="M55">
        <v>0</v>
      </c>
      <c r="N55">
        <v>0</v>
      </c>
      <c r="O55">
        <v>592</v>
      </c>
      <c r="P55">
        <v>7122</v>
      </c>
      <c r="Q55">
        <v>408838</v>
      </c>
      <c r="R55">
        <v>8235</v>
      </c>
      <c r="S55">
        <v>73224</v>
      </c>
      <c r="T55">
        <v>347066</v>
      </c>
      <c r="U55">
        <v>979074</v>
      </c>
      <c r="V55">
        <v>4088331</v>
      </c>
      <c r="W55">
        <v>0</v>
      </c>
      <c r="X55">
        <v>0</v>
      </c>
      <c r="Y55">
        <v>0</v>
      </c>
      <c r="Z55">
        <v>85</v>
      </c>
      <c r="AA55">
        <v>3761343</v>
      </c>
      <c r="AB55">
        <v>100158</v>
      </c>
      <c r="AC55">
        <v>3861501</v>
      </c>
      <c r="AD55">
        <v>0</v>
      </c>
      <c r="AE55">
        <v>7417</v>
      </c>
      <c r="AF55">
        <v>62797</v>
      </c>
      <c r="AG55">
        <v>0</v>
      </c>
      <c r="AH55">
        <v>452165</v>
      </c>
      <c r="AI55">
        <v>0</v>
      </c>
      <c r="AJ55">
        <v>582271</v>
      </c>
      <c r="AK55">
        <v>582271</v>
      </c>
      <c r="AL55">
        <v>11137522</v>
      </c>
      <c r="AM55">
        <v>82034</v>
      </c>
      <c r="AN55">
        <v>7122</v>
      </c>
      <c r="AO55">
        <v>2121</v>
      </c>
      <c r="AP55">
        <v>5117</v>
      </c>
      <c r="AQ55">
        <v>0</v>
      </c>
      <c r="AR55">
        <v>82150</v>
      </c>
      <c r="AS55">
        <v>2014.5</v>
      </c>
      <c r="AT55">
        <v>7.36555222966114E-3</v>
      </c>
    </row>
    <row r="56" spans="1:46" x14ac:dyDescent="0.25">
      <c r="A56">
        <v>55</v>
      </c>
      <c r="B56">
        <v>275</v>
      </c>
      <c r="C56">
        <v>0</v>
      </c>
      <c r="D56">
        <v>0</v>
      </c>
      <c r="E56">
        <v>106</v>
      </c>
      <c r="F56">
        <v>508</v>
      </c>
      <c r="G56">
        <v>4879</v>
      </c>
      <c r="H56">
        <v>0</v>
      </c>
      <c r="I56">
        <v>0</v>
      </c>
      <c r="J56">
        <v>8456</v>
      </c>
      <c r="K56">
        <v>0</v>
      </c>
      <c r="L56">
        <v>0</v>
      </c>
      <c r="M56">
        <v>0</v>
      </c>
      <c r="N56">
        <v>0</v>
      </c>
      <c r="O56">
        <v>592</v>
      </c>
      <c r="P56">
        <v>15019</v>
      </c>
      <c r="Q56">
        <v>437944</v>
      </c>
      <c r="R56">
        <v>7866</v>
      </c>
      <c r="S56">
        <v>73011</v>
      </c>
      <c r="T56">
        <v>350059</v>
      </c>
      <c r="U56">
        <v>992035</v>
      </c>
      <c r="V56">
        <v>4142043</v>
      </c>
      <c r="W56">
        <v>0</v>
      </c>
      <c r="X56">
        <v>0</v>
      </c>
      <c r="Y56">
        <v>0</v>
      </c>
      <c r="Z56">
        <v>33</v>
      </c>
      <c r="AA56">
        <v>3910724</v>
      </c>
      <c r="AB56">
        <v>112792</v>
      </c>
      <c r="AC56">
        <v>4023516</v>
      </c>
      <c r="AD56">
        <v>0</v>
      </c>
      <c r="AE56">
        <v>8432</v>
      </c>
      <c r="AF56">
        <v>108255</v>
      </c>
      <c r="AG56">
        <v>0</v>
      </c>
      <c r="AH56">
        <v>541131</v>
      </c>
      <c r="AI56">
        <v>0</v>
      </c>
      <c r="AJ56">
        <v>575788</v>
      </c>
      <c r="AK56">
        <v>575788</v>
      </c>
      <c r="AL56">
        <v>11580920</v>
      </c>
      <c r="AM56">
        <v>82034</v>
      </c>
      <c r="AN56">
        <v>14586</v>
      </c>
      <c r="AO56">
        <v>3786</v>
      </c>
      <c r="AP56">
        <v>11097</v>
      </c>
      <c r="AQ56">
        <v>433</v>
      </c>
      <c r="AR56">
        <v>81898</v>
      </c>
      <c r="AS56">
        <v>2014.75</v>
      </c>
      <c r="AT56">
        <v>7.08354776649869E-3</v>
      </c>
    </row>
    <row r="57" spans="1:46" x14ac:dyDescent="0.25">
      <c r="A57">
        <v>56</v>
      </c>
      <c r="B57">
        <v>281</v>
      </c>
      <c r="C57">
        <v>0</v>
      </c>
      <c r="D57">
        <v>297</v>
      </c>
      <c r="E57">
        <v>135</v>
      </c>
      <c r="F57">
        <v>4735</v>
      </c>
      <c r="G57">
        <v>6287</v>
      </c>
      <c r="H57">
        <v>0</v>
      </c>
      <c r="I57">
        <v>0</v>
      </c>
      <c r="J57">
        <v>8906</v>
      </c>
      <c r="K57">
        <v>0</v>
      </c>
      <c r="L57">
        <v>0</v>
      </c>
      <c r="M57">
        <v>0</v>
      </c>
      <c r="N57">
        <v>0</v>
      </c>
      <c r="O57">
        <v>591</v>
      </c>
      <c r="P57">
        <v>21531</v>
      </c>
      <c r="Q57">
        <v>445968</v>
      </c>
      <c r="R57">
        <v>7482</v>
      </c>
      <c r="S57">
        <v>68579</v>
      </c>
      <c r="T57">
        <v>290392</v>
      </c>
      <c r="U57">
        <v>881906</v>
      </c>
      <c r="V57">
        <v>4229422</v>
      </c>
      <c r="W57">
        <v>0</v>
      </c>
      <c r="X57">
        <v>0</v>
      </c>
      <c r="Y57">
        <v>0</v>
      </c>
      <c r="Z57">
        <v>191</v>
      </c>
      <c r="AA57">
        <v>4188502</v>
      </c>
      <c r="AB57">
        <v>131417</v>
      </c>
      <c r="AC57">
        <v>4319919</v>
      </c>
      <c r="AD57">
        <v>0</v>
      </c>
      <c r="AE57">
        <v>7129</v>
      </c>
      <c r="AF57">
        <v>101137</v>
      </c>
      <c r="AG57">
        <v>0</v>
      </c>
      <c r="AH57">
        <v>579039</v>
      </c>
      <c r="AI57">
        <v>0</v>
      </c>
      <c r="AJ57">
        <v>592851</v>
      </c>
      <c r="AK57">
        <v>592851</v>
      </c>
      <c r="AL57">
        <v>11858538</v>
      </c>
      <c r="AM57">
        <v>82034</v>
      </c>
      <c r="AN57">
        <v>21098</v>
      </c>
      <c r="AO57">
        <v>11189</v>
      </c>
      <c r="AP57">
        <v>12763</v>
      </c>
      <c r="AQ57">
        <v>433</v>
      </c>
      <c r="AR57">
        <v>84455</v>
      </c>
      <c r="AS57">
        <v>2015</v>
      </c>
      <c r="AT57">
        <v>6.9177161636619997E-3</v>
      </c>
    </row>
    <row r="58" spans="1:46" x14ac:dyDescent="0.25">
      <c r="A58">
        <v>57</v>
      </c>
      <c r="B58">
        <v>579</v>
      </c>
      <c r="C58">
        <v>0</v>
      </c>
      <c r="D58">
        <v>0</v>
      </c>
      <c r="E58">
        <v>51</v>
      </c>
      <c r="F58">
        <v>6</v>
      </c>
      <c r="G58">
        <v>1311</v>
      </c>
      <c r="H58">
        <v>0</v>
      </c>
      <c r="I58">
        <v>0</v>
      </c>
      <c r="J58">
        <v>1364</v>
      </c>
      <c r="K58">
        <v>0</v>
      </c>
      <c r="L58">
        <v>0</v>
      </c>
      <c r="M58">
        <v>0</v>
      </c>
      <c r="N58">
        <v>0</v>
      </c>
      <c r="O58">
        <v>7448</v>
      </c>
      <c r="P58">
        <v>10822</v>
      </c>
      <c r="Q58">
        <v>435843</v>
      </c>
      <c r="R58">
        <v>7461</v>
      </c>
      <c r="S58">
        <v>65260</v>
      </c>
      <c r="T58">
        <v>325944</v>
      </c>
      <c r="U58">
        <v>800764</v>
      </c>
      <c r="V58">
        <v>4478524</v>
      </c>
      <c r="W58">
        <v>0</v>
      </c>
      <c r="X58">
        <v>0</v>
      </c>
      <c r="Y58">
        <v>0</v>
      </c>
      <c r="Z58">
        <v>421</v>
      </c>
      <c r="AA58">
        <v>3963493</v>
      </c>
      <c r="AB58">
        <v>124125</v>
      </c>
      <c r="AC58">
        <v>4087618</v>
      </c>
      <c r="AD58">
        <v>0</v>
      </c>
      <c r="AE58">
        <v>7730</v>
      </c>
      <c r="AF58">
        <v>93522</v>
      </c>
      <c r="AG58">
        <v>0</v>
      </c>
      <c r="AH58">
        <v>414146</v>
      </c>
      <c r="AI58">
        <v>0</v>
      </c>
      <c r="AJ58">
        <v>567052</v>
      </c>
      <c r="AK58">
        <v>567052</v>
      </c>
      <c r="AL58">
        <v>12249265</v>
      </c>
      <c r="AM58">
        <v>84455</v>
      </c>
      <c r="AN58">
        <v>10822</v>
      </c>
      <c r="AO58">
        <v>2965</v>
      </c>
      <c r="AP58">
        <v>15779</v>
      </c>
      <c r="AQ58">
        <v>0</v>
      </c>
      <c r="AR58">
        <v>92377</v>
      </c>
      <c r="AS58">
        <v>2015.25</v>
      </c>
      <c r="AT58">
        <v>6.8946993962494896E-3</v>
      </c>
    </row>
    <row r="59" spans="1:46" x14ac:dyDescent="0.25">
      <c r="A59">
        <v>58</v>
      </c>
      <c r="B59">
        <v>579</v>
      </c>
      <c r="C59">
        <v>0</v>
      </c>
      <c r="D59">
        <v>0</v>
      </c>
      <c r="E59">
        <v>67</v>
      </c>
      <c r="F59">
        <v>30</v>
      </c>
      <c r="G59">
        <v>1332</v>
      </c>
      <c r="H59">
        <v>0</v>
      </c>
      <c r="I59">
        <v>0</v>
      </c>
      <c r="J59">
        <v>2163</v>
      </c>
      <c r="K59">
        <v>0</v>
      </c>
      <c r="L59">
        <v>0</v>
      </c>
      <c r="M59">
        <v>0</v>
      </c>
      <c r="N59">
        <v>0</v>
      </c>
      <c r="O59">
        <v>7449</v>
      </c>
      <c r="P59">
        <v>11710</v>
      </c>
      <c r="Q59">
        <v>483002</v>
      </c>
      <c r="R59">
        <v>7441</v>
      </c>
      <c r="S59">
        <v>59548</v>
      </c>
      <c r="T59">
        <v>292104</v>
      </c>
      <c r="U59">
        <v>694714</v>
      </c>
      <c r="V59">
        <v>4374384</v>
      </c>
      <c r="W59">
        <v>0</v>
      </c>
      <c r="X59">
        <v>0</v>
      </c>
      <c r="Y59">
        <v>0</v>
      </c>
      <c r="Z59">
        <v>420</v>
      </c>
      <c r="AA59">
        <v>4196633</v>
      </c>
      <c r="AB59">
        <v>108930</v>
      </c>
      <c r="AC59">
        <v>4305563</v>
      </c>
      <c r="AD59">
        <v>0</v>
      </c>
      <c r="AE59">
        <v>7317</v>
      </c>
      <c r="AF59">
        <v>86169</v>
      </c>
      <c r="AG59">
        <v>0</v>
      </c>
      <c r="AH59">
        <v>115019</v>
      </c>
      <c r="AI59">
        <v>0</v>
      </c>
      <c r="AJ59">
        <v>544581</v>
      </c>
      <c r="AK59">
        <v>544581</v>
      </c>
      <c r="AL59">
        <v>12026867</v>
      </c>
      <c r="AM59">
        <v>84455</v>
      </c>
      <c r="AN59">
        <v>11710</v>
      </c>
      <c r="AO59">
        <v>5313</v>
      </c>
      <c r="AP59">
        <v>21309</v>
      </c>
      <c r="AQ59">
        <v>0</v>
      </c>
      <c r="AR59">
        <v>99367</v>
      </c>
      <c r="AS59">
        <v>2015.5</v>
      </c>
      <c r="AT59">
        <v>7.0221945582336597E-3</v>
      </c>
    </row>
    <row r="60" spans="1:46" x14ac:dyDescent="0.25">
      <c r="A60">
        <v>59</v>
      </c>
      <c r="B60">
        <v>579</v>
      </c>
      <c r="C60">
        <v>0</v>
      </c>
      <c r="D60">
        <v>0</v>
      </c>
      <c r="E60">
        <v>67</v>
      </c>
      <c r="F60">
        <v>30</v>
      </c>
      <c r="G60">
        <v>1585</v>
      </c>
      <c r="H60">
        <v>0</v>
      </c>
      <c r="I60">
        <v>0</v>
      </c>
      <c r="J60">
        <v>6697</v>
      </c>
      <c r="K60">
        <v>0</v>
      </c>
      <c r="L60">
        <v>0</v>
      </c>
      <c r="M60">
        <v>0</v>
      </c>
      <c r="N60">
        <v>0</v>
      </c>
      <c r="O60">
        <v>8087</v>
      </c>
      <c r="P60">
        <v>17160</v>
      </c>
      <c r="Q60">
        <v>465504</v>
      </c>
      <c r="R60">
        <v>7414</v>
      </c>
      <c r="S60">
        <v>57373</v>
      </c>
      <c r="T60">
        <v>310763</v>
      </c>
      <c r="U60">
        <v>826443</v>
      </c>
      <c r="V60">
        <v>4362414</v>
      </c>
      <c r="W60">
        <v>0</v>
      </c>
      <c r="X60">
        <v>0</v>
      </c>
      <c r="Y60">
        <v>0</v>
      </c>
      <c r="Z60">
        <v>432</v>
      </c>
      <c r="AA60">
        <v>4313232</v>
      </c>
      <c r="AB60">
        <v>160822</v>
      </c>
      <c r="AC60">
        <v>4474054</v>
      </c>
      <c r="AD60">
        <v>0</v>
      </c>
      <c r="AE60">
        <v>7860</v>
      </c>
      <c r="AF60">
        <v>129977</v>
      </c>
      <c r="AG60">
        <v>0</v>
      </c>
      <c r="AH60">
        <v>108866</v>
      </c>
      <c r="AI60">
        <v>0</v>
      </c>
      <c r="AJ60">
        <v>514629</v>
      </c>
      <c r="AK60">
        <v>514629</v>
      </c>
      <c r="AL60">
        <v>12444692</v>
      </c>
      <c r="AM60">
        <v>84455</v>
      </c>
      <c r="AN60">
        <v>17160</v>
      </c>
      <c r="AO60">
        <v>6331</v>
      </c>
      <c r="AP60">
        <v>29645</v>
      </c>
      <c r="AQ60">
        <v>0</v>
      </c>
      <c r="AR60">
        <v>103271</v>
      </c>
      <c r="AS60">
        <v>2015.75</v>
      </c>
      <c r="AT60">
        <v>6.7864274985672598E-3</v>
      </c>
    </row>
    <row r="61" spans="1:46" x14ac:dyDescent="0.25">
      <c r="A61">
        <v>60</v>
      </c>
      <c r="B61">
        <v>579</v>
      </c>
      <c r="C61">
        <v>0</v>
      </c>
      <c r="D61">
        <v>111</v>
      </c>
      <c r="E61">
        <v>67</v>
      </c>
      <c r="F61">
        <v>30</v>
      </c>
      <c r="G61">
        <v>2270</v>
      </c>
      <c r="H61">
        <v>0</v>
      </c>
      <c r="I61">
        <v>0</v>
      </c>
      <c r="J61">
        <v>7087</v>
      </c>
      <c r="K61">
        <v>0</v>
      </c>
      <c r="L61">
        <v>0</v>
      </c>
      <c r="M61">
        <v>0</v>
      </c>
      <c r="N61">
        <v>0</v>
      </c>
      <c r="O61">
        <v>8087</v>
      </c>
      <c r="P61">
        <v>18387</v>
      </c>
      <c r="Q61">
        <v>656327</v>
      </c>
      <c r="R61">
        <v>6539</v>
      </c>
      <c r="S61">
        <v>56520</v>
      </c>
      <c r="T61">
        <v>304435</v>
      </c>
      <c r="U61">
        <v>865800</v>
      </c>
      <c r="V61">
        <v>4464246</v>
      </c>
      <c r="W61">
        <v>2100</v>
      </c>
      <c r="X61">
        <v>0</v>
      </c>
      <c r="Y61">
        <v>2100</v>
      </c>
      <c r="Z61">
        <v>375</v>
      </c>
      <c r="AA61">
        <v>5740298</v>
      </c>
      <c r="AB61">
        <v>153733</v>
      </c>
      <c r="AC61">
        <v>5894031</v>
      </c>
      <c r="AD61">
        <v>0</v>
      </c>
      <c r="AE61">
        <v>9077</v>
      </c>
      <c r="AF61">
        <v>120941</v>
      </c>
      <c r="AG61">
        <v>0</v>
      </c>
      <c r="AH61">
        <v>311137</v>
      </c>
      <c r="AI61">
        <v>0</v>
      </c>
      <c r="AJ61">
        <v>505989</v>
      </c>
      <c r="AK61">
        <v>505989</v>
      </c>
      <c r="AL61">
        <v>14470861</v>
      </c>
      <c r="AM61">
        <v>84455</v>
      </c>
      <c r="AN61">
        <v>18387</v>
      </c>
      <c r="AO61">
        <v>9239</v>
      </c>
      <c r="AP61">
        <v>39800</v>
      </c>
      <c r="AQ61">
        <v>0</v>
      </c>
      <c r="AR61">
        <v>115107</v>
      </c>
      <c r="AS61">
        <v>2016</v>
      </c>
      <c r="AT61">
        <v>5.8362111280040596E-3</v>
      </c>
    </row>
    <row r="62" spans="1:46" x14ac:dyDescent="0.25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737</v>
      </c>
      <c r="H62">
        <v>0</v>
      </c>
      <c r="I62">
        <v>0</v>
      </c>
      <c r="J62">
        <v>1941</v>
      </c>
      <c r="K62">
        <v>0</v>
      </c>
      <c r="L62">
        <v>0</v>
      </c>
      <c r="M62">
        <v>0</v>
      </c>
      <c r="N62">
        <v>0</v>
      </c>
      <c r="O62">
        <v>2270</v>
      </c>
      <c r="P62">
        <v>5539</v>
      </c>
      <c r="Q62">
        <v>693825</v>
      </c>
      <c r="R62">
        <v>6499</v>
      </c>
      <c r="S62">
        <v>53891</v>
      </c>
      <c r="T62">
        <v>167127</v>
      </c>
      <c r="U62">
        <v>931037</v>
      </c>
      <c r="V62">
        <v>4485175</v>
      </c>
      <c r="W62">
        <v>9400</v>
      </c>
      <c r="X62">
        <v>0</v>
      </c>
      <c r="Y62">
        <v>9400</v>
      </c>
      <c r="Z62">
        <v>155</v>
      </c>
      <c r="AA62">
        <v>5911557</v>
      </c>
      <c r="AB62">
        <v>176780</v>
      </c>
      <c r="AC62">
        <v>6088337</v>
      </c>
      <c r="AD62">
        <v>0</v>
      </c>
      <c r="AE62">
        <v>9948</v>
      </c>
      <c r="AF62">
        <v>110052</v>
      </c>
      <c r="AG62">
        <v>0</v>
      </c>
      <c r="AH62">
        <v>279850</v>
      </c>
      <c r="AI62">
        <v>0</v>
      </c>
      <c r="AJ62">
        <v>320413</v>
      </c>
      <c r="AK62">
        <v>320413</v>
      </c>
      <c r="AL62">
        <v>14477464</v>
      </c>
      <c r="AM62">
        <v>115107</v>
      </c>
      <c r="AN62">
        <v>5539</v>
      </c>
      <c r="AO62">
        <v>1484</v>
      </c>
      <c r="AP62">
        <v>19300</v>
      </c>
      <c r="AQ62">
        <v>0</v>
      </c>
      <c r="AR62">
        <v>130352</v>
      </c>
      <c r="AS62">
        <v>2016.25</v>
      </c>
      <c r="AT62">
        <v>7.9507709361252808E-3</v>
      </c>
    </row>
    <row r="63" spans="1:46" x14ac:dyDescent="0.25">
      <c r="A63">
        <v>62</v>
      </c>
      <c r="B63">
        <v>3</v>
      </c>
      <c r="C63">
        <v>0</v>
      </c>
      <c r="D63">
        <v>259</v>
      </c>
      <c r="E63">
        <v>220</v>
      </c>
      <c r="F63">
        <v>126</v>
      </c>
      <c r="G63">
        <v>1134</v>
      </c>
      <c r="H63">
        <v>0</v>
      </c>
      <c r="I63">
        <v>0</v>
      </c>
      <c r="J63">
        <v>2691</v>
      </c>
      <c r="K63">
        <v>0</v>
      </c>
      <c r="L63">
        <v>0</v>
      </c>
      <c r="M63">
        <v>0</v>
      </c>
      <c r="N63">
        <v>0</v>
      </c>
      <c r="O63">
        <v>2271</v>
      </c>
      <c r="P63">
        <v>7487</v>
      </c>
      <c r="Q63">
        <v>775107</v>
      </c>
      <c r="R63">
        <v>6452</v>
      </c>
      <c r="S63">
        <v>50462</v>
      </c>
      <c r="T63">
        <v>153858</v>
      </c>
      <c r="U63">
        <v>971112</v>
      </c>
      <c r="V63">
        <v>4409643</v>
      </c>
      <c r="W63">
        <v>14205</v>
      </c>
      <c r="X63">
        <v>0</v>
      </c>
      <c r="Y63">
        <v>14205</v>
      </c>
      <c r="Z63">
        <v>378</v>
      </c>
      <c r="AA63">
        <v>5767494</v>
      </c>
      <c r="AB63">
        <v>171659</v>
      </c>
      <c r="AC63">
        <v>5939153</v>
      </c>
      <c r="AD63">
        <v>0</v>
      </c>
      <c r="AE63">
        <v>6940</v>
      </c>
      <c r="AF63">
        <v>212406</v>
      </c>
      <c r="AG63">
        <v>0</v>
      </c>
      <c r="AH63">
        <v>375037</v>
      </c>
      <c r="AI63">
        <v>0</v>
      </c>
      <c r="AJ63">
        <v>293589</v>
      </c>
      <c r="AK63">
        <v>293589</v>
      </c>
      <c r="AL63">
        <v>14636309</v>
      </c>
      <c r="AM63">
        <v>115107</v>
      </c>
      <c r="AN63">
        <v>7337</v>
      </c>
      <c r="AO63">
        <v>2832</v>
      </c>
      <c r="AP63">
        <v>32806</v>
      </c>
      <c r="AQ63">
        <v>150</v>
      </c>
      <c r="AR63">
        <v>143258</v>
      </c>
      <c r="AS63">
        <v>2016.5</v>
      </c>
      <c r="AT63">
        <v>7.8644827736282404E-3</v>
      </c>
    </row>
    <row r="64" spans="1:46" x14ac:dyDescent="0.25">
      <c r="A64">
        <v>63</v>
      </c>
      <c r="B64">
        <v>3</v>
      </c>
      <c r="C64">
        <v>0</v>
      </c>
      <c r="D64">
        <v>407</v>
      </c>
      <c r="E64">
        <v>220</v>
      </c>
      <c r="F64">
        <v>132</v>
      </c>
      <c r="G64">
        <v>1861</v>
      </c>
      <c r="H64">
        <v>0</v>
      </c>
      <c r="I64">
        <v>0</v>
      </c>
      <c r="J64">
        <v>2881</v>
      </c>
      <c r="K64">
        <v>0</v>
      </c>
      <c r="L64">
        <v>0</v>
      </c>
      <c r="M64">
        <v>0</v>
      </c>
      <c r="N64">
        <v>0</v>
      </c>
      <c r="O64">
        <v>11709</v>
      </c>
      <c r="P64">
        <v>18083</v>
      </c>
      <c r="Q64">
        <v>893620</v>
      </c>
      <c r="R64">
        <v>6342</v>
      </c>
      <c r="S64">
        <v>47508</v>
      </c>
      <c r="T64">
        <v>178983</v>
      </c>
      <c r="U64">
        <v>1027027</v>
      </c>
      <c r="V64">
        <v>4217797</v>
      </c>
      <c r="W64">
        <v>14205</v>
      </c>
      <c r="X64">
        <v>0</v>
      </c>
      <c r="Y64">
        <v>14205</v>
      </c>
      <c r="Z64">
        <v>453</v>
      </c>
      <c r="AA64">
        <v>5949031</v>
      </c>
      <c r="AB64">
        <v>151256</v>
      </c>
      <c r="AC64">
        <v>6100287</v>
      </c>
      <c r="AD64">
        <v>0</v>
      </c>
      <c r="AE64">
        <v>5905</v>
      </c>
      <c r="AF64">
        <v>256618</v>
      </c>
      <c r="AG64">
        <v>0</v>
      </c>
      <c r="AH64">
        <v>369334</v>
      </c>
      <c r="AI64">
        <v>0</v>
      </c>
      <c r="AJ64">
        <v>280116</v>
      </c>
      <c r="AK64">
        <v>280116</v>
      </c>
      <c r="AL64">
        <v>14738066</v>
      </c>
      <c r="AM64">
        <v>115107</v>
      </c>
      <c r="AN64">
        <v>17933</v>
      </c>
      <c r="AO64">
        <v>9023</v>
      </c>
      <c r="AP64">
        <v>41899</v>
      </c>
      <c r="AQ64">
        <v>150</v>
      </c>
      <c r="AR64">
        <v>147946</v>
      </c>
      <c r="AS64">
        <v>2016.75</v>
      </c>
      <c r="AT64">
        <v>7.8101835071168798E-3</v>
      </c>
    </row>
    <row r="65" spans="1:46" x14ac:dyDescent="0.25">
      <c r="A65">
        <v>64</v>
      </c>
      <c r="B65">
        <v>5</v>
      </c>
      <c r="C65">
        <v>0</v>
      </c>
      <c r="D65">
        <v>407</v>
      </c>
      <c r="E65">
        <v>220</v>
      </c>
      <c r="F65">
        <v>237</v>
      </c>
      <c r="G65">
        <v>1910</v>
      </c>
      <c r="H65">
        <v>0</v>
      </c>
      <c r="I65">
        <v>0</v>
      </c>
      <c r="J65">
        <v>16336</v>
      </c>
      <c r="K65">
        <v>0</v>
      </c>
      <c r="L65">
        <v>0</v>
      </c>
      <c r="M65">
        <v>0</v>
      </c>
      <c r="N65">
        <v>905</v>
      </c>
      <c r="O65">
        <v>15435</v>
      </c>
      <c r="P65">
        <v>36350</v>
      </c>
      <c r="Q65">
        <v>1063186</v>
      </c>
      <c r="R65">
        <v>6309</v>
      </c>
      <c r="S65">
        <v>48735</v>
      </c>
      <c r="T65">
        <v>160594</v>
      </c>
      <c r="U65">
        <v>1057777</v>
      </c>
      <c r="V65">
        <v>4312259</v>
      </c>
      <c r="W65">
        <v>14204</v>
      </c>
      <c r="X65">
        <v>0</v>
      </c>
      <c r="Y65">
        <v>14204</v>
      </c>
      <c r="Z65">
        <v>680</v>
      </c>
      <c r="AA65">
        <v>6247035</v>
      </c>
      <c r="AB65">
        <v>157567</v>
      </c>
      <c r="AC65">
        <v>6404602</v>
      </c>
      <c r="AD65">
        <v>0</v>
      </c>
      <c r="AE65">
        <v>6514</v>
      </c>
      <c r="AF65">
        <v>375296</v>
      </c>
      <c r="AG65">
        <v>0</v>
      </c>
      <c r="AH65">
        <v>405202</v>
      </c>
      <c r="AI65">
        <v>0</v>
      </c>
      <c r="AJ65">
        <v>259810</v>
      </c>
      <c r="AK65">
        <v>259810</v>
      </c>
      <c r="AL65">
        <v>15451744</v>
      </c>
      <c r="AM65">
        <v>115107</v>
      </c>
      <c r="AN65">
        <v>36200</v>
      </c>
      <c r="AO65">
        <v>13537</v>
      </c>
      <c r="AP65">
        <v>64915</v>
      </c>
      <c r="AQ65">
        <v>150</v>
      </c>
      <c r="AR65">
        <v>157209</v>
      </c>
      <c r="AS65">
        <v>2017</v>
      </c>
      <c r="AT65">
        <v>7.44945036624992E-3</v>
      </c>
    </row>
    <row r="66" spans="1:46" x14ac:dyDescent="0.25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1562</v>
      </c>
      <c r="H66" t="s">
        <v>46</v>
      </c>
      <c r="I66" t="s">
        <v>46</v>
      </c>
      <c r="J66">
        <v>21723</v>
      </c>
      <c r="K66">
        <v>0</v>
      </c>
      <c r="L66">
        <v>2</v>
      </c>
      <c r="M66" t="s">
        <v>46</v>
      </c>
      <c r="N66">
        <v>40</v>
      </c>
      <c r="O66">
        <v>0</v>
      </c>
      <c r="P66">
        <v>23425</v>
      </c>
      <c r="Q66">
        <v>1130671</v>
      </c>
      <c r="R66">
        <v>6271</v>
      </c>
      <c r="S66">
        <v>45136</v>
      </c>
      <c r="T66">
        <v>148309</v>
      </c>
      <c r="U66">
        <v>1343755</v>
      </c>
      <c r="V66">
        <v>4387116</v>
      </c>
      <c r="W66">
        <v>14204</v>
      </c>
      <c r="X66">
        <v>0</v>
      </c>
      <c r="Y66">
        <v>14204</v>
      </c>
      <c r="Z66">
        <v>334</v>
      </c>
      <c r="AA66">
        <v>6211520</v>
      </c>
      <c r="AB66">
        <v>154972</v>
      </c>
      <c r="AC66">
        <v>6366492</v>
      </c>
      <c r="AD66">
        <v>0</v>
      </c>
      <c r="AE66">
        <v>7145</v>
      </c>
      <c r="AF66">
        <v>375503</v>
      </c>
      <c r="AG66" t="s">
        <v>46</v>
      </c>
      <c r="AH66">
        <v>336125</v>
      </c>
      <c r="AI66">
        <v>0</v>
      </c>
      <c r="AJ66">
        <v>232198</v>
      </c>
      <c r="AK66">
        <v>232198</v>
      </c>
      <c r="AL66">
        <v>15555981</v>
      </c>
      <c r="AM66">
        <v>157209</v>
      </c>
      <c r="AN66">
        <v>22733</v>
      </c>
      <c r="AO66">
        <v>3005</v>
      </c>
      <c r="AP66">
        <v>24488</v>
      </c>
      <c r="AQ66">
        <v>692</v>
      </c>
      <c r="AR66">
        <v>161277</v>
      </c>
      <c r="AS66">
        <v>2017.25</v>
      </c>
      <c r="AT66">
        <v>1.01060164575927E-2</v>
      </c>
    </row>
    <row r="67" spans="1:46" x14ac:dyDescent="0.25">
      <c r="A67">
        <v>66</v>
      </c>
      <c r="B67">
        <v>273</v>
      </c>
      <c r="C67">
        <v>0</v>
      </c>
      <c r="D67">
        <v>18</v>
      </c>
      <c r="E67">
        <v>106</v>
      </c>
      <c r="F67">
        <v>0</v>
      </c>
      <c r="G67">
        <v>4768</v>
      </c>
      <c r="H67" t="s">
        <v>46</v>
      </c>
      <c r="I67" t="s">
        <v>46</v>
      </c>
      <c r="J67">
        <v>44627</v>
      </c>
      <c r="K67">
        <v>0</v>
      </c>
      <c r="L67">
        <v>2</v>
      </c>
      <c r="M67" t="s">
        <v>46</v>
      </c>
      <c r="N67">
        <v>40</v>
      </c>
      <c r="O67">
        <v>19</v>
      </c>
      <c r="P67">
        <v>50064</v>
      </c>
      <c r="Q67">
        <v>1216931</v>
      </c>
      <c r="R67">
        <v>657</v>
      </c>
      <c r="S67">
        <v>44048</v>
      </c>
      <c r="T67">
        <v>141529</v>
      </c>
      <c r="U67">
        <v>1527409</v>
      </c>
      <c r="V67">
        <v>4379488</v>
      </c>
      <c r="W67">
        <v>12103</v>
      </c>
      <c r="X67">
        <v>0</v>
      </c>
      <c r="Y67">
        <v>12103</v>
      </c>
      <c r="Z67">
        <v>399</v>
      </c>
      <c r="AA67">
        <v>6073933</v>
      </c>
      <c r="AB67">
        <v>180950</v>
      </c>
      <c r="AC67">
        <v>6254883</v>
      </c>
      <c r="AD67">
        <v>0</v>
      </c>
      <c r="AE67">
        <v>7906</v>
      </c>
      <c r="AF67">
        <v>390942</v>
      </c>
      <c r="AG67" t="s">
        <v>46</v>
      </c>
      <c r="AH67">
        <v>385697</v>
      </c>
      <c r="AI67">
        <v>0</v>
      </c>
      <c r="AJ67">
        <v>207221</v>
      </c>
      <c r="AK67">
        <v>207221</v>
      </c>
      <c r="AL67">
        <v>15718339</v>
      </c>
      <c r="AM67">
        <v>157209</v>
      </c>
      <c r="AN67">
        <v>42174</v>
      </c>
      <c r="AO67">
        <v>5296</v>
      </c>
      <c r="AP67">
        <v>33487</v>
      </c>
      <c r="AQ67">
        <v>7890</v>
      </c>
      <c r="AR67">
        <v>145928</v>
      </c>
      <c r="AS67">
        <v>2017.5</v>
      </c>
      <c r="AT67">
        <v>1.0001629307015199E-2</v>
      </c>
    </row>
    <row r="68" spans="1:46" x14ac:dyDescent="0.25">
      <c r="A68">
        <v>67</v>
      </c>
      <c r="B68">
        <v>352</v>
      </c>
      <c r="C68">
        <v>0</v>
      </c>
      <c r="D68">
        <v>110</v>
      </c>
      <c r="E68">
        <v>339</v>
      </c>
      <c r="F68">
        <v>0</v>
      </c>
      <c r="G68">
        <v>4975</v>
      </c>
      <c r="H68" t="s">
        <v>46</v>
      </c>
      <c r="I68" t="s">
        <v>46</v>
      </c>
      <c r="J68">
        <v>49974</v>
      </c>
      <c r="K68">
        <v>0</v>
      </c>
      <c r="L68">
        <v>2</v>
      </c>
      <c r="M68" t="s">
        <v>46</v>
      </c>
      <c r="N68">
        <v>242</v>
      </c>
      <c r="O68">
        <v>19</v>
      </c>
      <c r="P68">
        <v>56638</v>
      </c>
      <c r="Q68">
        <v>1284465</v>
      </c>
      <c r="R68">
        <v>650</v>
      </c>
      <c r="S68">
        <v>42873</v>
      </c>
      <c r="T68">
        <v>186150</v>
      </c>
      <c r="U68">
        <v>1585848</v>
      </c>
      <c r="V68">
        <v>4314054</v>
      </c>
      <c r="W68">
        <v>12103</v>
      </c>
      <c r="X68">
        <v>0</v>
      </c>
      <c r="Y68">
        <v>12103</v>
      </c>
      <c r="Z68">
        <v>454</v>
      </c>
      <c r="AA68">
        <v>5783986</v>
      </c>
      <c r="AB68">
        <v>140630</v>
      </c>
      <c r="AC68">
        <v>5924616</v>
      </c>
      <c r="AD68">
        <v>0</v>
      </c>
      <c r="AE68">
        <v>8721</v>
      </c>
      <c r="AF68">
        <v>377549</v>
      </c>
      <c r="AG68" t="s">
        <v>46</v>
      </c>
      <c r="AH68">
        <v>415462</v>
      </c>
      <c r="AI68">
        <v>0</v>
      </c>
      <c r="AJ68">
        <v>196845</v>
      </c>
      <c r="AK68">
        <v>196845</v>
      </c>
      <c r="AL68">
        <v>15690438</v>
      </c>
      <c r="AM68">
        <v>157209</v>
      </c>
      <c r="AN68">
        <v>48779</v>
      </c>
      <c r="AO68">
        <v>10946</v>
      </c>
      <c r="AP68">
        <v>48060</v>
      </c>
      <c r="AQ68">
        <v>7859</v>
      </c>
      <c r="AR68">
        <v>159577</v>
      </c>
      <c r="AS68">
        <v>2017.75</v>
      </c>
      <c r="AT68">
        <v>1.0019414371988901E-2</v>
      </c>
    </row>
    <row r="69" spans="1:46" x14ac:dyDescent="0.25">
      <c r="A69">
        <v>68</v>
      </c>
      <c r="B69">
        <v>352</v>
      </c>
      <c r="C69">
        <v>0</v>
      </c>
      <c r="D69">
        <v>183</v>
      </c>
      <c r="E69">
        <v>339</v>
      </c>
      <c r="F69">
        <v>0</v>
      </c>
      <c r="G69">
        <v>5481</v>
      </c>
      <c r="H69" t="s">
        <v>46</v>
      </c>
      <c r="I69" t="s">
        <v>46</v>
      </c>
      <c r="J69">
        <v>73735</v>
      </c>
      <c r="K69">
        <v>0</v>
      </c>
      <c r="L69">
        <v>2</v>
      </c>
      <c r="M69" t="s">
        <v>46</v>
      </c>
      <c r="N69">
        <v>242</v>
      </c>
      <c r="O69">
        <v>19</v>
      </c>
      <c r="P69">
        <v>81375</v>
      </c>
      <c r="Q69">
        <v>1724505</v>
      </c>
      <c r="R69">
        <v>642</v>
      </c>
      <c r="S69">
        <v>87732</v>
      </c>
      <c r="T69">
        <v>260199</v>
      </c>
      <c r="U69">
        <v>1973967</v>
      </c>
      <c r="V69">
        <v>5366081</v>
      </c>
      <c r="W69">
        <v>12103</v>
      </c>
      <c r="X69">
        <v>0</v>
      </c>
      <c r="Y69">
        <v>12103</v>
      </c>
      <c r="Z69">
        <v>854</v>
      </c>
      <c r="AA69">
        <v>5359101</v>
      </c>
      <c r="AB69">
        <v>102332</v>
      </c>
      <c r="AC69">
        <v>5461433</v>
      </c>
      <c r="AD69">
        <v>0</v>
      </c>
      <c r="AE69">
        <v>14806</v>
      </c>
      <c r="AF69">
        <v>394389</v>
      </c>
      <c r="AG69" t="s">
        <v>46</v>
      </c>
      <c r="AH69">
        <v>551054</v>
      </c>
      <c r="AI69">
        <v>0</v>
      </c>
      <c r="AJ69">
        <v>225542</v>
      </c>
      <c r="AK69">
        <v>225542</v>
      </c>
      <c r="AL69">
        <v>17453739</v>
      </c>
      <c r="AM69">
        <v>157209</v>
      </c>
      <c r="AN69">
        <v>71338</v>
      </c>
      <c r="AO69">
        <v>12625</v>
      </c>
      <c r="AP69">
        <v>50968</v>
      </c>
      <c r="AQ69">
        <v>10037</v>
      </c>
      <c r="AR69">
        <v>139427</v>
      </c>
      <c r="AS69">
        <v>2018</v>
      </c>
      <c r="AT69">
        <v>9.0071817849459099E-3</v>
      </c>
    </row>
    <row r="70" spans="1:46" x14ac:dyDescent="0.25">
      <c r="A70">
        <v>69</v>
      </c>
      <c r="B70">
        <v>0</v>
      </c>
      <c r="C70">
        <v>0</v>
      </c>
      <c r="D70">
        <v>36</v>
      </c>
      <c r="E70">
        <v>25</v>
      </c>
      <c r="F70">
        <v>0</v>
      </c>
      <c r="G70">
        <v>2545</v>
      </c>
      <c r="H70" t="s">
        <v>46</v>
      </c>
      <c r="I70" t="s">
        <v>46</v>
      </c>
      <c r="J70">
        <v>9787</v>
      </c>
      <c r="K70">
        <v>0</v>
      </c>
      <c r="L70">
        <v>0</v>
      </c>
      <c r="M70" t="s">
        <v>46</v>
      </c>
      <c r="N70">
        <v>0</v>
      </c>
      <c r="O70">
        <v>0</v>
      </c>
      <c r="P70">
        <v>12424</v>
      </c>
      <c r="Q70">
        <v>1836695</v>
      </c>
      <c r="R70">
        <v>629</v>
      </c>
      <c r="S70">
        <v>80248</v>
      </c>
      <c r="T70">
        <v>292221</v>
      </c>
      <c r="U70">
        <v>2076827</v>
      </c>
      <c r="V70">
        <v>4911200</v>
      </c>
      <c r="W70">
        <v>12103</v>
      </c>
      <c r="X70">
        <v>0</v>
      </c>
      <c r="Y70">
        <v>12103</v>
      </c>
      <c r="Z70">
        <v>333</v>
      </c>
      <c r="AA70">
        <v>4662677</v>
      </c>
      <c r="AB70">
        <v>90821</v>
      </c>
      <c r="AC70">
        <v>4753498</v>
      </c>
      <c r="AD70">
        <v>0</v>
      </c>
      <c r="AE70">
        <v>17188</v>
      </c>
      <c r="AF70">
        <v>379949</v>
      </c>
      <c r="AG70" t="s">
        <v>46</v>
      </c>
      <c r="AH70">
        <v>498303</v>
      </c>
      <c r="AI70">
        <v>0</v>
      </c>
      <c r="AJ70">
        <v>213445</v>
      </c>
      <c r="AK70">
        <v>213445</v>
      </c>
      <c r="AL70">
        <v>16455217</v>
      </c>
      <c r="AM70">
        <v>139427</v>
      </c>
      <c r="AN70">
        <v>10981</v>
      </c>
      <c r="AO70">
        <v>7478</v>
      </c>
      <c r="AP70">
        <v>-198</v>
      </c>
      <c r="AQ70">
        <v>1443</v>
      </c>
      <c r="AR70">
        <v>134283</v>
      </c>
      <c r="AS70">
        <v>2018.25</v>
      </c>
      <c r="AT70">
        <v>8.4731182821837E-3</v>
      </c>
    </row>
    <row r="71" spans="1:46" x14ac:dyDescent="0.25">
      <c r="A71">
        <v>70</v>
      </c>
      <c r="B71">
        <v>0</v>
      </c>
      <c r="C71">
        <v>0</v>
      </c>
      <c r="D71">
        <v>36</v>
      </c>
      <c r="E71">
        <v>25</v>
      </c>
      <c r="F71">
        <v>145</v>
      </c>
      <c r="G71">
        <v>7200</v>
      </c>
      <c r="H71" t="s">
        <v>46</v>
      </c>
      <c r="I71" t="s">
        <v>46</v>
      </c>
      <c r="J71">
        <v>23621</v>
      </c>
      <c r="K71">
        <v>0</v>
      </c>
      <c r="L71">
        <v>0</v>
      </c>
      <c r="M71" t="s">
        <v>46</v>
      </c>
      <c r="N71">
        <v>0</v>
      </c>
      <c r="O71">
        <v>0</v>
      </c>
      <c r="P71">
        <v>31122</v>
      </c>
      <c r="Q71">
        <v>1975926</v>
      </c>
      <c r="R71">
        <v>622</v>
      </c>
      <c r="S71">
        <v>79461</v>
      </c>
      <c r="T71">
        <v>245183</v>
      </c>
      <c r="U71">
        <v>2233085</v>
      </c>
      <c r="V71">
        <v>4879157</v>
      </c>
      <c r="W71">
        <v>12103</v>
      </c>
      <c r="X71">
        <v>0</v>
      </c>
      <c r="Y71">
        <v>12103</v>
      </c>
      <c r="Z71">
        <v>243</v>
      </c>
      <c r="AA71">
        <v>4463521</v>
      </c>
      <c r="AB71">
        <v>121833</v>
      </c>
      <c r="AC71">
        <v>4585354</v>
      </c>
      <c r="AD71">
        <v>0</v>
      </c>
      <c r="AE71">
        <v>16275</v>
      </c>
      <c r="AF71">
        <v>361355</v>
      </c>
      <c r="AG71" t="s">
        <v>46</v>
      </c>
      <c r="AH71">
        <v>646296</v>
      </c>
      <c r="AI71">
        <v>0</v>
      </c>
      <c r="AJ71">
        <v>237762</v>
      </c>
      <c r="AK71">
        <v>237762</v>
      </c>
      <c r="AL71">
        <v>16885373</v>
      </c>
      <c r="AM71">
        <v>139427</v>
      </c>
      <c r="AN71">
        <v>29335</v>
      </c>
      <c r="AO71">
        <v>9040</v>
      </c>
      <c r="AP71">
        <v>14802</v>
      </c>
      <c r="AQ71">
        <v>1787</v>
      </c>
      <c r="AR71">
        <v>132147</v>
      </c>
      <c r="AS71">
        <v>2018.5</v>
      </c>
      <c r="AT71">
        <v>8.2572650305089493E-3</v>
      </c>
    </row>
    <row r="72" spans="1:46" x14ac:dyDescent="0.25">
      <c r="A72">
        <v>71</v>
      </c>
      <c r="B72">
        <v>0</v>
      </c>
      <c r="C72">
        <v>0</v>
      </c>
      <c r="D72">
        <v>36</v>
      </c>
      <c r="E72">
        <v>25</v>
      </c>
      <c r="F72">
        <v>145</v>
      </c>
      <c r="G72">
        <v>8185</v>
      </c>
      <c r="H72" t="s">
        <v>46</v>
      </c>
      <c r="I72" t="s">
        <v>46</v>
      </c>
      <c r="J72">
        <v>25994</v>
      </c>
      <c r="K72">
        <v>0</v>
      </c>
      <c r="L72">
        <v>0</v>
      </c>
      <c r="M72" t="s">
        <v>46</v>
      </c>
      <c r="N72">
        <v>0</v>
      </c>
      <c r="O72">
        <v>0</v>
      </c>
      <c r="P72">
        <v>34689</v>
      </c>
      <c r="Q72">
        <v>2069000</v>
      </c>
      <c r="R72">
        <v>5871</v>
      </c>
      <c r="S72">
        <v>70718</v>
      </c>
      <c r="T72">
        <v>236501</v>
      </c>
      <c r="U72">
        <v>2442545</v>
      </c>
      <c r="V72">
        <v>4828355</v>
      </c>
      <c r="W72">
        <v>12103</v>
      </c>
      <c r="X72">
        <v>0</v>
      </c>
      <c r="Y72">
        <v>12103</v>
      </c>
      <c r="Z72">
        <v>529</v>
      </c>
      <c r="AA72">
        <v>4430089</v>
      </c>
      <c r="AB72">
        <v>156781</v>
      </c>
      <c r="AC72">
        <v>4586870</v>
      </c>
      <c r="AD72">
        <v>0</v>
      </c>
      <c r="AE72">
        <v>15701</v>
      </c>
      <c r="AF72">
        <v>380689</v>
      </c>
      <c r="AG72" t="s">
        <v>46</v>
      </c>
      <c r="AH72">
        <v>719783</v>
      </c>
      <c r="AI72">
        <v>0</v>
      </c>
      <c r="AJ72">
        <v>233572</v>
      </c>
      <c r="AK72">
        <v>233572</v>
      </c>
      <c r="AL72">
        <v>17230084</v>
      </c>
      <c r="AM72">
        <v>139427</v>
      </c>
      <c r="AN72">
        <v>32140</v>
      </c>
      <c r="AO72">
        <v>10888</v>
      </c>
      <c r="AP72">
        <v>26302</v>
      </c>
      <c r="AQ72">
        <v>2549</v>
      </c>
      <c r="AR72">
        <v>141928</v>
      </c>
      <c r="AS72">
        <v>2018.75</v>
      </c>
      <c r="AT72">
        <v>8.0920673398922494E-3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T72"/>
  <sheetViews>
    <sheetView topLeftCell="A57" workbookViewId="0">
      <selection activeCell="AS2" sqref="AS2:AS72"/>
    </sheetView>
  </sheetViews>
  <sheetFormatPr defaultRowHeight="15" x14ac:dyDescent="0.25"/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67906</v>
      </c>
      <c r="K2">
        <v>144599</v>
      </c>
      <c r="L2">
        <v>2562</v>
      </c>
      <c r="M2">
        <v>0</v>
      </c>
      <c r="N2">
        <v>0</v>
      </c>
      <c r="O2">
        <v>0</v>
      </c>
      <c r="P2">
        <v>215067</v>
      </c>
      <c r="Q2">
        <v>0</v>
      </c>
      <c r="R2">
        <v>0</v>
      </c>
      <c r="S2">
        <v>21474</v>
      </c>
      <c r="T2">
        <v>8</v>
      </c>
      <c r="U2">
        <v>0</v>
      </c>
      <c r="V2">
        <v>0</v>
      </c>
      <c r="W2" t="s">
        <v>46</v>
      </c>
      <c r="X2">
        <v>67</v>
      </c>
      <c r="Y2" t="s">
        <v>46</v>
      </c>
      <c r="Z2">
        <v>0</v>
      </c>
      <c r="AA2">
        <v>4265256</v>
      </c>
      <c r="AB2">
        <v>0</v>
      </c>
      <c r="AC2">
        <v>4265256</v>
      </c>
      <c r="AD2">
        <v>11363341</v>
      </c>
      <c r="AE2">
        <v>178728</v>
      </c>
      <c r="AF2">
        <v>111983</v>
      </c>
      <c r="AG2">
        <v>0</v>
      </c>
      <c r="AH2">
        <v>8226</v>
      </c>
      <c r="AI2" t="s">
        <v>46</v>
      </c>
      <c r="AJ2" t="s">
        <v>46</v>
      </c>
      <c r="AK2" t="s">
        <v>46</v>
      </c>
      <c r="AL2">
        <v>15949095</v>
      </c>
      <c r="AM2">
        <v>449346</v>
      </c>
      <c r="AN2">
        <v>215067</v>
      </c>
      <c r="AO2">
        <v>15132</v>
      </c>
      <c r="AP2">
        <v>228938</v>
      </c>
      <c r="AQ2">
        <v>8099</v>
      </c>
      <c r="AR2">
        <v>486448</v>
      </c>
      <c r="AS2">
        <v>2001.25</v>
      </c>
      <c r="AT2">
        <v>2.8173761583337498E-2</v>
      </c>
    </row>
    <row r="3" spans="1:46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156491</v>
      </c>
      <c r="K3">
        <v>282625</v>
      </c>
      <c r="L3">
        <v>5561</v>
      </c>
      <c r="M3">
        <v>0</v>
      </c>
      <c r="N3">
        <v>2</v>
      </c>
      <c r="O3">
        <v>0</v>
      </c>
      <c r="P3">
        <v>444679</v>
      </c>
      <c r="Q3">
        <v>0</v>
      </c>
      <c r="R3">
        <v>0</v>
      </c>
      <c r="S3">
        <v>33250</v>
      </c>
      <c r="T3">
        <v>6</v>
      </c>
      <c r="U3">
        <v>0</v>
      </c>
      <c r="V3">
        <v>0</v>
      </c>
      <c r="W3" t="s">
        <v>46</v>
      </c>
      <c r="X3">
        <v>62</v>
      </c>
      <c r="Y3" t="s">
        <v>46</v>
      </c>
      <c r="Z3">
        <v>0</v>
      </c>
      <c r="AA3">
        <v>4450620</v>
      </c>
      <c r="AB3">
        <v>0</v>
      </c>
      <c r="AC3">
        <v>4450620</v>
      </c>
      <c r="AD3">
        <v>11322269</v>
      </c>
      <c r="AE3">
        <v>180281</v>
      </c>
      <c r="AF3">
        <v>128441</v>
      </c>
      <c r="AG3">
        <v>0</v>
      </c>
      <c r="AH3">
        <v>9638</v>
      </c>
      <c r="AI3" t="s">
        <v>46</v>
      </c>
      <c r="AJ3" t="s">
        <v>46</v>
      </c>
      <c r="AK3" t="s">
        <v>46</v>
      </c>
      <c r="AL3">
        <v>16124583</v>
      </c>
      <c r="AM3">
        <v>449346</v>
      </c>
      <c r="AN3">
        <v>444679</v>
      </c>
      <c r="AO3">
        <v>32002</v>
      </c>
      <c r="AP3">
        <v>395193</v>
      </c>
      <c r="AQ3">
        <v>22213</v>
      </c>
      <c r="AR3">
        <v>454075</v>
      </c>
      <c r="AS3">
        <v>2001.5</v>
      </c>
      <c r="AT3">
        <v>2.7867139261833901E-2</v>
      </c>
    </row>
    <row r="4" spans="1:46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249440</v>
      </c>
      <c r="K4">
        <v>406869</v>
      </c>
      <c r="L4">
        <v>9772</v>
      </c>
      <c r="M4">
        <v>0</v>
      </c>
      <c r="N4">
        <v>2</v>
      </c>
      <c r="O4">
        <v>0</v>
      </c>
      <c r="P4">
        <v>666083</v>
      </c>
      <c r="Q4">
        <v>0</v>
      </c>
      <c r="R4">
        <v>0</v>
      </c>
      <c r="S4">
        <v>43486</v>
      </c>
      <c r="T4">
        <v>2</v>
      </c>
      <c r="U4">
        <v>0</v>
      </c>
      <c r="V4">
        <v>0</v>
      </c>
      <c r="W4" t="s">
        <v>46</v>
      </c>
      <c r="X4">
        <v>43</v>
      </c>
      <c r="Y4" t="s">
        <v>46</v>
      </c>
      <c r="Z4">
        <v>0</v>
      </c>
      <c r="AA4">
        <v>4440234</v>
      </c>
      <c r="AB4">
        <v>0</v>
      </c>
      <c r="AC4">
        <v>4440234</v>
      </c>
      <c r="AD4">
        <v>10643829</v>
      </c>
      <c r="AE4">
        <v>193615</v>
      </c>
      <c r="AF4">
        <v>158266</v>
      </c>
      <c r="AG4">
        <v>0</v>
      </c>
      <c r="AH4">
        <v>9825</v>
      </c>
      <c r="AI4" t="s">
        <v>46</v>
      </c>
      <c r="AJ4" t="s">
        <v>46</v>
      </c>
      <c r="AK4" t="s">
        <v>46</v>
      </c>
      <c r="AL4">
        <v>15489312</v>
      </c>
      <c r="AM4">
        <v>449346</v>
      </c>
      <c r="AN4">
        <v>666083</v>
      </c>
      <c r="AO4">
        <v>50195</v>
      </c>
      <c r="AP4">
        <v>627949</v>
      </c>
      <c r="AQ4">
        <v>11734</v>
      </c>
      <c r="AR4">
        <v>473141</v>
      </c>
      <c r="AS4">
        <v>2001.75</v>
      </c>
      <c r="AT4">
        <v>2.9010068361977601E-2</v>
      </c>
    </row>
    <row r="5" spans="1:46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348379</v>
      </c>
      <c r="K5">
        <v>549726</v>
      </c>
      <c r="L5">
        <v>15293</v>
      </c>
      <c r="M5">
        <v>0</v>
      </c>
      <c r="N5">
        <v>5</v>
      </c>
      <c r="O5">
        <v>0</v>
      </c>
      <c r="P5">
        <v>913403</v>
      </c>
      <c r="Q5">
        <v>0</v>
      </c>
      <c r="R5">
        <v>0</v>
      </c>
      <c r="S5">
        <v>58366</v>
      </c>
      <c r="T5">
        <v>0</v>
      </c>
      <c r="U5">
        <v>0</v>
      </c>
      <c r="V5">
        <v>0</v>
      </c>
      <c r="W5" t="s">
        <v>46</v>
      </c>
      <c r="X5">
        <v>60</v>
      </c>
      <c r="Y5" t="s">
        <v>46</v>
      </c>
      <c r="Z5">
        <v>0</v>
      </c>
      <c r="AA5">
        <v>4489755</v>
      </c>
      <c r="AB5">
        <v>0</v>
      </c>
      <c r="AC5">
        <v>4489755</v>
      </c>
      <c r="AD5">
        <v>11730892</v>
      </c>
      <c r="AE5">
        <v>219956</v>
      </c>
      <c r="AF5">
        <v>166596</v>
      </c>
      <c r="AG5">
        <v>0</v>
      </c>
      <c r="AH5">
        <v>9929</v>
      </c>
      <c r="AI5" t="s">
        <v>46</v>
      </c>
      <c r="AJ5" t="s">
        <v>46</v>
      </c>
      <c r="AK5" t="s">
        <v>46</v>
      </c>
      <c r="AL5">
        <v>16695565</v>
      </c>
      <c r="AM5">
        <v>449346</v>
      </c>
      <c r="AN5">
        <v>913403</v>
      </c>
      <c r="AO5">
        <v>70986</v>
      </c>
      <c r="AP5">
        <v>940643</v>
      </c>
      <c r="AQ5">
        <v>19009</v>
      </c>
      <c r="AR5">
        <v>566581</v>
      </c>
      <c r="AS5">
        <v>2002</v>
      </c>
      <c r="AT5">
        <v>2.6914093653015E-2</v>
      </c>
    </row>
    <row r="6" spans="1:46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109743</v>
      </c>
      <c r="K6">
        <v>146198</v>
      </c>
      <c r="L6">
        <v>5839</v>
      </c>
      <c r="M6">
        <v>0</v>
      </c>
      <c r="N6">
        <v>0</v>
      </c>
      <c r="O6">
        <v>0</v>
      </c>
      <c r="P6">
        <v>261780</v>
      </c>
      <c r="Q6">
        <v>0</v>
      </c>
      <c r="R6">
        <v>0</v>
      </c>
      <c r="S6">
        <v>95721</v>
      </c>
      <c r="T6">
        <v>0</v>
      </c>
      <c r="U6">
        <v>0</v>
      </c>
      <c r="V6">
        <v>0</v>
      </c>
      <c r="W6" t="s">
        <v>46</v>
      </c>
      <c r="X6">
        <v>73</v>
      </c>
      <c r="Y6" t="s">
        <v>46</v>
      </c>
      <c r="Z6">
        <v>0</v>
      </c>
      <c r="AA6">
        <v>4483745</v>
      </c>
      <c r="AB6">
        <v>0</v>
      </c>
      <c r="AC6">
        <v>4483745</v>
      </c>
      <c r="AD6">
        <v>9921227</v>
      </c>
      <c r="AE6">
        <v>225317</v>
      </c>
      <c r="AF6">
        <v>172038</v>
      </c>
      <c r="AG6">
        <v>0</v>
      </c>
      <c r="AH6">
        <v>10311</v>
      </c>
      <c r="AI6" t="s">
        <v>46</v>
      </c>
      <c r="AJ6" t="s">
        <v>46</v>
      </c>
      <c r="AK6" t="s">
        <v>46</v>
      </c>
      <c r="AL6">
        <v>14908453</v>
      </c>
      <c r="AM6">
        <v>566581</v>
      </c>
      <c r="AN6">
        <v>261780</v>
      </c>
      <c r="AO6">
        <v>20115</v>
      </c>
      <c r="AP6">
        <v>225752</v>
      </c>
      <c r="AQ6">
        <v>6291</v>
      </c>
      <c r="AR6">
        <v>556959</v>
      </c>
      <c r="AS6">
        <v>2002.25</v>
      </c>
      <c r="AT6">
        <v>3.8004010208168501E-2</v>
      </c>
    </row>
    <row r="7" spans="1:46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222905</v>
      </c>
      <c r="K7">
        <v>261774</v>
      </c>
      <c r="L7">
        <v>11578</v>
      </c>
      <c r="M7">
        <v>0</v>
      </c>
      <c r="N7">
        <v>2</v>
      </c>
      <c r="O7">
        <v>0</v>
      </c>
      <c r="P7">
        <v>496259</v>
      </c>
      <c r="Q7">
        <v>0</v>
      </c>
      <c r="R7">
        <v>0</v>
      </c>
      <c r="S7">
        <v>184204</v>
      </c>
      <c r="T7">
        <v>0</v>
      </c>
      <c r="U7">
        <v>0</v>
      </c>
      <c r="V7">
        <v>0</v>
      </c>
      <c r="W7" t="s">
        <v>46</v>
      </c>
      <c r="X7">
        <v>81</v>
      </c>
      <c r="Y7" t="s">
        <v>46</v>
      </c>
      <c r="Z7">
        <v>0</v>
      </c>
      <c r="AA7">
        <v>4445524</v>
      </c>
      <c r="AB7">
        <v>0</v>
      </c>
      <c r="AC7">
        <v>4445524</v>
      </c>
      <c r="AD7">
        <v>8460877</v>
      </c>
      <c r="AE7">
        <v>227190</v>
      </c>
      <c r="AF7">
        <v>177008</v>
      </c>
      <c r="AG7">
        <v>0</v>
      </c>
      <c r="AH7">
        <v>10478</v>
      </c>
      <c r="AI7" t="s">
        <v>46</v>
      </c>
      <c r="AJ7" t="s">
        <v>46</v>
      </c>
      <c r="AK7" t="s">
        <v>46</v>
      </c>
      <c r="AL7">
        <v>13505384</v>
      </c>
      <c r="AM7">
        <v>566581</v>
      </c>
      <c r="AN7">
        <v>496259</v>
      </c>
      <c r="AO7">
        <v>50123</v>
      </c>
      <c r="AP7">
        <v>394506</v>
      </c>
      <c r="AQ7">
        <v>11335</v>
      </c>
      <c r="AR7">
        <v>526286</v>
      </c>
      <c r="AS7">
        <v>2002.5</v>
      </c>
      <c r="AT7">
        <v>4.195223179141E-2</v>
      </c>
    </row>
    <row r="8" spans="1:46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325807</v>
      </c>
      <c r="K8">
        <v>335504</v>
      </c>
      <c r="L8">
        <v>18638</v>
      </c>
      <c r="M8">
        <v>0</v>
      </c>
      <c r="N8">
        <v>2</v>
      </c>
      <c r="O8">
        <v>0</v>
      </c>
      <c r="P8">
        <v>679951</v>
      </c>
      <c r="Q8">
        <v>0</v>
      </c>
      <c r="R8">
        <v>0</v>
      </c>
      <c r="S8">
        <v>279864</v>
      </c>
      <c r="T8">
        <v>0</v>
      </c>
      <c r="U8">
        <v>0</v>
      </c>
      <c r="V8">
        <v>0</v>
      </c>
      <c r="W8" t="s">
        <v>46</v>
      </c>
      <c r="X8">
        <v>58</v>
      </c>
      <c r="Y8" t="s">
        <v>46</v>
      </c>
      <c r="Z8">
        <v>0</v>
      </c>
      <c r="AA8">
        <v>4503915</v>
      </c>
      <c r="AB8">
        <v>0</v>
      </c>
      <c r="AC8">
        <v>4503915</v>
      </c>
      <c r="AD8">
        <v>9217123</v>
      </c>
      <c r="AE8">
        <v>217443</v>
      </c>
      <c r="AF8">
        <v>170656</v>
      </c>
      <c r="AG8">
        <v>0</v>
      </c>
      <c r="AH8">
        <v>10034</v>
      </c>
      <c r="AI8" t="s">
        <v>46</v>
      </c>
      <c r="AJ8" t="s">
        <v>46</v>
      </c>
      <c r="AK8" t="s">
        <v>46</v>
      </c>
      <c r="AL8">
        <v>14399109</v>
      </c>
      <c r="AM8">
        <v>566581</v>
      </c>
      <c r="AN8">
        <v>679951</v>
      </c>
      <c r="AO8">
        <v>72176</v>
      </c>
      <c r="AP8">
        <v>647706</v>
      </c>
      <c r="AQ8">
        <v>20368</v>
      </c>
      <c r="AR8">
        <v>626880</v>
      </c>
      <c r="AS8">
        <v>2002.75</v>
      </c>
      <c r="AT8">
        <v>3.93483374561579E-2</v>
      </c>
    </row>
    <row r="9" spans="1:46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427942</v>
      </c>
      <c r="K9">
        <v>454820</v>
      </c>
      <c r="L9">
        <v>26295</v>
      </c>
      <c r="M9">
        <v>0</v>
      </c>
      <c r="N9">
        <v>5</v>
      </c>
      <c r="O9">
        <v>0</v>
      </c>
      <c r="P9">
        <v>909062</v>
      </c>
      <c r="Q9">
        <v>0</v>
      </c>
      <c r="R9">
        <v>0</v>
      </c>
      <c r="S9">
        <v>344287</v>
      </c>
      <c r="T9">
        <v>0</v>
      </c>
      <c r="U9">
        <v>0</v>
      </c>
      <c r="V9">
        <v>0</v>
      </c>
      <c r="W9" t="s">
        <v>46</v>
      </c>
      <c r="X9">
        <v>52</v>
      </c>
      <c r="Y9" t="s">
        <v>46</v>
      </c>
      <c r="Z9">
        <v>0</v>
      </c>
      <c r="AA9">
        <v>4659947</v>
      </c>
      <c r="AB9">
        <v>0</v>
      </c>
      <c r="AC9">
        <v>4659947</v>
      </c>
      <c r="AD9">
        <v>11222558</v>
      </c>
      <c r="AE9">
        <v>203290</v>
      </c>
      <c r="AF9">
        <v>224299</v>
      </c>
      <c r="AG9">
        <v>0</v>
      </c>
      <c r="AH9">
        <v>10958</v>
      </c>
      <c r="AI9" t="s">
        <v>46</v>
      </c>
      <c r="AJ9" t="s">
        <v>46</v>
      </c>
      <c r="AK9" t="s">
        <v>46</v>
      </c>
      <c r="AL9">
        <v>16795404</v>
      </c>
      <c r="AM9">
        <v>566581</v>
      </c>
      <c r="AN9">
        <v>909062</v>
      </c>
      <c r="AO9">
        <v>95456</v>
      </c>
      <c r="AP9">
        <v>959415</v>
      </c>
      <c r="AQ9">
        <v>19177</v>
      </c>
      <c r="AR9">
        <v>731567</v>
      </c>
      <c r="AS9">
        <v>2003</v>
      </c>
      <c r="AT9">
        <v>3.3734288261241002E-2</v>
      </c>
    </row>
    <row r="10" spans="1:46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102733</v>
      </c>
      <c r="K10">
        <v>130165</v>
      </c>
      <c r="L10">
        <v>7496</v>
      </c>
      <c r="M10">
        <v>0</v>
      </c>
      <c r="N10">
        <v>0</v>
      </c>
      <c r="O10">
        <v>0</v>
      </c>
      <c r="P10">
        <v>240394</v>
      </c>
      <c r="Q10">
        <v>0</v>
      </c>
      <c r="R10">
        <v>0</v>
      </c>
      <c r="S10">
        <v>377674</v>
      </c>
      <c r="T10">
        <v>0</v>
      </c>
      <c r="U10">
        <v>0</v>
      </c>
      <c r="V10">
        <v>0</v>
      </c>
      <c r="W10" t="s">
        <v>46</v>
      </c>
      <c r="X10">
        <v>59</v>
      </c>
      <c r="Y10" t="s">
        <v>46</v>
      </c>
      <c r="Z10">
        <v>0</v>
      </c>
      <c r="AA10">
        <v>4788800</v>
      </c>
      <c r="AB10">
        <v>0</v>
      </c>
      <c r="AC10">
        <v>4788800</v>
      </c>
      <c r="AD10">
        <v>10652528</v>
      </c>
      <c r="AE10">
        <v>188656</v>
      </c>
      <c r="AF10">
        <v>263775</v>
      </c>
      <c r="AG10">
        <v>0</v>
      </c>
      <c r="AH10">
        <v>10836</v>
      </c>
      <c r="AI10" t="s">
        <v>46</v>
      </c>
      <c r="AJ10" t="s">
        <v>46</v>
      </c>
      <c r="AK10" t="s">
        <v>46</v>
      </c>
      <c r="AL10">
        <v>16282345</v>
      </c>
      <c r="AM10">
        <v>731567</v>
      </c>
      <c r="AN10">
        <v>240394</v>
      </c>
      <c r="AO10">
        <v>26359</v>
      </c>
      <c r="AP10">
        <v>209121</v>
      </c>
      <c r="AQ10">
        <v>364</v>
      </c>
      <c r="AR10">
        <v>727017</v>
      </c>
      <c r="AS10">
        <v>2003.25</v>
      </c>
      <c r="AT10">
        <v>4.4930076103902698E-2</v>
      </c>
    </row>
    <row r="11" spans="1:46" x14ac:dyDescent="0.25">
      <c r="A11">
        <v>10</v>
      </c>
      <c r="B11">
        <v>0</v>
      </c>
      <c r="C11">
        <v>0</v>
      </c>
      <c r="D11">
        <v>96</v>
      </c>
      <c r="E11">
        <v>0</v>
      </c>
      <c r="F11">
        <v>0</v>
      </c>
      <c r="G11">
        <v>0</v>
      </c>
      <c r="H11">
        <v>0</v>
      </c>
      <c r="I11">
        <v>0</v>
      </c>
      <c r="J11">
        <v>209619</v>
      </c>
      <c r="K11">
        <v>228185</v>
      </c>
      <c r="L11">
        <v>14515</v>
      </c>
      <c r="M11">
        <v>0</v>
      </c>
      <c r="N11">
        <v>4</v>
      </c>
      <c r="O11">
        <v>0</v>
      </c>
      <c r="P11">
        <v>452419</v>
      </c>
      <c r="Q11">
        <v>0</v>
      </c>
      <c r="R11">
        <v>0</v>
      </c>
      <c r="S11">
        <v>394873</v>
      </c>
      <c r="T11">
        <v>0</v>
      </c>
      <c r="U11">
        <v>0</v>
      </c>
      <c r="V11">
        <v>0</v>
      </c>
      <c r="W11" t="s">
        <v>46</v>
      </c>
      <c r="X11">
        <v>57</v>
      </c>
      <c r="Y11" t="s">
        <v>46</v>
      </c>
      <c r="Z11">
        <v>0</v>
      </c>
      <c r="AA11">
        <v>5038097</v>
      </c>
      <c r="AB11">
        <v>0</v>
      </c>
      <c r="AC11">
        <v>5038097</v>
      </c>
      <c r="AD11">
        <v>10376789</v>
      </c>
      <c r="AE11">
        <v>178948</v>
      </c>
      <c r="AF11">
        <v>298449</v>
      </c>
      <c r="AG11">
        <v>0</v>
      </c>
      <c r="AH11">
        <v>10702</v>
      </c>
      <c r="AI11" t="s">
        <v>46</v>
      </c>
      <c r="AJ11" t="s">
        <v>46</v>
      </c>
      <c r="AK11" t="s">
        <v>46</v>
      </c>
      <c r="AL11">
        <v>16297929</v>
      </c>
      <c r="AM11">
        <v>731567</v>
      </c>
      <c r="AN11">
        <v>452419</v>
      </c>
      <c r="AO11">
        <v>48944</v>
      </c>
      <c r="AP11">
        <v>402019</v>
      </c>
      <c r="AQ11">
        <v>-1858</v>
      </c>
      <c r="AR11">
        <v>728253</v>
      </c>
      <c r="AS11">
        <v>2003.5</v>
      </c>
      <c r="AT11">
        <v>4.4887114184875898E-2</v>
      </c>
    </row>
    <row r="12" spans="1:46" x14ac:dyDescent="0.25">
      <c r="A12">
        <v>11</v>
      </c>
      <c r="B12">
        <v>0</v>
      </c>
      <c r="C12">
        <v>0</v>
      </c>
      <c r="D12">
        <v>141</v>
      </c>
      <c r="E12">
        <v>0</v>
      </c>
      <c r="F12">
        <v>0</v>
      </c>
      <c r="G12">
        <v>0</v>
      </c>
      <c r="H12">
        <v>0</v>
      </c>
      <c r="I12">
        <v>0</v>
      </c>
      <c r="J12">
        <v>312514</v>
      </c>
      <c r="K12">
        <v>335275</v>
      </c>
      <c r="L12">
        <v>22353</v>
      </c>
      <c r="M12">
        <v>0</v>
      </c>
      <c r="N12">
        <v>4</v>
      </c>
      <c r="O12">
        <v>0</v>
      </c>
      <c r="P12">
        <v>670287</v>
      </c>
      <c r="Q12">
        <v>0</v>
      </c>
      <c r="R12">
        <v>0</v>
      </c>
      <c r="S12">
        <v>403799</v>
      </c>
      <c r="T12">
        <v>0</v>
      </c>
      <c r="U12">
        <v>0</v>
      </c>
      <c r="V12">
        <v>0</v>
      </c>
      <c r="W12" t="s">
        <v>46</v>
      </c>
      <c r="X12">
        <v>61</v>
      </c>
      <c r="Y12" t="s">
        <v>46</v>
      </c>
      <c r="Z12">
        <v>0</v>
      </c>
      <c r="AA12">
        <v>5260620</v>
      </c>
      <c r="AB12">
        <v>0</v>
      </c>
      <c r="AC12">
        <v>5260620</v>
      </c>
      <c r="AD12">
        <v>9926940</v>
      </c>
      <c r="AE12">
        <v>168377</v>
      </c>
      <c r="AF12">
        <v>313360</v>
      </c>
      <c r="AG12">
        <v>0</v>
      </c>
      <c r="AH12">
        <v>10885</v>
      </c>
      <c r="AI12" t="s">
        <v>46</v>
      </c>
      <c r="AJ12" t="s">
        <v>46</v>
      </c>
      <c r="AK12" t="s">
        <v>46</v>
      </c>
      <c r="AL12">
        <v>16084057</v>
      </c>
      <c r="AM12">
        <v>731567</v>
      </c>
      <c r="AN12">
        <v>670287</v>
      </c>
      <c r="AO12">
        <v>70138</v>
      </c>
      <c r="AP12">
        <v>539878</v>
      </c>
      <c r="AQ12">
        <v>-8532</v>
      </c>
      <c r="AR12">
        <v>662764</v>
      </c>
      <c r="AS12">
        <v>2003.75</v>
      </c>
      <c r="AT12">
        <v>4.5483984544446701E-2</v>
      </c>
    </row>
    <row r="13" spans="1:46" x14ac:dyDescent="0.25">
      <c r="A13">
        <v>12</v>
      </c>
      <c r="B13">
        <v>0</v>
      </c>
      <c r="C13">
        <v>0</v>
      </c>
      <c r="D13">
        <v>430</v>
      </c>
      <c r="E13">
        <v>0</v>
      </c>
      <c r="F13">
        <v>0</v>
      </c>
      <c r="G13">
        <v>0</v>
      </c>
      <c r="H13">
        <v>0</v>
      </c>
      <c r="I13">
        <v>0</v>
      </c>
      <c r="J13">
        <v>409802</v>
      </c>
      <c r="K13">
        <v>446607</v>
      </c>
      <c r="L13">
        <v>29030</v>
      </c>
      <c r="M13">
        <v>0</v>
      </c>
      <c r="N13">
        <v>6</v>
      </c>
      <c r="O13">
        <v>0</v>
      </c>
      <c r="P13">
        <v>885875</v>
      </c>
      <c r="Q13">
        <v>0</v>
      </c>
      <c r="R13">
        <v>0</v>
      </c>
      <c r="S13">
        <v>423035</v>
      </c>
      <c r="T13">
        <v>0</v>
      </c>
      <c r="U13">
        <v>0</v>
      </c>
      <c r="V13">
        <v>0</v>
      </c>
      <c r="W13" t="s">
        <v>46</v>
      </c>
      <c r="X13">
        <v>51</v>
      </c>
      <c r="Y13" t="s">
        <v>46</v>
      </c>
      <c r="Z13">
        <v>0</v>
      </c>
      <c r="AA13">
        <v>5495760</v>
      </c>
      <c r="AB13">
        <v>0</v>
      </c>
      <c r="AC13">
        <v>5495760</v>
      </c>
      <c r="AD13">
        <v>12355265</v>
      </c>
      <c r="AE13">
        <v>159334</v>
      </c>
      <c r="AF13">
        <v>269150</v>
      </c>
      <c r="AG13">
        <v>0</v>
      </c>
      <c r="AH13">
        <v>11356</v>
      </c>
      <c r="AI13" t="s">
        <v>46</v>
      </c>
      <c r="AJ13" t="s">
        <v>46</v>
      </c>
      <c r="AK13" t="s">
        <v>46</v>
      </c>
      <c r="AL13">
        <v>19058964</v>
      </c>
      <c r="AM13">
        <v>731567</v>
      </c>
      <c r="AN13">
        <v>885875</v>
      </c>
      <c r="AO13">
        <v>96413</v>
      </c>
      <c r="AP13">
        <v>778166</v>
      </c>
      <c r="AQ13">
        <v>-8805</v>
      </c>
      <c r="AR13">
        <v>711466</v>
      </c>
      <c r="AS13">
        <v>2004</v>
      </c>
      <c r="AT13">
        <v>3.8384405364321E-2</v>
      </c>
    </row>
    <row r="14" spans="1:46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90136</v>
      </c>
      <c r="K14">
        <v>107827</v>
      </c>
      <c r="L14">
        <v>6723</v>
      </c>
      <c r="M14">
        <v>0</v>
      </c>
      <c r="N14">
        <v>0</v>
      </c>
      <c r="O14">
        <v>0</v>
      </c>
      <c r="P14">
        <v>204686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46</v>
      </c>
      <c r="X14">
        <v>57</v>
      </c>
      <c r="Y14" t="s">
        <v>46</v>
      </c>
      <c r="Z14">
        <v>0</v>
      </c>
      <c r="AA14">
        <v>5792781</v>
      </c>
      <c r="AB14">
        <v>0</v>
      </c>
      <c r="AC14">
        <v>5792781</v>
      </c>
      <c r="AD14">
        <v>11251460</v>
      </c>
      <c r="AE14">
        <v>148769</v>
      </c>
      <c r="AF14">
        <v>227162</v>
      </c>
      <c r="AG14">
        <v>0</v>
      </c>
      <c r="AH14">
        <v>11320</v>
      </c>
      <c r="AI14" t="s">
        <v>46</v>
      </c>
      <c r="AJ14" t="s">
        <v>46</v>
      </c>
      <c r="AK14" t="s">
        <v>46</v>
      </c>
      <c r="AL14">
        <v>17431568</v>
      </c>
      <c r="AM14">
        <v>711466</v>
      </c>
      <c r="AN14">
        <v>204686</v>
      </c>
      <c r="AO14">
        <v>27851</v>
      </c>
      <c r="AP14">
        <v>159006</v>
      </c>
      <c r="AQ14">
        <v>-6254</v>
      </c>
      <c r="AR14">
        <v>687383</v>
      </c>
      <c r="AS14">
        <v>2004.25</v>
      </c>
      <c r="AT14">
        <v>4.08148022025328E-2</v>
      </c>
    </row>
    <row r="15" spans="1:46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109984</v>
      </c>
      <c r="K15">
        <v>224340</v>
      </c>
      <c r="L15">
        <v>8351</v>
      </c>
      <c r="M15">
        <v>0</v>
      </c>
      <c r="N15">
        <v>0</v>
      </c>
      <c r="O15">
        <v>0</v>
      </c>
      <c r="P15">
        <v>342675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46</v>
      </c>
      <c r="X15">
        <v>61</v>
      </c>
      <c r="Y15" t="s">
        <v>46</v>
      </c>
      <c r="Z15">
        <v>0</v>
      </c>
      <c r="AA15">
        <v>5752</v>
      </c>
      <c r="AB15">
        <v>0</v>
      </c>
      <c r="AC15">
        <v>5752</v>
      </c>
      <c r="AD15">
        <v>9933844</v>
      </c>
      <c r="AE15">
        <v>0</v>
      </c>
      <c r="AF15">
        <v>0</v>
      </c>
      <c r="AG15">
        <v>0</v>
      </c>
      <c r="AH15">
        <v>11443</v>
      </c>
      <c r="AI15" t="s">
        <v>46</v>
      </c>
      <c r="AJ15" t="s">
        <v>46</v>
      </c>
      <c r="AK15" t="s">
        <v>46</v>
      </c>
      <c r="AL15">
        <v>11124496</v>
      </c>
      <c r="AM15">
        <v>711466</v>
      </c>
      <c r="AN15">
        <v>342675</v>
      </c>
      <c r="AO15">
        <v>39704</v>
      </c>
      <c r="AP15">
        <v>249050</v>
      </c>
      <c r="AQ15">
        <v>-327428</v>
      </c>
      <c r="AR15">
        <v>330117</v>
      </c>
      <c r="AS15">
        <v>2004.5</v>
      </c>
      <c r="AT15">
        <v>6.3954897372429306E-2</v>
      </c>
    </row>
    <row r="16" spans="1:46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110048</v>
      </c>
      <c r="K16">
        <v>312990</v>
      </c>
      <c r="L16">
        <v>8351</v>
      </c>
      <c r="M16">
        <v>0</v>
      </c>
      <c r="N16">
        <v>0</v>
      </c>
      <c r="O16">
        <v>0</v>
      </c>
      <c r="P16">
        <v>431389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46</v>
      </c>
      <c r="X16">
        <v>0</v>
      </c>
      <c r="Y16" t="s">
        <v>46</v>
      </c>
      <c r="Z16">
        <v>0</v>
      </c>
      <c r="AA16">
        <v>1573</v>
      </c>
      <c r="AB16">
        <v>0</v>
      </c>
      <c r="AC16">
        <v>1573</v>
      </c>
      <c r="AD16">
        <v>9027458</v>
      </c>
      <c r="AE16">
        <v>0</v>
      </c>
      <c r="AF16">
        <v>0</v>
      </c>
      <c r="AG16">
        <v>0</v>
      </c>
      <c r="AH16">
        <v>13169</v>
      </c>
      <c r="AI16" t="s">
        <v>46</v>
      </c>
      <c r="AJ16" t="s">
        <v>46</v>
      </c>
      <c r="AK16" t="s">
        <v>46</v>
      </c>
      <c r="AL16">
        <v>9247582</v>
      </c>
      <c r="AM16">
        <v>711466</v>
      </c>
      <c r="AN16">
        <v>431389</v>
      </c>
      <c r="AO16">
        <v>54491</v>
      </c>
      <c r="AP16">
        <v>290198</v>
      </c>
      <c r="AQ16">
        <v>-331798</v>
      </c>
      <c r="AR16">
        <v>292968</v>
      </c>
      <c r="AS16">
        <v>2004.75</v>
      </c>
      <c r="AT16">
        <v>7.6935354560792202E-2</v>
      </c>
    </row>
    <row r="17" spans="1:46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110207</v>
      </c>
      <c r="K17">
        <v>391039</v>
      </c>
      <c r="L17">
        <v>8351</v>
      </c>
      <c r="M17">
        <v>0</v>
      </c>
      <c r="N17">
        <v>0</v>
      </c>
      <c r="O17">
        <v>0</v>
      </c>
      <c r="P17">
        <v>509597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46</v>
      </c>
      <c r="X17">
        <v>0</v>
      </c>
      <c r="Y17" t="s">
        <v>46</v>
      </c>
      <c r="Z17">
        <v>0</v>
      </c>
      <c r="AA17">
        <v>1667</v>
      </c>
      <c r="AB17">
        <v>0</v>
      </c>
      <c r="AC17">
        <v>1667</v>
      </c>
      <c r="AD17">
        <v>10485183</v>
      </c>
      <c r="AE17">
        <v>0</v>
      </c>
      <c r="AF17">
        <v>0</v>
      </c>
      <c r="AG17">
        <v>0</v>
      </c>
      <c r="AH17">
        <v>13346</v>
      </c>
      <c r="AI17" t="s">
        <v>46</v>
      </c>
      <c r="AJ17" t="s">
        <v>46</v>
      </c>
      <c r="AK17" t="s">
        <v>46</v>
      </c>
      <c r="AL17">
        <v>10720196</v>
      </c>
      <c r="AM17">
        <v>711466</v>
      </c>
      <c r="AN17">
        <v>509597</v>
      </c>
      <c r="AO17">
        <v>69574</v>
      </c>
      <c r="AP17">
        <v>383370</v>
      </c>
      <c r="AQ17">
        <v>-340568</v>
      </c>
      <c r="AR17">
        <v>314245</v>
      </c>
      <c r="AS17">
        <v>2005</v>
      </c>
      <c r="AT17">
        <v>6.6366883590561199E-2</v>
      </c>
    </row>
    <row r="18" spans="1:46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87</v>
      </c>
      <c r="K18">
        <v>95482</v>
      </c>
      <c r="L18">
        <v>0</v>
      </c>
      <c r="M18">
        <v>0</v>
      </c>
      <c r="N18">
        <v>0</v>
      </c>
      <c r="O18">
        <v>0</v>
      </c>
      <c r="P18">
        <v>95569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46</v>
      </c>
      <c r="X18">
        <v>0</v>
      </c>
      <c r="Y18" t="s">
        <v>46</v>
      </c>
      <c r="Z18">
        <v>0</v>
      </c>
      <c r="AA18">
        <v>1994</v>
      </c>
      <c r="AB18">
        <v>0</v>
      </c>
      <c r="AC18">
        <v>1994</v>
      </c>
      <c r="AD18">
        <v>9573375</v>
      </c>
      <c r="AE18">
        <v>0</v>
      </c>
      <c r="AF18">
        <v>0</v>
      </c>
      <c r="AG18">
        <v>0</v>
      </c>
      <c r="AH18">
        <v>8928</v>
      </c>
      <c r="AI18" t="s">
        <v>46</v>
      </c>
      <c r="AJ18" t="s">
        <v>46</v>
      </c>
      <c r="AK18" t="s">
        <v>46</v>
      </c>
      <c r="AL18">
        <v>9584297</v>
      </c>
      <c r="AM18">
        <v>314245</v>
      </c>
      <c r="AN18">
        <v>95569</v>
      </c>
      <c r="AO18">
        <v>16028</v>
      </c>
      <c r="AP18">
        <v>62250</v>
      </c>
      <c r="AQ18">
        <v>-18772</v>
      </c>
      <c r="AR18">
        <v>278182</v>
      </c>
      <c r="AS18">
        <v>2005.25</v>
      </c>
      <c r="AT18">
        <v>3.2787485613185799E-2</v>
      </c>
    </row>
    <row r="19" spans="1:46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196</v>
      </c>
      <c r="K19">
        <v>192256</v>
      </c>
      <c r="L19">
        <v>0</v>
      </c>
      <c r="M19">
        <v>0</v>
      </c>
      <c r="N19">
        <v>11</v>
      </c>
      <c r="O19">
        <v>0</v>
      </c>
      <c r="P19">
        <v>192463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46</v>
      </c>
      <c r="X19">
        <v>0</v>
      </c>
      <c r="Y19" t="s">
        <v>46</v>
      </c>
      <c r="Z19">
        <v>0</v>
      </c>
      <c r="AA19">
        <v>2046</v>
      </c>
      <c r="AB19">
        <v>0</v>
      </c>
      <c r="AC19">
        <v>2046</v>
      </c>
      <c r="AD19">
        <v>10519046</v>
      </c>
      <c r="AE19">
        <v>0</v>
      </c>
      <c r="AF19">
        <v>0</v>
      </c>
      <c r="AG19">
        <v>0</v>
      </c>
      <c r="AH19">
        <v>8718</v>
      </c>
      <c r="AI19" t="s">
        <v>46</v>
      </c>
      <c r="AJ19" t="s">
        <v>46</v>
      </c>
      <c r="AK19" t="s">
        <v>46</v>
      </c>
      <c r="AL19">
        <v>10529810</v>
      </c>
      <c r="AM19">
        <v>314245</v>
      </c>
      <c r="AN19">
        <v>192463</v>
      </c>
      <c r="AO19">
        <v>32129</v>
      </c>
      <c r="AP19">
        <v>153486</v>
      </c>
      <c r="AQ19">
        <v>-8590</v>
      </c>
      <c r="AR19">
        <v>298807</v>
      </c>
      <c r="AS19">
        <v>2005.5</v>
      </c>
      <c r="AT19">
        <v>2.9843368493828501E-2</v>
      </c>
    </row>
    <row r="20" spans="1:46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386</v>
      </c>
      <c r="K20">
        <v>317176</v>
      </c>
      <c r="L20">
        <v>0</v>
      </c>
      <c r="M20">
        <v>0</v>
      </c>
      <c r="N20">
        <v>11</v>
      </c>
      <c r="O20">
        <v>0</v>
      </c>
      <c r="P20">
        <v>317573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46</v>
      </c>
      <c r="X20">
        <v>0</v>
      </c>
      <c r="Y20" t="s">
        <v>46</v>
      </c>
      <c r="Z20">
        <v>0</v>
      </c>
      <c r="AA20">
        <v>1903</v>
      </c>
      <c r="AB20">
        <v>0</v>
      </c>
      <c r="AC20">
        <v>1903</v>
      </c>
      <c r="AD20">
        <v>11519430</v>
      </c>
      <c r="AE20">
        <v>0</v>
      </c>
      <c r="AF20">
        <v>0</v>
      </c>
      <c r="AG20">
        <v>0</v>
      </c>
      <c r="AH20">
        <v>8875</v>
      </c>
      <c r="AI20" t="s">
        <v>46</v>
      </c>
      <c r="AJ20" t="s">
        <v>46</v>
      </c>
      <c r="AK20" t="s">
        <v>46</v>
      </c>
      <c r="AL20">
        <v>11530208</v>
      </c>
      <c r="AM20">
        <v>314245</v>
      </c>
      <c r="AN20">
        <v>317573</v>
      </c>
      <c r="AO20">
        <v>101164</v>
      </c>
      <c r="AP20">
        <v>240012</v>
      </c>
      <c r="AQ20">
        <v>-1567</v>
      </c>
      <c r="AR20">
        <v>336281</v>
      </c>
      <c r="AS20">
        <v>2005.75</v>
      </c>
      <c r="AT20">
        <v>2.7254061678679199E-2</v>
      </c>
    </row>
    <row r="21" spans="1:46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438</v>
      </c>
      <c r="K21">
        <v>436104</v>
      </c>
      <c r="L21">
        <v>0</v>
      </c>
      <c r="M21">
        <v>0</v>
      </c>
      <c r="N21">
        <v>11</v>
      </c>
      <c r="O21">
        <v>0</v>
      </c>
      <c r="P21">
        <v>436553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46</v>
      </c>
      <c r="X21">
        <v>0</v>
      </c>
      <c r="Y21" t="s">
        <v>46</v>
      </c>
      <c r="Z21">
        <v>0</v>
      </c>
      <c r="AA21">
        <v>1754</v>
      </c>
      <c r="AB21">
        <v>0</v>
      </c>
      <c r="AC21">
        <v>1754</v>
      </c>
      <c r="AD21">
        <v>13714555</v>
      </c>
      <c r="AE21">
        <v>0</v>
      </c>
      <c r="AF21">
        <v>0</v>
      </c>
      <c r="AG21">
        <v>0</v>
      </c>
      <c r="AH21">
        <v>7982</v>
      </c>
      <c r="AI21" t="s">
        <v>46</v>
      </c>
      <c r="AJ21" t="s">
        <v>46</v>
      </c>
      <c r="AK21" t="s">
        <v>46</v>
      </c>
      <c r="AL21">
        <v>13924291</v>
      </c>
      <c r="AM21">
        <v>314245</v>
      </c>
      <c r="AN21">
        <v>436553</v>
      </c>
      <c r="AO21">
        <v>116612</v>
      </c>
      <c r="AP21">
        <v>363780</v>
      </c>
      <c r="AQ21">
        <v>-2337</v>
      </c>
      <c r="AR21">
        <v>355747</v>
      </c>
      <c r="AS21">
        <v>2006</v>
      </c>
      <c r="AT21">
        <v>2.2568114958241001E-2</v>
      </c>
    </row>
    <row r="22" spans="1:46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123</v>
      </c>
      <c r="K22">
        <v>85291</v>
      </c>
      <c r="L22">
        <v>0</v>
      </c>
      <c r="M22">
        <v>0</v>
      </c>
      <c r="N22">
        <v>0</v>
      </c>
      <c r="O22">
        <v>0</v>
      </c>
      <c r="P22">
        <v>85414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46</v>
      </c>
      <c r="X22">
        <v>0</v>
      </c>
      <c r="Y22" t="s">
        <v>46</v>
      </c>
      <c r="Z22">
        <v>0</v>
      </c>
      <c r="AA22">
        <v>1638</v>
      </c>
      <c r="AB22">
        <v>0</v>
      </c>
      <c r="AC22">
        <v>1638</v>
      </c>
      <c r="AD22">
        <v>11604813</v>
      </c>
      <c r="AE22">
        <v>0</v>
      </c>
      <c r="AF22">
        <v>0</v>
      </c>
      <c r="AG22">
        <v>0</v>
      </c>
      <c r="AH22">
        <v>7884</v>
      </c>
      <c r="AI22" t="s">
        <v>46</v>
      </c>
      <c r="AJ22" t="s">
        <v>46</v>
      </c>
      <c r="AK22" t="s">
        <v>46</v>
      </c>
      <c r="AL22">
        <v>11614335</v>
      </c>
      <c r="AM22">
        <v>355747</v>
      </c>
      <c r="AN22">
        <v>85414</v>
      </c>
      <c r="AO22">
        <v>13393</v>
      </c>
      <c r="AP22">
        <v>66057</v>
      </c>
      <c r="AQ22">
        <v>883</v>
      </c>
      <c r="AR22">
        <v>350666</v>
      </c>
      <c r="AS22">
        <v>2006.25</v>
      </c>
      <c r="AT22">
        <v>3.0629993021554801E-2</v>
      </c>
    </row>
    <row r="23" spans="1:46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160</v>
      </c>
      <c r="K23">
        <v>200391</v>
      </c>
      <c r="L23">
        <v>0</v>
      </c>
      <c r="M23">
        <v>0</v>
      </c>
      <c r="N23">
        <v>2</v>
      </c>
      <c r="O23">
        <v>0</v>
      </c>
      <c r="P23">
        <v>200553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46</v>
      </c>
      <c r="X23">
        <v>0</v>
      </c>
      <c r="Y23" t="s">
        <v>46</v>
      </c>
      <c r="Z23">
        <v>0</v>
      </c>
      <c r="AA23">
        <v>1554</v>
      </c>
      <c r="AB23">
        <v>0</v>
      </c>
      <c r="AC23">
        <v>1554</v>
      </c>
      <c r="AD23">
        <v>13352154</v>
      </c>
      <c r="AE23">
        <v>0</v>
      </c>
      <c r="AF23">
        <v>0</v>
      </c>
      <c r="AG23">
        <v>0</v>
      </c>
      <c r="AH23">
        <v>7918</v>
      </c>
      <c r="AI23" t="s">
        <v>46</v>
      </c>
      <c r="AJ23" t="s">
        <v>46</v>
      </c>
      <c r="AK23" t="s">
        <v>46</v>
      </c>
      <c r="AL23">
        <v>13361626</v>
      </c>
      <c r="AM23">
        <v>355747</v>
      </c>
      <c r="AN23">
        <v>200553</v>
      </c>
      <c r="AO23">
        <v>29023</v>
      </c>
      <c r="AP23">
        <v>177614</v>
      </c>
      <c r="AQ23">
        <v>3287</v>
      </c>
      <c r="AR23">
        <v>365118</v>
      </c>
      <c r="AS23">
        <v>2006.5</v>
      </c>
      <c r="AT23">
        <v>2.66245290805176E-2</v>
      </c>
    </row>
    <row r="24" spans="1:46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170</v>
      </c>
      <c r="K24">
        <v>327599</v>
      </c>
      <c r="L24">
        <v>0</v>
      </c>
      <c r="M24">
        <v>0</v>
      </c>
      <c r="N24">
        <v>2</v>
      </c>
      <c r="O24">
        <v>0</v>
      </c>
      <c r="P24">
        <v>327771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46</v>
      </c>
      <c r="X24">
        <v>0</v>
      </c>
      <c r="Y24" t="s">
        <v>46</v>
      </c>
      <c r="Z24">
        <v>0</v>
      </c>
      <c r="AA24">
        <v>1426</v>
      </c>
      <c r="AB24">
        <v>0</v>
      </c>
      <c r="AC24">
        <v>1426</v>
      </c>
      <c r="AD24">
        <v>14414802</v>
      </c>
      <c r="AE24">
        <v>0</v>
      </c>
      <c r="AF24">
        <v>0</v>
      </c>
      <c r="AG24">
        <v>0</v>
      </c>
      <c r="AH24">
        <v>7977</v>
      </c>
      <c r="AI24" t="s">
        <v>46</v>
      </c>
      <c r="AJ24" t="s">
        <v>46</v>
      </c>
      <c r="AK24" t="s">
        <v>46</v>
      </c>
      <c r="AL24">
        <v>14424205</v>
      </c>
      <c r="AM24">
        <v>355747</v>
      </c>
      <c r="AN24">
        <v>327771</v>
      </c>
      <c r="AO24">
        <v>45996</v>
      </c>
      <c r="AP24">
        <v>311352</v>
      </c>
      <c r="AQ24">
        <v>3287</v>
      </c>
      <c r="AR24">
        <v>388611</v>
      </c>
      <c r="AS24">
        <v>2006.75</v>
      </c>
      <c r="AT24">
        <v>2.4663196342536699E-2</v>
      </c>
    </row>
    <row r="25" spans="1:46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214</v>
      </c>
      <c r="K25">
        <v>488070</v>
      </c>
      <c r="L25">
        <v>0</v>
      </c>
      <c r="M25">
        <v>0</v>
      </c>
      <c r="N25">
        <v>3</v>
      </c>
      <c r="O25">
        <v>0</v>
      </c>
      <c r="P25">
        <v>488287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46</v>
      </c>
      <c r="X25">
        <v>0</v>
      </c>
      <c r="Y25" t="s">
        <v>46</v>
      </c>
      <c r="Z25">
        <v>0</v>
      </c>
      <c r="AA25">
        <v>1302</v>
      </c>
      <c r="AB25">
        <v>0</v>
      </c>
      <c r="AC25">
        <v>1302</v>
      </c>
      <c r="AD25">
        <v>17788660</v>
      </c>
      <c r="AE25">
        <v>0</v>
      </c>
      <c r="AF25">
        <v>0</v>
      </c>
      <c r="AG25">
        <v>0</v>
      </c>
      <c r="AH25">
        <v>8070</v>
      </c>
      <c r="AI25" t="s">
        <v>46</v>
      </c>
      <c r="AJ25" t="s">
        <v>46</v>
      </c>
      <c r="AK25" t="s">
        <v>46</v>
      </c>
      <c r="AL25">
        <v>17998032</v>
      </c>
      <c r="AM25">
        <v>355747</v>
      </c>
      <c r="AN25">
        <v>488287</v>
      </c>
      <c r="AO25">
        <v>68853</v>
      </c>
      <c r="AP25">
        <v>463693</v>
      </c>
      <c r="AQ25">
        <v>3287</v>
      </c>
      <c r="AR25">
        <v>403293</v>
      </c>
      <c r="AS25">
        <v>2007</v>
      </c>
      <c r="AT25">
        <v>1.9765883292128798E-2</v>
      </c>
    </row>
    <row r="26" spans="1:46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80</v>
      </c>
      <c r="K26">
        <v>168177</v>
      </c>
      <c r="L26">
        <v>0</v>
      </c>
      <c r="M26">
        <v>0</v>
      </c>
      <c r="N26">
        <v>0</v>
      </c>
      <c r="O26">
        <v>0</v>
      </c>
      <c r="P26">
        <v>168257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46</v>
      </c>
      <c r="X26">
        <v>0</v>
      </c>
      <c r="Y26" t="s">
        <v>46</v>
      </c>
      <c r="Z26">
        <v>0</v>
      </c>
      <c r="AA26">
        <v>1096</v>
      </c>
      <c r="AB26">
        <v>0</v>
      </c>
      <c r="AC26">
        <v>1096</v>
      </c>
      <c r="AD26">
        <v>18017655</v>
      </c>
      <c r="AE26">
        <v>0</v>
      </c>
      <c r="AF26">
        <v>0</v>
      </c>
      <c r="AG26">
        <v>0</v>
      </c>
      <c r="AH26">
        <v>7723</v>
      </c>
      <c r="AI26" t="s">
        <v>46</v>
      </c>
      <c r="AJ26" t="s">
        <v>46</v>
      </c>
      <c r="AK26" t="s">
        <v>46</v>
      </c>
      <c r="AL26">
        <v>18026474</v>
      </c>
      <c r="AM26">
        <v>403293</v>
      </c>
      <c r="AN26">
        <v>168257</v>
      </c>
      <c r="AO26">
        <v>26056</v>
      </c>
      <c r="AP26">
        <v>194931</v>
      </c>
      <c r="AQ26">
        <v>0</v>
      </c>
      <c r="AR26">
        <v>456023</v>
      </c>
      <c r="AS26">
        <v>2007.25</v>
      </c>
      <c r="AT26">
        <v>2.2372262040818401E-2</v>
      </c>
    </row>
    <row r="27" spans="1:46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249</v>
      </c>
      <c r="K27">
        <v>355171</v>
      </c>
      <c r="L27">
        <v>0</v>
      </c>
      <c r="M27">
        <v>0</v>
      </c>
      <c r="N27">
        <v>1</v>
      </c>
      <c r="O27">
        <v>0</v>
      </c>
      <c r="P27">
        <v>355421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46</v>
      </c>
      <c r="X27">
        <v>0</v>
      </c>
      <c r="Y27" t="s">
        <v>46</v>
      </c>
      <c r="Z27">
        <v>0</v>
      </c>
      <c r="AA27">
        <v>881</v>
      </c>
      <c r="AB27">
        <v>0</v>
      </c>
      <c r="AC27">
        <v>881</v>
      </c>
      <c r="AD27">
        <v>21186385</v>
      </c>
      <c r="AE27">
        <v>0</v>
      </c>
      <c r="AF27">
        <v>0</v>
      </c>
      <c r="AG27">
        <v>0</v>
      </c>
      <c r="AH27">
        <v>7649</v>
      </c>
      <c r="AI27" t="s">
        <v>46</v>
      </c>
      <c r="AJ27" t="s">
        <v>46</v>
      </c>
      <c r="AK27" t="s">
        <v>46</v>
      </c>
      <c r="AL27">
        <v>21194915</v>
      </c>
      <c r="AM27">
        <v>403293</v>
      </c>
      <c r="AN27">
        <v>355421</v>
      </c>
      <c r="AO27">
        <v>57618</v>
      </c>
      <c r="AP27">
        <v>415726</v>
      </c>
      <c r="AQ27">
        <v>0</v>
      </c>
      <c r="AR27">
        <v>521216</v>
      </c>
      <c r="AS27">
        <v>2007.5</v>
      </c>
      <c r="AT27">
        <v>1.9027818700853499E-2</v>
      </c>
    </row>
    <row r="28" spans="1:46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282</v>
      </c>
      <c r="K28">
        <v>550875</v>
      </c>
      <c r="L28">
        <v>0</v>
      </c>
      <c r="M28">
        <v>0</v>
      </c>
      <c r="N28">
        <v>0</v>
      </c>
      <c r="O28">
        <v>0</v>
      </c>
      <c r="P28">
        <v>551157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46</v>
      </c>
      <c r="X28">
        <v>0</v>
      </c>
      <c r="Y28" t="s">
        <v>46</v>
      </c>
      <c r="Z28">
        <v>0</v>
      </c>
      <c r="AA28">
        <v>755</v>
      </c>
      <c r="AB28">
        <v>0</v>
      </c>
      <c r="AC28">
        <v>755</v>
      </c>
      <c r="AD28">
        <v>21799884</v>
      </c>
      <c r="AE28">
        <v>0</v>
      </c>
      <c r="AF28">
        <v>0</v>
      </c>
      <c r="AG28">
        <v>0</v>
      </c>
      <c r="AH28">
        <v>7651</v>
      </c>
      <c r="AI28" t="s">
        <v>46</v>
      </c>
      <c r="AJ28" t="s">
        <v>46</v>
      </c>
      <c r="AK28" t="s">
        <v>46</v>
      </c>
      <c r="AL28">
        <v>21808290</v>
      </c>
      <c r="AM28">
        <v>403293</v>
      </c>
      <c r="AN28">
        <v>355421</v>
      </c>
      <c r="AO28">
        <v>57618</v>
      </c>
      <c r="AP28">
        <v>415726</v>
      </c>
      <c r="AQ28">
        <v>0</v>
      </c>
      <c r="AR28">
        <v>521216</v>
      </c>
      <c r="AS28">
        <v>2007.75</v>
      </c>
      <c r="AT28">
        <v>1.8492646603653899E-2</v>
      </c>
    </row>
    <row r="29" spans="1:46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315</v>
      </c>
      <c r="K29">
        <v>782272</v>
      </c>
      <c r="L29">
        <v>0</v>
      </c>
      <c r="M29">
        <v>0</v>
      </c>
      <c r="N29">
        <v>0</v>
      </c>
      <c r="O29">
        <v>0</v>
      </c>
      <c r="P29">
        <v>782587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46</v>
      </c>
      <c r="X29">
        <v>0</v>
      </c>
      <c r="Y29" t="s">
        <v>46</v>
      </c>
      <c r="Z29">
        <v>0</v>
      </c>
      <c r="AA29">
        <v>646</v>
      </c>
      <c r="AB29">
        <v>0</v>
      </c>
      <c r="AC29">
        <v>646</v>
      </c>
      <c r="AD29">
        <v>22230270</v>
      </c>
      <c r="AE29">
        <v>0</v>
      </c>
      <c r="AF29">
        <v>0</v>
      </c>
      <c r="AG29">
        <v>0</v>
      </c>
      <c r="AH29">
        <v>7664</v>
      </c>
      <c r="AI29" t="s">
        <v>46</v>
      </c>
      <c r="AJ29" t="s">
        <v>46</v>
      </c>
      <c r="AK29" t="s">
        <v>46</v>
      </c>
      <c r="AL29">
        <v>22988580</v>
      </c>
      <c r="AM29">
        <v>403293</v>
      </c>
      <c r="AN29">
        <v>551157</v>
      </c>
      <c r="AO29">
        <v>85622</v>
      </c>
      <c r="AP29">
        <v>597742</v>
      </c>
      <c r="AQ29">
        <v>0</v>
      </c>
      <c r="AR29">
        <v>535500</v>
      </c>
      <c r="AS29">
        <v>2008</v>
      </c>
      <c r="AT29">
        <v>1.7543188835500101E-2</v>
      </c>
    </row>
    <row r="30" spans="1:46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30</v>
      </c>
      <c r="K30">
        <v>271779</v>
      </c>
      <c r="L30">
        <v>0</v>
      </c>
      <c r="M30">
        <v>0</v>
      </c>
      <c r="N30">
        <v>0</v>
      </c>
      <c r="O30">
        <v>0</v>
      </c>
      <c r="P30">
        <v>271809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46</v>
      </c>
      <c r="X30">
        <v>0</v>
      </c>
      <c r="Y30" t="s">
        <v>46</v>
      </c>
      <c r="Z30">
        <v>0</v>
      </c>
      <c r="AA30">
        <v>498</v>
      </c>
      <c r="AB30">
        <v>0</v>
      </c>
      <c r="AC30">
        <v>498</v>
      </c>
      <c r="AD30">
        <v>19019977</v>
      </c>
      <c r="AE30">
        <v>0</v>
      </c>
      <c r="AF30">
        <v>0</v>
      </c>
      <c r="AG30">
        <v>0</v>
      </c>
      <c r="AH30">
        <v>7658</v>
      </c>
      <c r="AI30" t="s">
        <v>46</v>
      </c>
      <c r="AJ30" t="s">
        <v>46</v>
      </c>
      <c r="AK30" t="s">
        <v>46</v>
      </c>
      <c r="AL30">
        <v>19028133</v>
      </c>
      <c r="AM30">
        <v>673008</v>
      </c>
      <c r="AN30">
        <v>271809</v>
      </c>
      <c r="AO30">
        <v>24242</v>
      </c>
      <c r="AP30">
        <v>246442</v>
      </c>
      <c r="AQ30">
        <v>0</v>
      </c>
      <c r="AR30">
        <v>671883</v>
      </c>
      <c r="AS30">
        <v>2008.25</v>
      </c>
      <c r="AT30">
        <v>3.5369103211544697E-2</v>
      </c>
    </row>
    <row r="31" spans="1:46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100</v>
      </c>
      <c r="K31">
        <v>619235</v>
      </c>
      <c r="L31">
        <v>0</v>
      </c>
      <c r="M31">
        <v>0</v>
      </c>
      <c r="N31">
        <v>0</v>
      </c>
      <c r="O31">
        <v>0</v>
      </c>
      <c r="P31">
        <v>619335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46</v>
      </c>
      <c r="X31">
        <v>0</v>
      </c>
      <c r="Y31" t="s">
        <v>46</v>
      </c>
      <c r="Z31">
        <v>0</v>
      </c>
      <c r="AA31">
        <v>350</v>
      </c>
      <c r="AB31">
        <v>0</v>
      </c>
      <c r="AC31">
        <v>350</v>
      </c>
      <c r="AD31">
        <v>19208017</v>
      </c>
      <c r="AE31">
        <v>0</v>
      </c>
      <c r="AF31">
        <v>0</v>
      </c>
      <c r="AG31">
        <v>0</v>
      </c>
      <c r="AH31">
        <v>8199</v>
      </c>
      <c r="AI31" t="s">
        <v>46</v>
      </c>
      <c r="AJ31" t="s">
        <v>46</v>
      </c>
      <c r="AK31" t="s">
        <v>46</v>
      </c>
      <c r="AL31">
        <v>19216566</v>
      </c>
      <c r="AM31">
        <v>673009</v>
      </c>
      <c r="AN31">
        <v>619335</v>
      </c>
      <c r="AO31">
        <v>53268</v>
      </c>
      <c r="AP31">
        <v>882437</v>
      </c>
      <c r="AQ31">
        <v>0</v>
      </c>
      <c r="AR31">
        <v>989379</v>
      </c>
      <c r="AS31">
        <v>2008.5</v>
      </c>
      <c r="AT31">
        <v>3.5022334375455003E-2</v>
      </c>
    </row>
    <row r="32" spans="1:46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151</v>
      </c>
      <c r="K32">
        <v>968638</v>
      </c>
      <c r="L32">
        <v>0</v>
      </c>
      <c r="M32">
        <v>0</v>
      </c>
      <c r="N32">
        <v>0</v>
      </c>
      <c r="O32">
        <v>0</v>
      </c>
      <c r="P32">
        <v>968789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46</v>
      </c>
      <c r="X32">
        <v>0</v>
      </c>
      <c r="Y32" t="s">
        <v>46</v>
      </c>
      <c r="Z32">
        <v>0</v>
      </c>
      <c r="AA32">
        <v>256</v>
      </c>
      <c r="AB32">
        <v>0</v>
      </c>
      <c r="AC32">
        <v>256</v>
      </c>
      <c r="AD32">
        <v>16727710</v>
      </c>
      <c r="AE32">
        <v>0</v>
      </c>
      <c r="AF32">
        <v>0</v>
      </c>
      <c r="AG32">
        <v>0</v>
      </c>
      <c r="AH32">
        <v>8673</v>
      </c>
      <c r="AI32" t="s">
        <v>46</v>
      </c>
      <c r="AJ32" t="s">
        <v>46</v>
      </c>
      <c r="AK32" t="s">
        <v>46</v>
      </c>
      <c r="AL32">
        <v>16736639</v>
      </c>
      <c r="AM32">
        <v>673008</v>
      </c>
      <c r="AN32">
        <v>968789</v>
      </c>
      <c r="AO32">
        <v>86209</v>
      </c>
      <c r="AP32">
        <v>1155894</v>
      </c>
      <c r="AQ32">
        <v>0</v>
      </c>
      <c r="AR32">
        <v>946322</v>
      </c>
      <c r="AS32">
        <v>2008.75</v>
      </c>
      <c r="AT32">
        <v>4.0211657788639603E-2</v>
      </c>
    </row>
    <row r="33" spans="1:46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157</v>
      </c>
      <c r="K33">
        <v>1354708</v>
      </c>
      <c r="L33">
        <v>0</v>
      </c>
      <c r="M33">
        <v>0</v>
      </c>
      <c r="N33">
        <v>0</v>
      </c>
      <c r="O33">
        <v>0</v>
      </c>
      <c r="P33">
        <v>1354865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46</v>
      </c>
      <c r="X33">
        <v>0</v>
      </c>
      <c r="Y33" t="s">
        <v>46</v>
      </c>
      <c r="Z33">
        <v>0</v>
      </c>
      <c r="AA33">
        <v>218</v>
      </c>
      <c r="AB33">
        <v>0</v>
      </c>
      <c r="AC33">
        <v>218</v>
      </c>
      <c r="AD33">
        <v>18807129</v>
      </c>
      <c r="AE33">
        <v>0</v>
      </c>
      <c r="AF33">
        <v>0</v>
      </c>
      <c r="AG33">
        <v>0</v>
      </c>
      <c r="AH33">
        <v>8918</v>
      </c>
      <c r="AI33" t="s">
        <v>46</v>
      </c>
      <c r="AJ33" t="s">
        <v>46</v>
      </c>
      <c r="AK33" t="s">
        <v>46</v>
      </c>
      <c r="AL33">
        <v>18816265</v>
      </c>
      <c r="AM33">
        <v>673008</v>
      </c>
      <c r="AN33">
        <v>1354865</v>
      </c>
      <c r="AO33">
        <v>124971</v>
      </c>
      <c r="AP33">
        <v>1496974</v>
      </c>
      <c r="AQ33">
        <v>110835</v>
      </c>
      <c r="AR33">
        <v>1050923</v>
      </c>
      <c r="AS33">
        <v>2009</v>
      </c>
      <c r="AT33">
        <v>3.57673534040895E-2</v>
      </c>
    </row>
    <row r="34" spans="1:46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24</v>
      </c>
      <c r="K34">
        <v>425866</v>
      </c>
      <c r="L34">
        <v>0</v>
      </c>
      <c r="M34">
        <v>0</v>
      </c>
      <c r="N34">
        <v>0</v>
      </c>
      <c r="O34">
        <v>0</v>
      </c>
      <c r="P34">
        <v>425890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46</v>
      </c>
      <c r="X34">
        <v>0</v>
      </c>
      <c r="Y34" t="s">
        <v>46</v>
      </c>
      <c r="Z34">
        <v>0</v>
      </c>
      <c r="AA34">
        <v>172</v>
      </c>
      <c r="AB34">
        <v>0</v>
      </c>
      <c r="AC34">
        <v>172</v>
      </c>
      <c r="AD34">
        <v>15400296</v>
      </c>
      <c r="AE34">
        <v>0</v>
      </c>
      <c r="AF34">
        <v>0</v>
      </c>
      <c r="AG34">
        <v>0</v>
      </c>
      <c r="AH34">
        <v>8846</v>
      </c>
      <c r="AI34" t="s">
        <v>46</v>
      </c>
      <c r="AJ34" t="s">
        <v>46</v>
      </c>
      <c r="AK34" t="s">
        <v>46</v>
      </c>
      <c r="AL34">
        <v>15409314</v>
      </c>
      <c r="AM34">
        <v>1050924</v>
      </c>
      <c r="AN34">
        <v>425890</v>
      </c>
      <c r="AO34">
        <v>51247</v>
      </c>
      <c r="AP34">
        <v>503099</v>
      </c>
      <c r="AQ34">
        <v>0</v>
      </c>
      <c r="AR34">
        <v>1179380</v>
      </c>
      <c r="AS34">
        <v>2009.25</v>
      </c>
      <c r="AT34">
        <v>6.8200570122719295E-2</v>
      </c>
    </row>
    <row r="35" spans="1:46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52</v>
      </c>
      <c r="K35">
        <v>809216</v>
      </c>
      <c r="L35">
        <v>0</v>
      </c>
      <c r="M35">
        <v>0</v>
      </c>
      <c r="N35">
        <v>0</v>
      </c>
      <c r="O35">
        <v>0</v>
      </c>
      <c r="P35">
        <v>809268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46</v>
      </c>
      <c r="X35">
        <v>0</v>
      </c>
      <c r="Y35" t="s">
        <v>46</v>
      </c>
      <c r="Z35">
        <v>0</v>
      </c>
      <c r="AA35">
        <v>124</v>
      </c>
      <c r="AB35">
        <v>0</v>
      </c>
      <c r="AC35">
        <v>124</v>
      </c>
      <c r="AD35">
        <v>12783930</v>
      </c>
      <c r="AE35">
        <v>0</v>
      </c>
      <c r="AF35">
        <v>0</v>
      </c>
      <c r="AG35">
        <v>0</v>
      </c>
      <c r="AH35">
        <v>9530</v>
      </c>
      <c r="AI35" t="s">
        <v>46</v>
      </c>
      <c r="AJ35" t="s">
        <v>46</v>
      </c>
      <c r="AK35" t="s">
        <v>46</v>
      </c>
      <c r="AL35">
        <v>12793584</v>
      </c>
      <c r="AM35">
        <v>1050924</v>
      </c>
      <c r="AN35">
        <v>809268</v>
      </c>
      <c r="AO35">
        <v>93502</v>
      </c>
      <c r="AP35">
        <v>815577</v>
      </c>
      <c r="AQ35">
        <v>-84268</v>
      </c>
      <c r="AR35">
        <v>1066467</v>
      </c>
      <c r="AS35">
        <v>2009.5</v>
      </c>
      <c r="AT35">
        <v>8.2144612487009105E-2</v>
      </c>
    </row>
    <row r="36" spans="1:46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70</v>
      </c>
      <c r="K36">
        <v>1105031</v>
      </c>
      <c r="L36">
        <v>0</v>
      </c>
      <c r="M36">
        <v>0</v>
      </c>
      <c r="N36">
        <v>0</v>
      </c>
      <c r="O36">
        <v>0</v>
      </c>
      <c r="P36">
        <v>1105101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46</v>
      </c>
      <c r="X36">
        <v>0</v>
      </c>
      <c r="Y36" t="s">
        <v>46</v>
      </c>
      <c r="Z36">
        <v>0</v>
      </c>
      <c r="AA36">
        <v>90</v>
      </c>
      <c r="AB36">
        <v>0</v>
      </c>
      <c r="AC36">
        <v>90</v>
      </c>
      <c r="AD36">
        <v>12268515</v>
      </c>
      <c r="AE36">
        <v>0</v>
      </c>
      <c r="AF36">
        <v>0</v>
      </c>
      <c r="AG36">
        <v>0</v>
      </c>
      <c r="AH36">
        <v>9682</v>
      </c>
      <c r="AI36" t="s">
        <v>46</v>
      </c>
      <c r="AJ36" t="s">
        <v>46</v>
      </c>
      <c r="AK36" t="s">
        <v>46</v>
      </c>
      <c r="AL36">
        <v>12278287</v>
      </c>
      <c r="AM36">
        <v>1050924</v>
      </c>
      <c r="AN36">
        <v>1105101</v>
      </c>
      <c r="AO36">
        <v>130205</v>
      </c>
      <c r="AP36">
        <v>1048253</v>
      </c>
      <c r="AQ36">
        <v>-88802</v>
      </c>
      <c r="AR36">
        <v>1035479</v>
      </c>
      <c r="AS36">
        <v>2009.75</v>
      </c>
      <c r="AT36">
        <v>8.5592069968717904E-2</v>
      </c>
    </row>
    <row r="37" spans="1:46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90</v>
      </c>
      <c r="K37">
        <v>1344335</v>
      </c>
      <c r="L37">
        <v>0</v>
      </c>
      <c r="M37">
        <v>0</v>
      </c>
      <c r="N37">
        <v>0</v>
      </c>
      <c r="O37">
        <v>0</v>
      </c>
      <c r="P37">
        <v>1344425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46</v>
      </c>
      <c r="X37">
        <v>0</v>
      </c>
      <c r="Y37" t="s">
        <v>46</v>
      </c>
      <c r="Z37">
        <v>0</v>
      </c>
      <c r="AA37">
        <v>64</v>
      </c>
      <c r="AB37">
        <v>0</v>
      </c>
      <c r="AC37">
        <v>64</v>
      </c>
      <c r="AD37">
        <v>13040323</v>
      </c>
      <c r="AE37">
        <v>0</v>
      </c>
      <c r="AF37">
        <v>0</v>
      </c>
      <c r="AG37">
        <v>0</v>
      </c>
      <c r="AH37">
        <v>9913</v>
      </c>
      <c r="AI37" t="s">
        <v>46</v>
      </c>
      <c r="AJ37" t="s">
        <v>46</v>
      </c>
      <c r="AK37" t="s">
        <v>46</v>
      </c>
      <c r="AL37">
        <v>13050300</v>
      </c>
      <c r="AM37">
        <v>1050924</v>
      </c>
      <c r="AN37">
        <v>1344425</v>
      </c>
      <c r="AO37">
        <v>163997</v>
      </c>
      <c r="AP37">
        <v>1134229</v>
      </c>
      <c r="AQ37">
        <v>-83274</v>
      </c>
      <c r="AR37">
        <v>921451</v>
      </c>
      <c r="AS37">
        <v>2010</v>
      </c>
      <c r="AT37">
        <v>8.0528723477621203E-2</v>
      </c>
    </row>
    <row r="38" spans="1:46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3</v>
      </c>
      <c r="K38">
        <v>249522</v>
      </c>
      <c r="L38">
        <v>0</v>
      </c>
      <c r="M38">
        <v>0</v>
      </c>
      <c r="N38">
        <v>0</v>
      </c>
      <c r="O38">
        <v>0</v>
      </c>
      <c r="P38">
        <v>249525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46</v>
      </c>
      <c r="X38">
        <v>0</v>
      </c>
      <c r="Y38" t="s">
        <v>46</v>
      </c>
      <c r="Z38">
        <v>0</v>
      </c>
      <c r="AA38">
        <v>53</v>
      </c>
      <c r="AB38">
        <v>0</v>
      </c>
      <c r="AC38">
        <v>53</v>
      </c>
      <c r="AD38">
        <v>12490810</v>
      </c>
      <c r="AE38">
        <v>0</v>
      </c>
      <c r="AF38">
        <v>0</v>
      </c>
      <c r="AG38">
        <v>0</v>
      </c>
      <c r="AH38">
        <v>10299</v>
      </c>
      <c r="AI38" t="s">
        <v>46</v>
      </c>
      <c r="AJ38" t="s">
        <v>46</v>
      </c>
      <c r="AK38" t="s">
        <v>46</v>
      </c>
      <c r="AL38">
        <v>12501162</v>
      </c>
      <c r="AM38">
        <v>921452</v>
      </c>
      <c r="AN38">
        <v>249525</v>
      </c>
      <c r="AO38">
        <v>40900</v>
      </c>
      <c r="AP38">
        <v>207511</v>
      </c>
      <c r="AQ38">
        <v>6256</v>
      </c>
      <c r="AR38">
        <v>926594</v>
      </c>
      <c r="AS38">
        <v>2010.25</v>
      </c>
      <c r="AT38">
        <v>7.3709307982729899E-2</v>
      </c>
    </row>
    <row r="39" spans="1:46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9</v>
      </c>
      <c r="K39">
        <v>455372</v>
      </c>
      <c r="L39">
        <v>0</v>
      </c>
      <c r="M39">
        <v>0</v>
      </c>
      <c r="N39">
        <v>0</v>
      </c>
      <c r="O39">
        <v>0</v>
      </c>
      <c r="P39">
        <v>455381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46</v>
      </c>
      <c r="X39">
        <v>0</v>
      </c>
      <c r="Y39" t="s">
        <v>46</v>
      </c>
      <c r="Z39">
        <v>0</v>
      </c>
      <c r="AA39">
        <v>38</v>
      </c>
      <c r="AB39">
        <v>0</v>
      </c>
      <c r="AC39">
        <v>38</v>
      </c>
      <c r="AD39">
        <v>13140436</v>
      </c>
      <c r="AE39">
        <v>0</v>
      </c>
      <c r="AF39">
        <v>0</v>
      </c>
      <c r="AG39">
        <v>0</v>
      </c>
      <c r="AH39">
        <v>10854</v>
      </c>
      <c r="AI39" t="s">
        <v>46</v>
      </c>
      <c r="AJ39" t="s">
        <v>46</v>
      </c>
      <c r="AK39" t="s">
        <v>46</v>
      </c>
      <c r="AL39">
        <v>13151328</v>
      </c>
      <c r="AM39">
        <v>921452</v>
      </c>
      <c r="AN39">
        <v>455381</v>
      </c>
      <c r="AO39">
        <v>79183</v>
      </c>
      <c r="AP39">
        <v>310707</v>
      </c>
      <c r="AQ39">
        <v>7946</v>
      </c>
      <c r="AR39">
        <v>863907</v>
      </c>
      <c r="AS39">
        <v>2010.5</v>
      </c>
      <c r="AT39">
        <v>7.0065319639202997E-2</v>
      </c>
    </row>
    <row r="40" spans="1:46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9</v>
      </c>
      <c r="K40">
        <v>652926</v>
      </c>
      <c r="L40">
        <v>0</v>
      </c>
      <c r="M40">
        <v>0</v>
      </c>
      <c r="N40">
        <v>0</v>
      </c>
      <c r="O40">
        <v>0</v>
      </c>
      <c r="P40">
        <v>652935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46</v>
      </c>
      <c r="X40">
        <v>0</v>
      </c>
      <c r="Y40" t="s">
        <v>46</v>
      </c>
      <c r="Z40">
        <v>0</v>
      </c>
      <c r="AA40">
        <v>31</v>
      </c>
      <c r="AB40">
        <v>0</v>
      </c>
      <c r="AC40">
        <v>31</v>
      </c>
      <c r="AD40">
        <v>14048894</v>
      </c>
      <c r="AE40">
        <v>0</v>
      </c>
      <c r="AF40">
        <v>0</v>
      </c>
      <c r="AG40">
        <v>0</v>
      </c>
      <c r="AH40">
        <v>10764</v>
      </c>
      <c r="AI40" t="s">
        <v>46</v>
      </c>
      <c r="AJ40" t="s">
        <v>46</v>
      </c>
      <c r="AK40" t="s">
        <v>46</v>
      </c>
      <c r="AL40">
        <v>14059689</v>
      </c>
      <c r="AM40">
        <v>921452</v>
      </c>
      <c r="AN40">
        <v>652935</v>
      </c>
      <c r="AO40">
        <v>119528</v>
      </c>
      <c r="AP40">
        <v>456243</v>
      </c>
      <c r="AQ40">
        <v>14545</v>
      </c>
      <c r="AR40">
        <v>858833</v>
      </c>
      <c r="AS40">
        <v>2010.75</v>
      </c>
      <c r="AT40">
        <v>6.5538576280030097E-2</v>
      </c>
    </row>
    <row r="41" spans="1:46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9</v>
      </c>
      <c r="K41">
        <v>849676</v>
      </c>
      <c r="L41">
        <v>0</v>
      </c>
      <c r="M41">
        <v>0</v>
      </c>
      <c r="N41">
        <v>0</v>
      </c>
      <c r="O41">
        <v>0</v>
      </c>
      <c r="P41">
        <v>849685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t="s">
        <v>46</v>
      </c>
      <c r="X41">
        <v>0</v>
      </c>
      <c r="Y41" t="s">
        <v>46</v>
      </c>
      <c r="Z41">
        <v>0</v>
      </c>
      <c r="AA41">
        <v>6891</v>
      </c>
      <c r="AB41">
        <v>0</v>
      </c>
      <c r="AC41">
        <v>6891</v>
      </c>
      <c r="AD41">
        <v>16567569</v>
      </c>
      <c r="AE41">
        <v>0</v>
      </c>
      <c r="AF41">
        <v>0</v>
      </c>
      <c r="AG41">
        <v>0</v>
      </c>
      <c r="AH41">
        <v>10972</v>
      </c>
      <c r="AI41" t="s">
        <v>46</v>
      </c>
      <c r="AJ41" t="s">
        <v>46</v>
      </c>
      <c r="AK41" t="s">
        <v>46</v>
      </c>
      <c r="AL41">
        <v>16585432</v>
      </c>
      <c r="AM41">
        <v>921452</v>
      </c>
      <c r="AN41">
        <v>849685</v>
      </c>
      <c r="AO41">
        <v>161643</v>
      </c>
      <c r="AP41">
        <v>508830</v>
      </c>
      <c r="AQ41">
        <v>16651</v>
      </c>
      <c r="AR41">
        <v>758891</v>
      </c>
      <c r="AS41">
        <v>2011</v>
      </c>
      <c r="AT41">
        <v>5.5557913716085303E-2</v>
      </c>
    </row>
    <row r="42" spans="1:46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2</v>
      </c>
      <c r="K42">
        <v>212312</v>
      </c>
      <c r="L42">
        <v>0</v>
      </c>
      <c r="M42">
        <v>0</v>
      </c>
      <c r="N42">
        <v>0</v>
      </c>
      <c r="O42">
        <v>0</v>
      </c>
      <c r="P42">
        <v>212314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46</v>
      </c>
      <c r="X42">
        <v>0</v>
      </c>
      <c r="Y42" t="s">
        <v>46</v>
      </c>
      <c r="Z42">
        <v>0</v>
      </c>
      <c r="AA42">
        <v>19620</v>
      </c>
      <c r="AB42">
        <v>0</v>
      </c>
      <c r="AC42">
        <v>19620</v>
      </c>
      <c r="AD42">
        <v>16719340</v>
      </c>
      <c r="AE42">
        <v>0</v>
      </c>
      <c r="AF42">
        <v>0</v>
      </c>
      <c r="AG42">
        <v>0</v>
      </c>
      <c r="AH42">
        <v>10997</v>
      </c>
      <c r="AI42" t="s">
        <v>46</v>
      </c>
      <c r="AJ42" t="s">
        <v>46</v>
      </c>
      <c r="AK42" t="s">
        <v>46</v>
      </c>
      <c r="AL42">
        <v>16749957</v>
      </c>
      <c r="AM42">
        <v>758891</v>
      </c>
      <c r="AN42">
        <v>212314</v>
      </c>
      <c r="AO42">
        <v>51836</v>
      </c>
      <c r="AP42">
        <v>128781</v>
      </c>
      <c r="AQ42">
        <v>8461</v>
      </c>
      <c r="AR42">
        <v>735655</v>
      </c>
      <c r="AS42">
        <v>2011.25</v>
      </c>
      <c r="AT42">
        <v>4.53070416837488E-2</v>
      </c>
    </row>
    <row r="43" spans="1:46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7</v>
      </c>
      <c r="K43">
        <v>404874</v>
      </c>
      <c r="L43">
        <v>0</v>
      </c>
      <c r="M43">
        <v>0</v>
      </c>
      <c r="N43">
        <v>0</v>
      </c>
      <c r="O43">
        <v>0</v>
      </c>
      <c r="P43">
        <v>404881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46</v>
      </c>
      <c r="X43">
        <v>0</v>
      </c>
      <c r="Y43" t="s">
        <v>46</v>
      </c>
      <c r="Z43">
        <v>0</v>
      </c>
      <c r="AA43">
        <v>19794</v>
      </c>
      <c r="AB43">
        <v>0</v>
      </c>
      <c r="AC43">
        <v>19794</v>
      </c>
      <c r="AD43">
        <v>18350886</v>
      </c>
      <c r="AE43">
        <v>0</v>
      </c>
      <c r="AF43">
        <v>0</v>
      </c>
      <c r="AG43">
        <v>0</v>
      </c>
      <c r="AH43">
        <v>10893</v>
      </c>
      <c r="AI43" t="s">
        <v>46</v>
      </c>
      <c r="AJ43" t="s">
        <v>46</v>
      </c>
      <c r="AK43" t="s">
        <v>46</v>
      </c>
      <c r="AL43">
        <v>18381573</v>
      </c>
      <c r="AM43">
        <v>758891</v>
      </c>
      <c r="AN43">
        <v>404881</v>
      </c>
      <c r="AO43">
        <v>104752</v>
      </c>
      <c r="AP43">
        <v>221016</v>
      </c>
      <c r="AQ43">
        <v>8472</v>
      </c>
      <c r="AR43">
        <v>688250</v>
      </c>
      <c r="AS43">
        <v>2011.5</v>
      </c>
      <c r="AT43">
        <v>4.1285422090916797E-2</v>
      </c>
    </row>
    <row r="44" spans="1:46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7</v>
      </c>
      <c r="K44">
        <v>591132</v>
      </c>
      <c r="L44">
        <v>0</v>
      </c>
      <c r="M44">
        <v>0</v>
      </c>
      <c r="N44">
        <v>0</v>
      </c>
      <c r="O44">
        <v>0</v>
      </c>
      <c r="P44">
        <v>591139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46</v>
      </c>
      <c r="X44">
        <v>0</v>
      </c>
      <c r="Y44" t="s">
        <v>46</v>
      </c>
      <c r="Z44">
        <v>0</v>
      </c>
      <c r="AA44">
        <v>19369</v>
      </c>
      <c r="AB44">
        <v>0</v>
      </c>
      <c r="AC44">
        <v>19369</v>
      </c>
      <c r="AD44">
        <v>18429425</v>
      </c>
      <c r="AE44">
        <v>0</v>
      </c>
      <c r="AF44">
        <v>0</v>
      </c>
      <c r="AG44">
        <v>0</v>
      </c>
      <c r="AH44">
        <v>11639</v>
      </c>
      <c r="AI44" t="s">
        <v>46</v>
      </c>
      <c r="AJ44" t="s">
        <v>46</v>
      </c>
      <c r="AK44" t="s">
        <v>46</v>
      </c>
      <c r="AL44">
        <v>18460433</v>
      </c>
      <c r="AM44">
        <v>758891</v>
      </c>
      <c r="AN44">
        <v>591139</v>
      </c>
      <c r="AO44">
        <v>159278</v>
      </c>
      <c r="AP44">
        <v>287369</v>
      </c>
      <c r="AQ44">
        <v>10086</v>
      </c>
      <c r="AR44">
        <v>624485</v>
      </c>
      <c r="AS44">
        <v>2011.75</v>
      </c>
      <c r="AT44">
        <v>4.1109057409433498E-2</v>
      </c>
    </row>
    <row r="45" spans="1:46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7</v>
      </c>
      <c r="K45">
        <v>762743</v>
      </c>
      <c r="L45">
        <v>0</v>
      </c>
      <c r="M45">
        <v>0</v>
      </c>
      <c r="N45">
        <v>0</v>
      </c>
      <c r="O45">
        <v>0</v>
      </c>
      <c r="P45">
        <v>762750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46</v>
      </c>
      <c r="X45">
        <v>0</v>
      </c>
      <c r="Y45" t="s">
        <v>46</v>
      </c>
      <c r="Z45">
        <v>0</v>
      </c>
      <c r="AA45">
        <v>39771</v>
      </c>
      <c r="AB45">
        <v>0</v>
      </c>
      <c r="AC45">
        <v>39771</v>
      </c>
      <c r="AD45">
        <v>19360761</v>
      </c>
      <c r="AE45">
        <v>0</v>
      </c>
      <c r="AF45">
        <v>0</v>
      </c>
      <c r="AG45">
        <v>0</v>
      </c>
      <c r="AH45">
        <v>9853</v>
      </c>
      <c r="AI45" t="s">
        <v>46</v>
      </c>
      <c r="AJ45" t="s">
        <v>46</v>
      </c>
      <c r="AK45" t="s">
        <v>46</v>
      </c>
      <c r="AL45">
        <v>19410385</v>
      </c>
      <c r="AM45">
        <v>758891</v>
      </c>
      <c r="AN45">
        <v>762750</v>
      </c>
      <c r="AO45">
        <v>164041</v>
      </c>
      <c r="AP45">
        <v>370892</v>
      </c>
      <c r="AQ45">
        <v>0</v>
      </c>
      <c r="AR45">
        <v>531074</v>
      </c>
      <c r="AS45">
        <v>2012</v>
      </c>
      <c r="AT45">
        <v>3.9097163709014497E-2</v>
      </c>
    </row>
    <row r="46" spans="1:46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186108</v>
      </c>
      <c r="L46">
        <v>0</v>
      </c>
      <c r="M46">
        <v>0</v>
      </c>
      <c r="N46">
        <v>0</v>
      </c>
      <c r="O46">
        <v>0</v>
      </c>
      <c r="P46">
        <v>186108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46</v>
      </c>
      <c r="X46">
        <v>0</v>
      </c>
      <c r="Y46" t="s">
        <v>46</v>
      </c>
      <c r="Z46">
        <v>0</v>
      </c>
      <c r="AA46">
        <v>38935</v>
      </c>
      <c r="AB46">
        <v>0</v>
      </c>
      <c r="AC46">
        <v>38935</v>
      </c>
      <c r="AD46">
        <v>18119951</v>
      </c>
      <c r="AE46">
        <v>0</v>
      </c>
      <c r="AF46">
        <v>0</v>
      </c>
      <c r="AG46">
        <v>0</v>
      </c>
      <c r="AH46">
        <v>9827</v>
      </c>
      <c r="AI46" t="s">
        <v>46</v>
      </c>
      <c r="AJ46" t="s">
        <v>46</v>
      </c>
      <c r="AK46" t="s">
        <v>46</v>
      </c>
      <c r="AL46">
        <v>18168713</v>
      </c>
      <c r="AM46">
        <v>531138</v>
      </c>
      <c r="AN46">
        <v>186108</v>
      </c>
      <c r="AO46">
        <v>53953</v>
      </c>
      <c r="AP46">
        <v>90204</v>
      </c>
      <c r="AQ46">
        <v>0</v>
      </c>
      <c r="AR46">
        <v>489187</v>
      </c>
      <c r="AS46">
        <v>2012.25</v>
      </c>
      <c r="AT46">
        <v>2.92336611844769E-2</v>
      </c>
    </row>
    <row r="47" spans="1:46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376696</v>
      </c>
      <c r="L47">
        <v>0</v>
      </c>
      <c r="M47">
        <v>0</v>
      </c>
      <c r="N47">
        <v>0</v>
      </c>
      <c r="O47">
        <v>0</v>
      </c>
      <c r="P47">
        <v>376696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46</v>
      </c>
      <c r="X47">
        <v>0</v>
      </c>
      <c r="Y47" t="s">
        <v>46</v>
      </c>
      <c r="Z47">
        <v>0</v>
      </c>
      <c r="AA47">
        <v>39891</v>
      </c>
      <c r="AB47">
        <v>0</v>
      </c>
      <c r="AC47">
        <v>39891</v>
      </c>
      <c r="AD47">
        <v>19537884</v>
      </c>
      <c r="AE47">
        <v>0</v>
      </c>
      <c r="AF47">
        <v>0</v>
      </c>
      <c r="AG47">
        <v>0</v>
      </c>
      <c r="AH47">
        <v>9779</v>
      </c>
      <c r="AI47" t="s">
        <v>46</v>
      </c>
      <c r="AJ47" t="s">
        <v>46</v>
      </c>
      <c r="AK47" t="s">
        <v>46</v>
      </c>
      <c r="AL47">
        <v>19587554</v>
      </c>
      <c r="AM47">
        <v>531138</v>
      </c>
      <c r="AN47">
        <v>376696</v>
      </c>
      <c r="AO47">
        <v>107792</v>
      </c>
      <c r="AP47">
        <v>216279</v>
      </c>
      <c r="AQ47">
        <v>0</v>
      </c>
      <c r="AR47">
        <v>478513</v>
      </c>
      <c r="AS47">
        <v>2012.5</v>
      </c>
      <c r="AT47">
        <v>2.7116096272153199E-2</v>
      </c>
    </row>
    <row r="48" spans="1:46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587309</v>
      </c>
      <c r="L48">
        <v>0</v>
      </c>
      <c r="M48">
        <v>0</v>
      </c>
      <c r="N48">
        <v>0</v>
      </c>
      <c r="O48">
        <v>0</v>
      </c>
      <c r="P48">
        <v>587309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46</v>
      </c>
      <c r="X48">
        <v>0</v>
      </c>
      <c r="Y48" t="s">
        <v>46</v>
      </c>
      <c r="Z48">
        <v>0</v>
      </c>
      <c r="AA48">
        <v>38499</v>
      </c>
      <c r="AB48">
        <v>0</v>
      </c>
      <c r="AC48">
        <v>38499</v>
      </c>
      <c r="AD48">
        <v>18719349</v>
      </c>
      <c r="AE48">
        <v>0</v>
      </c>
      <c r="AF48">
        <v>0</v>
      </c>
      <c r="AG48">
        <v>0</v>
      </c>
      <c r="AH48">
        <v>10138</v>
      </c>
      <c r="AI48" t="s">
        <v>46</v>
      </c>
      <c r="AJ48" t="s">
        <v>46</v>
      </c>
      <c r="AK48" t="s">
        <v>46</v>
      </c>
      <c r="AL48">
        <v>18767986</v>
      </c>
      <c r="AM48">
        <v>531138</v>
      </c>
      <c r="AN48">
        <v>587309</v>
      </c>
      <c r="AO48">
        <v>157685</v>
      </c>
      <c r="AP48">
        <v>340814</v>
      </c>
      <c r="AQ48">
        <v>0</v>
      </c>
      <c r="AR48">
        <v>442328</v>
      </c>
      <c r="AS48">
        <v>2012.75</v>
      </c>
      <c r="AT48">
        <v>2.83002129264163E-2</v>
      </c>
    </row>
    <row r="49" spans="1:46" x14ac:dyDescent="0.2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t="s">
        <v>46</v>
      </c>
      <c r="I49">
        <v>0</v>
      </c>
      <c r="J49" t="s">
        <v>46</v>
      </c>
      <c r="K49">
        <v>783011</v>
      </c>
      <c r="L49">
        <v>0</v>
      </c>
      <c r="M49">
        <v>0</v>
      </c>
      <c r="N49">
        <v>0</v>
      </c>
      <c r="O49" t="s">
        <v>46</v>
      </c>
      <c r="P49">
        <v>783011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46</v>
      </c>
      <c r="X49">
        <v>0</v>
      </c>
      <c r="Y49" t="s">
        <v>46</v>
      </c>
      <c r="Z49">
        <v>0</v>
      </c>
      <c r="AA49">
        <v>62320</v>
      </c>
      <c r="AB49">
        <v>0</v>
      </c>
      <c r="AC49">
        <v>62320</v>
      </c>
      <c r="AD49">
        <v>20375706</v>
      </c>
      <c r="AE49">
        <v>0</v>
      </c>
      <c r="AF49">
        <v>0</v>
      </c>
      <c r="AG49">
        <v>0</v>
      </c>
      <c r="AH49">
        <v>9920</v>
      </c>
      <c r="AI49" t="s">
        <v>46</v>
      </c>
      <c r="AJ49" t="s">
        <v>46</v>
      </c>
      <c r="AK49" t="s">
        <v>46</v>
      </c>
      <c r="AL49">
        <v>20447946</v>
      </c>
      <c r="AM49">
        <v>531138</v>
      </c>
      <c r="AN49">
        <v>783011</v>
      </c>
      <c r="AO49">
        <v>202198</v>
      </c>
      <c r="AP49">
        <v>504502</v>
      </c>
      <c r="AQ49">
        <v>0</v>
      </c>
      <c r="AR49">
        <v>454827</v>
      </c>
      <c r="AS49">
        <v>2013</v>
      </c>
      <c r="AT49">
        <v>2.5975127281732801E-2</v>
      </c>
    </row>
    <row r="50" spans="1:46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t="s">
        <v>46</v>
      </c>
      <c r="I50">
        <v>0</v>
      </c>
      <c r="J50" t="s">
        <v>46</v>
      </c>
      <c r="K50">
        <v>165090</v>
      </c>
      <c r="L50">
        <v>0</v>
      </c>
      <c r="M50">
        <v>0</v>
      </c>
      <c r="N50">
        <v>0</v>
      </c>
      <c r="O50" t="s">
        <v>46</v>
      </c>
      <c r="P50">
        <v>165091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46</v>
      </c>
      <c r="X50">
        <v>0</v>
      </c>
      <c r="Y50" t="s">
        <v>46</v>
      </c>
      <c r="Z50">
        <v>0</v>
      </c>
      <c r="AA50">
        <v>61109</v>
      </c>
      <c r="AB50">
        <v>0</v>
      </c>
      <c r="AC50">
        <v>61109</v>
      </c>
      <c r="AD50">
        <v>18257311</v>
      </c>
      <c r="AE50">
        <v>0</v>
      </c>
      <c r="AF50">
        <v>0</v>
      </c>
      <c r="AG50">
        <v>0</v>
      </c>
      <c r="AH50">
        <v>9916</v>
      </c>
      <c r="AI50" t="s">
        <v>46</v>
      </c>
      <c r="AJ50" t="s">
        <v>46</v>
      </c>
      <c r="AK50" t="s">
        <v>46</v>
      </c>
      <c r="AL50">
        <v>18328336</v>
      </c>
      <c r="AM50">
        <v>454827</v>
      </c>
      <c r="AN50">
        <v>165091</v>
      </c>
      <c r="AO50">
        <v>49487</v>
      </c>
      <c r="AP50">
        <v>68346</v>
      </c>
      <c r="AQ50">
        <v>0</v>
      </c>
      <c r="AR50">
        <v>407569</v>
      </c>
      <c r="AS50">
        <v>2013.25</v>
      </c>
      <c r="AT50">
        <v>2.4815509711301701E-2</v>
      </c>
    </row>
    <row r="51" spans="1:46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t="s">
        <v>46</v>
      </c>
      <c r="I51">
        <v>0</v>
      </c>
      <c r="J51" t="s">
        <v>46</v>
      </c>
      <c r="K51">
        <v>344250</v>
      </c>
      <c r="L51">
        <v>0</v>
      </c>
      <c r="M51">
        <v>0</v>
      </c>
      <c r="N51">
        <v>0</v>
      </c>
      <c r="O51" t="s">
        <v>46</v>
      </c>
      <c r="P51">
        <v>344250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46</v>
      </c>
      <c r="X51">
        <v>0</v>
      </c>
      <c r="Y51" t="s">
        <v>46</v>
      </c>
      <c r="Z51">
        <v>0</v>
      </c>
      <c r="AA51">
        <v>59329</v>
      </c>
      <c r="AB51">
        <v>0</v>
      </c>
      <c r="AC51">
        <v>59329</v>
      </c>
      <c r="AD51">
        <v>19383265</v>
      </c>
      <c r="AE51">
        <v>0</v>
      </c>
      <c r="AF51">
        <v>0</v>
      </c>
      <c r="AG51">
        <v>0</v>
      </c>
      <c r="AH51">
        <v>19992</v>
      </c>
      <c r="AI51" t="s">
        <v>46</v>
      </c>
      <c r="AJ51" t="s">
        <v>46</v>
      </c>
      <c r="AK51" t="s">
        <v>46</v>
      </c>
      <c r="AL51">
        <v>19462586</v>
      </c>
      <c r="AM51">
        <v>454827</v>
      </c>
      <c r="AN51">
        <v>344250</v>
      </c>
      <c r="AO51">
        <v>99928</v>
      </c>
      <c r="AP51">
        <v>206380</v>
      </c>
      <c r="AQ51">
        <v>0</v>
      </c>
      <c r="AR51">
        <v>416885</v>
      </c>
      <c r="AS51">
        <v>2013.5</v>
      </c>
      <c r="AT51">
        <v>2.3369299434309501E-2</v>
      </c>
    </row>
    <row r="52" spans="1:46" x14ac:dyDescent="0.25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t="s">
        <v>46</v>
      </c>
      <c r="I52">
        <v>0</v>
      </c>
      <c r="J52" t="s">
        <v>46</v>
      </c>
      <c r="K52">
        <v>516757</v>
      </c>
      <c r="L52">
        <v>0</v>
      </c>
      <c r="M52">
        <v>0</v>
      </c>
      <c r="N52">
        <v>0</v>
      </c>
      <c r="O52" t="s">
        <v>46</v>
      </c>
      <c r="P52">
        <v>516757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t="s">
        <v>46</v>
      </c>
      <c r="X52">
        <v>0</v>
      </c>
      <c r="Y52" t="s">
        <v>46</v>
      </c>
      <c r="Z52">
        <v>0</v>
      </c>
      <c r="AA52">
        <v>57836</v>
      </c>
      <c r="AB52">
        <v>0</v>
      </c>
      <c r="AC52">
        <v>57836</v>
      </c>
      <c r="AD52">
        <v>19366180</v>
      </c>
      <c r="AE52">
        <v>0</v>
      </c>
      <c r="AF52">
        <v>0</v>
      </c>
      <c r="AG52">
        <v>0</v>
      </c>
      <c r="AH52">
        <v>25793</v>
      </c>
      <c r="AI52" t="s">
        <v>46</v>
      </c>
      <c r="AJ52" t="s">
        <v>46</v>
      </c>
      <c r="AK52" t="s">
        <v>46</v>
      </c>
      <c r="AL52">
        <v>19449809</v>
      </c>
      <c r="AM52">
        <v>454827</v>
      </c>
      <c r="AN52">
        <v>516757</v>
      </c>
      <c r="AO52">
        <v>148897</v>
      </c>
      <c r="AP52">
        <v>335544</v>
      </c>
      <c r="AQ52">
        <v>0</v>
      </c>
      <c r="AR52">
        <v>422511</v>
      </c>
      <c r="AS52">
        <v>2013.75</v>
      </c>
      <c r="AT52">
        <v>2.33846512323077E-2</v>
      </c>
    </row>
    <row r="53" spans="1:46" x14ac:dyDescent="0.2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t="s">
        <v>46</v>
      </c>
      <c r="I53">
        <v>0</v>
      </c>
      <c r="J53" t="s">
        <v>46</v>
      </c>
      <c r="K53">
        <v>720804</v>
      </c>
      <c r="L53">
        <v>0</v>
      </c>
      <c r="M53">
        <v>0</v>
      </c>
      <c r="N53">
        <v>0</v>
      </c>
      <c r="O53" t="s">
        <v>46</v>
      </c>
      <c r="P53">
        <v>720804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46</v>
      </c>
      <c r="X53">
        <v>0</v>
      </c>
      <c r="Y53" t="s">
        <v>46</v>
      </c>
      <c r="Z53">
        <v>0</v>
      </c>
      <c r="AA53">
        <v>77812</v>
      </c>
      <c r="AB53">
        <v>0</v>
      </c>
      <c r="AC53">
        <v>77812</v>
      </c>
      <c r="AD53">
        <v>19798948</v>
      </c>
      <c r="AE53">
        <v>0</v>
      </c>
      <c r="AF53">
        <v>0</v>
      </c>
      <c r="AG53">
        <v>0</v>
      </c>
      <c r="AH53">
        <v>48590</v>
      </c>
      <c r="AI53" t="s">
        <v>46</v>
      </c>
      <c r="AJ53" t="s">
        <v>46</v>
      </c>
      <c r="AK53" t="s">
        <v>46</v>
      </c>
      <c r="AL53">
        <v>19925350</v>
      </c>
      <c r="AM53">
        <v>454827</v>
      </c>
      <c r="AN53">
        <v>720804</v>
      </c>
      <c r="AO53">
        <v>194016</v>
      </c>
      <c r="AP53">
        <v>489898</v>
      </c>
      <c r="AQ53">
        <v>0</v>
      </c>
      <c r="AR53">
        <v>417937</v>
      </c>
      <c r="AS53">
        <v>2014</v>
      </c>
      <c r="AT53">
        <v>2.2826550098241701E-2</v>
      </c>
    </row>
    <row r="54" spans="1:46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t="s">
        <v>46</v>
      </c>
      <c r="I54">
        <v>0</v>
      </c>
      <c r="J54" t="s">
        <v>46</v>
      </c>
      <c r="K54">
        <v>178729</v>
      </c>
      <c r="L54">
        <v>0</v>
      </c>
      <c r="M54">
        <v>0</v>
      </c>
      <c r="N54">
        <v>0</v>
      </c>
      <c r="O54" t="s">
        <v>46</v>
      </c>
      <c r="P54">
        <v>178729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46</v>
      </c>
      <c r="X54">
        <v>0</v>
      </c>
      <c r="Y54" t="s">
        <v>46</v>
      </c>
      <c r="Z54">
        <v>0</v>
      </c>
      <c r="AA54">
        <v>76100</v>
      </c>
      <c r="AB54">
        <v>0</v>
      </c>
      <c r="AC54">
        <v>76100</v>
      </c>
      <c r="AD54">
        <v>19861652</v>
      </c>
      <c r="AE54">
        <v>0</v>
      </c>
      <c r="AF54">
        <v>0</v>
      </c>
      <c r="AG54">
        <v>0</v>
      </c>
      <c r="AH54">
        <v>50173</v>
      </c>
      <c r="AI54" t="s">
        <v>46</v>
      </c>
      <c r="AJ54" t="s">
        <v>46</v>
      </c>
      <c r="AK54" t="s">
        <v>46</v>
      </c>
      <c r="AL54">
        <v>19987925</v>
      </c>
      <c r="AM54">
        <v>417937</v>
      </c>
      <c r="AN54">
        <v>178729</v>
      </c>
      <c r="AO54">
        <v>45589</v>
      </c>
      <c r="AP54">
        <v>142567</v>
      </c>
      <c r="AQ54">
        <v>0</v>
      </c>
      <c r="AR54">
        <v>427364</v>
      </c>
      <c r="AS54">
        <v>2014.25</v>
      </c>
      <c r="AT54">
        <v>2.0909474094984799E-2</v>
      </c>
    </row>
    <row r="55" spans="1:46" x14ac:dyDescent="0.25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 t="s">
        <v>46</v>
      </c>
      <c r="I55">
        <v>0</v>
      </c>
      <c r="J55" t="s">
        <v>46</v>
      </c>
      <c r="K55">
        <v>368111</v>
      </c>
      <c r="L55">
        <v>0</v>
      </c>
      <c r="M55">
        <v>0</v>
      </c>
      <c r="N55">
        <v>0</v>
      </c>
      <c r="O55" t="s">
        <v>46</v>
      </c>
      <c r="P55">
        <v>368111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46</v>
      </c>
      <c r="X55">
        <v>0</v>
      </c>
      <c r="Y55" t="s">
        <v>46</v>
      </c>
      <c r="Z55">
        <v>0</v>
      </c>
      <c r="AA55">
        <v>74226</v>
      </c>
      <c r="AB55">
        <v>0</v>
      </c>
      <c r="AC55">
        <v>74226</v>
      </c>
      <c r="AD55">
        <v>20278927</v>
      </c>
      <c r="AE55">
        <v>0</v>
      </c>
      <c r="AF55">
        <v>0</v>
      </c>
      <c r="AG55">
        <v>0</v>
      </c>
      <c r="AH55">
        <v>58017</v>
      </c>
      <c r="AI55" t="s">
        <v>46</v>
      </c>
      <c r="AJ55" t="s">
        <v>46</v>
      </c>
      <c r="AK55" t="s">
        <v>46</v>
      </c>
      <c r="AL55">
        <v>20411170</v>
      </c>
      <c r="AM55">
        <v>417937</v>
      </c>
      <c r="AN55">
        <v>368111</v>
      </c>
      <c r="AO55">
        <v>92600</v>
      </c>
      <c r="AP55">
        <v>265465</v>
      </c>
      <c r="AQ55">
        <v>0</v>
      </c>
      <c r="AR55">
        <v>407891</v>
      </c>
      <c r="AS55">
        <v>2014.5</v>
      </c>
      <c r="AT55">
        <v>2.0475896286200199E-2</v>
      </c>
    </row>
    <row r="56" spans="1:46" x14ac:dyDescent="0.25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 t="s">
        <v>46</v>
      </c>
      <c r="I56">
        <v>0</v>
      </c>
      <c r="J56" t="s">
        <v>46</v>
      </c>
      <c r="K56">
        <v>553184</v>
      </c>
      <c r="L56">
        <v>0</v>
      </c>
      <c r="M56">
        <v>0</v>
      </c>
      <c r="N56">
        <v>0</v>
      </c>
      <c r="O56" t="s">
        <v>46</v>
      </c>
      <c r="P56">
        <v>553184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46</v>
      </c>
      <c r="X56">
        <v>0</v>
      </c>
      <c r="Y56" t="s">
        <v>46</v>
      </c>
      <c r="Z56">
        <v>0</v>
      </c>
      <c r="AA56">
        <v>72297</v>
      </c>
      <c r="AB56">
        <v>0</v>
      </c>
      <c r="AC56">
        <v>72297</v>
      </c>
      <c r="AD56">
        <v>19805392</v>
      </c>
      <c r="AE56">
        <v>0</v>
      </c>
      <c r="AF56">
        <v>0</v>
      </c>
      <c r="AG56">
        <v>0</v>
      </c>
      <c r="AH56">
        <v>57482</v>
      </c>
      <c r="AI56" t="s">
        <v>46</v>
      </c>
      <c r="AJ56" t="s">
        <v>46</v>
      </c>
      <c r="AK56" t="s">
        <v>46</v>
      </c>
      <c r="AL56">
        <v>19935171</v>
      </c>
      <c r="AM56">
        <v>417937</v>
      </c>
      <c r="AN56">
        <v>553184</v>
      </c>
      <c r="AO56">
        <v>138320</v>
      </c>
      <c r="AP56">
        <v>408141</v>
      </c>
      <c r="AQ56">
        <v>0</v>
      </c>
      <c r="AR56">
        <v>411214</v>
      </c>
      <c r="AS56">
        <v>2014.75</v>
      </c>
      <c r="AT56">
        <v>2.0964806371613302E-2</v>
      </c>
    </row>
    <row r="57" spans="1:46" x14ac:dyDescent="0.25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 t="s">
        <v>46</v>
      </c>
      <c r="I57">
        <v>0</v>
      </c>
      <c r="J57" t="s">
        <v>46</v>
      </c>
      <c r="K57">
        <v>721198</v>
      </c>
      <c r="L57">
        <v>0</v>
      </c>
      <c r="M57">
        <v>0</v>
      </c>
      <c r="N57">
        <v>0</v>
      </c>
      <c r="O57" t="s">
        <v>46</v>
      </c>
      <c r="P57">
        <v>721198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 t="s">
        <v>46</v>
      </c>
      <c r="X57">
        <v>0</v>
      </c>
      <c r="Y57" t="s">
        <v>46</v>
      </c>
      <c r="Z57">
        <v>0</v>
      </c>
      <c r="AA57">
        <v>111596</v>
      </c>
      <c r="AB57">
        <v>0</v>
      </c>
      <c r="AC57">
        <v>111596</v>
      </c>
      <c r="AD57">
        <v>21364979</v>
      </c>
      <c r="AE57">
        <v>0</v>
      </c>
      <c r="AF57">
        <v>0</v>
      </c>
      <c r="AG57">
        <v>0</v>
      </c>
      <c r="AH57">
        <v>56951</v>
      </c>
      <c r="AI57" t="s">
        <v>46</v>
      </c>
      <c r="AJ57" t="s">
        <v>46</v>
      </c>
      <c r="AK57" t="s">
        <v>46</v>
      </c>
      <c r="AL57">
        <v>21533526</v>
      </c>
      <c r="AM57">
        <v>417937</v>
      </c>
      <c r="AN57">
        <v>721198</v>
      </c>
      <c r="AO57">
        <v>181140</v>
      </c>
      <c r="AP57">
        <v>563402</v>
      </c>
      <c r="AQ57">
        <v>0</v>
      </c>
      <c r="AR57">
        <v>441281</v>
      </c>
      <c r="AS57">
        <v>2015</v>
      </c>
      <c r="AT57">
        <v>1.94086653528085E-2</v>
      </c>
    </row>
    <row r="58" spans="1:46" x14ac:dyDescent="0.25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 t="s">
        <v>46</v>
      </c>
      <c r="I58">
        <v>0</v>
      </c>
      <c r="J58" t="s">
        <v>46</v>
      </c>
      <c r="K58">
        <v>182820</v>
      </c>
      <c r="L58">
        <v>0</v>
      </c>
      <c r="M58">
        <v>0</v>
      </c>
      <c r="N58">
        <v>0</v>
      </c>
      <c r="O58" t="s">
        <v>46</v>
      </c>
      <c r="P58">
        <v>183345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46</v>
      </c>
      <c r="X58">
        <v>0</v>
      </c>
      <c r="Y58" t="s">
        <v>46</v>
      </c>
      <c r="Z58">
        <v>0</v>
      </c>
      <c r="AA58">
        <v>134027</v>
      </c>
      <c r="AB58">
        <v>0</v>
      </c>
      <c r="AC58">
        <v>134027</v>
      </c>
      <c r="AD58">
        <v>19726181</v>
      </c>
      <c r="AE58">
        <v>0</v>
      </c>
      <c r="AF58">
        <v>0</v>
      </c>
      <c r="AG58">
        <v>0</v>
      </c>
      <c r="AH58">
        <v>55554</v>
      </c>
      <c r="AI58" t="s">
        <v>46</v>
      </c>
      <c r="AJ58" t="s">
        <v>46</v>
      </c>
      <c r="AK58" t="s">
        <v>46</v>
      </c>
      <c r="AL58">
        <v>19915762</v>
      </c>
      <c r="AM58">
        <v>441281</v>
      </c>
      <c r="AN58">
        <v>183345</v>
      </c>
      <c r="AO58">
        <v>48041</v>
      </c>
      <c r="AP58">
        <v>91931</v>
      </c>
      <c r="AQ58">
        <v>0</v>
      </c>
      <c r="AR58">
        <v>397908</v>
      </c>
      <c r="AS58">
        <v>2015.25</v>
      </c>
      <c r="AT58">
        <v>2.2157374646272598E-2</v>
      </c>
    </row>
    <row r="59" spans="1:46" x14ac:dyDescent="0.25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t="s">
        <v>46</v>
      </c>
      <c r="I59">
        <v>0</v>
      </c>
      <c r="J59" t="s">
        <v>46</v>
      </c>
      <c r="K59">
        <v>334507</v>
      </c>
      <c r="L59">
        <v>0</v>
      </c>
      <c r="M59">
        <v>0</v>
      </c>
      <c r="N59">
        <v>0</v>
      </c>
      <c r="O59" t="s">
        <v>46</v>
      </c>
      <c r="P59">
        <v>336002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46</v>
      </c>
      <c r="X59">
        <v>0</v>
      </c>
      <c r="Y59" t="s">
        <v>46</v>
      </c>
      <c r="Z59">
        <v>0</v>
      </c>
      <c r="AA59">
        <v>136263</v>
      </c>
      <c r="AB59">
        <v>0</v>
      </c>
      <c r="AC59">
        <v>136263</v>
      </c>
      <c r="AD59">
        <v>20258765</v>
      </c>
      <c r="AE59">
        <v>0</v>
      </c>
      <c r="AF59">
        <v>0</v>
      </c>
      <c r="AG59">
        <v>0</v>
      </c>
      <c r="AH59">
        <v>53926</v>
      </c>
      <c r="AI59" t="s">
        <v>46</v>
      </c>
      <c r="AJ59" t="s">
        <v>46</v>
      </c>
      <c r="AK59" t="s">
        <v>46</v>
      </c>
      <c r="AL59">
        <v>20448954</v>
      </c>
      <c r="AM59">
        <v>441281</v>
      </c>
      <c r="AN59">
        <v>336002</v>
      </c>
      <c r="AO59">
        <v>94171</v>
      </c>
      <c r="AP59">
        <v>207481</v>
      </c>
      <c r="AQ59">
        <v>0</v>
      </c>
      <c r="AR59">
        <v>406931</v>
      </c>
      <c r="AS59">
        <v>2015.5</v>
      </c>
      <c r="AT59">
        <v>2.157963678729E-2</v>
      </c>
    </row>
    <row r="60" spans="1:46" x14ac:dyDescent="0.25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 t="s">
        <v>46</v>
      </c>
      <c r="I60">
        <v>0</v>
      </c>
      <c r="J60" t="s">
        <v>46</v>
      </c>
      <c r="K60">
        <v>514315</v>
      </c>
      <c r="L60">
        <v>0</v>
      </c>
      <c r="M60">
        <v>0</v>
      </c>
      <c r="N60">
        <v>0</v>
      </c>
      <c r="O60" t="s">
        <v>46</v>
      </c>
      <c r="P60">
        <v>516061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46</v>
      </c>
      <c r="X60">
        <v>0</v>
      </c>
      <c r="Y60" t="s">
        <v>46</v>
      </c>
      <c r="Z60">
        <v>0</v>
      </c>
      <c r="AA60">
        <v>142953</v>
      </c>
      <c r="AB60">
        <v>0</v>
      </c>
      <c r="AC60">
        <v>142953</v>
      </c>
      <c r="AD60">
        <v>22802682</v>
      </c>
      <c r="AE60">
        <v>0</v>
      </c>
      <c r="AF60">
        <v>0</v>
      </c>
      <c r="AG60">
        <v>0</v>
      </c>
      <c r="AH60">
        <v>51903</v>
      </c>
      <c r="AI60" t="s">
        <v>46</v>
      </c>
      <c r="AJ60" t="s">
        <v>46</v>
      </c>
      <c r="AK60" t="s">
        <v>46</v>
      </c>
      <c r="AL60">
        <v>22997538</v>
      </c>
      <c r="AM60">
        <v>441281</v>
      </c>
      <c r="AN60">
        <v>516061</v>
      </c>
      <c r="AO60">
        <v>144841</v>
      </c>
      <c r="AP60">
        <v>409781</v>
      </c>
      <c r="AQ60">
        <v>0</v>
      </c>
      <c r="AR60">
        <v>479842</v>
      </c>
      <c r="AS60">
        <v>2015.75</v>
      </c>
      <c r="AT60">
        <v>1.9188184404782802E-2</v>
      </c>
    </row>
    <row r="61" spans="1:46" x14ac:dyDescent="0.25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t="s">
        <v>46</v>
      </c>
      <c r="I61">
        <v>0</v>
      </c>
      <c r="J61" t="s">
        <v>46</v>
      </c>
      <c r="K61">
        <v>704060</v>
      </c>
      <c r="L61">
        <v>0</v>
      </c>
      <c r="M61">
        <v>0</v>
      </c>
      <c r="N61">
        <v>0</v>
      </c>
      <c r="O61" t="s">
        <v>46</v>
      </c>
      <c r="P61">
        <v>706689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46</v>
      </c>
      <c r="X61">
        <v>0</v>
      </c>
      <c r="Y61" t="s">
        <v>46</v>
      </c>
      <c r="Z61">
        <v>0</v>
      </c>
      <c r="AA61">
        <v>167199</v>
      </c>
      <c r="AB61">
        <v>0</v>
      </c>
      <c r="AC61">
        <v>167199</v>
      </c>
      <c r="AD61">
        <v>26021364</v>
      </c>
      <c r="AE61">
        <v>0</v>
      </c>
      <c r="AF61">
        <v>0</v>
      </c>
      <c r="AG61">
        <v>0</v>
      </c>
      <c r="AH61">
        <v>58587</v>
      </c>
      <c r="AI61" t="s">
        <v>46</v>
      </c>
      <c r="AJ61" t="s">
        <v>46</v>
      </c>
      <c r="AK61" t="s">
        <v>46</v>
      </c>
      <c r="AL61">
        <v>26247150</v>
      </c>
      <c r="AM61">
        <v>441281</v>
      </c>
      <c r="AN61">
        <v>706689</v>
      </c>
      <c r="AO61">
        <v>196213</v>
      </c>
      <c r="AP61">
        <v>615147</v>
      </c>
      <c r="AQ61">
        <v>0</v>
      </c>
      <c r="AR61">
        <v>545952</v>
      </c>
      <c r="AS61">
        <v>2016</v>
      </c>
      <c r="AT61">
        <v>1.6812530122317999E-2</v>
      </c>
    </row>
    <row r="62" spans="1:46" x14ac:dyDescent="0.25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t="s">
        <v>46</v>
      </c>
      <c r="I62">
        <v>0</v>
      </c>
      <c r="J62" t="s">
        <v>46</v>
      </c>
      <c r="K62">
        <v>205313</v>
      </c>
      <c r="L62">
        <v>0</v>
      </c>
      <c r="M62">
        <v>0</v>
      </c>
      <c r="N62">
        <v>0</v>
      </c>
      <c r="O62" t="s">
        <v>46</v>
      </c>
      <c r="P62">
        <v>205609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46</v>
      </c>
      <c r="X62">
        <v>0</v>
      </c>
      <c r="Y62" t="s">
        <v>46</v>
      </c>
      <c r="Z62">
        <v>0</v>
      </c>
      <c r="AA62">
        <v>154204</v>
      </c>
      <c r="AB62">
        <v>0</v>
      </c>
      <c r="AC62">
        <v>154204</v>
      </c>
      <c r="AD62">
        <v>24606092</v>
      </c>
      <c r="AE62">
        <v>0</v>
      </c>
      <c r="AF62">
        <v>0</v>
      </c>
      <c r="AG62">
        <v>0</v>
      </c>
      <c r="AH62">
        <v>54586</v>
      </c>
      <c r="AI62" t="s">
        <v>46</v>
      </c>
      <c r="AJ62" t="s">
        <v>46</v>
      </c>
      <c r="AK62" t="s">
        <v>46</v>
      </c>
      <c r="AL62">
        <v>24814882</v>
      </c>
      <c r="AM62">
        <v>545952</v>
      </c>
      <c r="AN62">
        <v>205609</v>
      </c>
      <c r="AO62">
        <v>55178</v>
      </c>
      <c r="AP62">
        <v>121009</v>
      </c>
      <c r="AQ62">
        <v>0</v>
      </c>
      <c r="AR62">
        <v>516530</v>
      </c>
      <c r="AS62">
        <v>2016.25</v>
      </c>
      <c r="AT62">
        <v>2.2000991179406001E-2</v>
      </c>
    </row>
    <row r="63" spans="1:46" x14ac:dyDescent="0.25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t="s">
        <v>46</v>
      </c>
      <c r="I63">
        <v>0</v>
      </c>
      <c r="J63" t="s">
        <v>46</v>
      </c>
      <c r="K63">
        <v>398740</v>
      </c>
      <c r="L63">
        <v>0</v>
      </c>
      <c r="M63">
        <v>0</v>
      </c>
      <c r="N63">
        <v>0</v>
      </c>
      <c r="O63" t="s">
        <v>46</v>
      </c>
      <c r="P63">
        <v>400080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46</v>
      </c>
      <c r="X63">
        <v>0</v>
      </c>
      <c r="Y63" t="s">
        <v>46</v>
      </c>
      <c r="Z63">
        <v>0</v>
      </c>
      <c r="AA63">
        <v>154624</v>
      </c>
      <c r="AB63">
        <v>0</v>
      </c>
      <c r="AC63">
        <v>154624</v>
      </c>
      <c r="AD63">
        <v>24792189</v>
      </c>
      <c r="AE63">
        <v>0</v>
      </c>
      <c r="AF63">
        <v>0</v>
      </c>
      <c r="AG63">
        <v>0</v>
      </c>
      <c r="AH63">
        <v>51328</v>
      </c>
      <c r="AI63" t="s">
        <v>46</v>
      </c>
      <c r="AJ63" t="s">
        <v>46</v>
      </c>
      <c r="AK63" t="s">
        <v>46</v>
      </c>
      <c r="AL63">
        <v>24998141</v>
      </c>
      <c r="AM63">
        <v>545952</v>
      </c>
      <c r="AN63">
        <v>400080</v>
      </c>
      <c r="AO63">
        <v>109041</v>
      </c>
      <c r="AP63">
        <v>253492</v>
      </c>
      <c r="AQ63">
        <v>0</v>
      </c>
      <c r="AR63">
        <v>508405</v>
      </c>
      <c r="AS63">
        <v>2016.5</v>
      </c>
      <c r="AT63">
        <v>2.1839704000389499E-2</v>
      </c>
    </row>
    <row r="64" spans="1:46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 t="s">
        <v>46</v>
      </c>
      <c r="I64">
        <v>0</v>
      </c>
      <c r="J64" t="s">
        <v>46</v>
      </c>
      <c r="K64">
        <v>580556</v>
      </c>
      <c r="L64">
        <v>0</v>
      </c>
      <c r="M64">
        <v>0</v>
      </c>
      <c r="N64">
        <v>0</v>
      </c>
      <c r="O64" t="s">
        <v>46</v>
      </c>
      <c r="P64">
        <v>583184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46</v>
      </c>
      <c r="X64">
        <v>0</v>
      </c>
      <c r="Y64" t="s">
        <v>46</v>
      </c>
      <c r="Z64">
        <v>0</v>
      </c>
      <c r="AA64">
        <v>154237</v>
      </c>
      <c r="AB64">
        <v>0</v>
      </c>
      <c r="AC64">
        <v>154237</v>
      </c>
      <c r="AD64">
        <v>24761109</v>
      </c>
      <c r="AE64">
        <v>0</v>
      </c>
      <c r="AF64">
        <v>0</v>
      </c>
      <c r="AG64">
        <v>0</v>
      </c>
      <c r="AH64">
        <v>45428</v>
      </c>
      <c r="AI64" t="s">
        <v>46</v>
      </c>
      <c r="AJ64" t="s">
        <v>46</v>
      </c>
      <c r="AK64" t="s">
        <v>46</v>
      </c>
      <c r="AL64">
        <v>24960774</v>
      </c>
      <c r="AM64">
        <v>545951</v>
      </c>
      <c r="AN64">
        <v>583184</v>
      </c>
      <c r="AO64">
        <v>159948</v>
      </c>
      <c r="AP64">
        <v>428635</v>
      </c>
      <c r="AQ64">
        <v>0</v>
      </c>
      <c r="AR64">
        <v>551350</v>
      </c>
      <c r="AS64">
        <v>2016.75</v>
      </c>
      <c r="AT64">
        <v>2.1872358605546399E-2</v>
      </c>
    </row>
    <row r="65" spans="1:46" x14ac:dyDescent="0.25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 t="s">
        <v>46</v>
      </c>
      <c r="I65">
        <v>0</v>
      </c>
      <c r="J65" t="s">
        <v>46</v>
      </c>
      <c r="K65">
        <v>789363</v>
      </c>
      <c r="L65">
        <v>0</v>
      </c>
      <c r="M65">
        <v>0</v>
      </c>
      <c r="N65">
        <v>0</v>
      </c>
      <c r="O65" t="s">
        <v>46</v>
      </c>
      <c r="P65">
        <v>792292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46</v>
      </c>
      <c r="X65">
        <v>0</v>
      </c>
      <c r="Y65" t="s">
        <v>46</v>
      </c>
      <c r="Z65">
        <v>0</v>
      </c>
      <c r="AA65">
        <v>159510</v>
      </c>
      <c r="AB65">
        <v>0</v>
      </c>
      <c r="AC65">
        <v>159510</v>
      </c>
      <c r="AD65">
        <v>26341975</v>
      </c>
      <c r="AE65">
        <v>0</v>
      </c>
      <c r="AF65">
        <v>0</v>
      </c>
      <c r="AG65">
        <v>0</v>
      </c>
      <c r="AH65">
        <v>116707</v>
      </c>
      <c r="AI65" t="s">
        <v>46</v>
      </c>
      <c r="AJ65" t="s">
        <v>46</v>
      </c>
      <c r="AK65" t="s">
        <v>46</v>
      </c>
      <c r="AL65">
        <v>26618192</v>
      </c>
      <c r="AM65">
        <v>545952</v>
      </c>
      <c r="AN65">
        <v>792292</v>
      </c>
      <c r="AO65">
        <v>207956</v>
      </c>
      <c r="AP65">
        <v>670663</v>
      </c>
      <c r="AQ65">
        <v>0</v>
      </c>
      <c r="AR65">
        <v>632279</v>
      </c>
      <c r="AS65">
        <v>2017</v>
      </c>
      <c r="AT65">
        <v>2.0510483957738398E-2</v>
      </c>
    </row>
    <row r="66" spans="1:46" x14ac:dyDescent="0.25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t="s">
        <v>46</v>
      </c>
      <c r="I66" t="s">
        <v>46</v>
      </c>
      <c r="J66" t="s">
        <v>46</v>
      </c>
      <c r="K66">
        <v>262897</v>
      </c>
      <c r="L66">
        <v>0</v>
      </c>
      <c r="M66" t="s">
        <v>46</v>
      </c>
      <c r="N66">
        <v>0</v>
      </c>
      <c r="O66" t="s">
        <v>46</v>
      </c>
      <c r="P66">
        <v>263228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159447</v>
      </c>
      <c r="AB66">
        <v>0</v>
      </c>
      <c r="AC66">
        <v>159447</v>
      </c>
      <c r="AD66">
        <v>21884936</v>
      </c>
      <c r="AE66">
        <v>0</v>
      </c>
      <c r="AF66">
        <v>0</v>
      </c>
      <c r="AG66" t="s">
        <v>46</v>
      </c>
      <c r="AH66">
        <v>112959</v>
      </c>
      <c r="AI66" t="s">
        <v>46</v>
      </c>
      <c r="AJ66" t="s">
        <v>46</v>
      </c>
      <c r="AK66" t="s">
        <v>46</v>
      </c>
      <c r="AL66">
        <v>22157342</v>
      </c>
      <c r="AM66">
        <v>632279</v>
      </c>
      <c r="AN66">
        <v>263228</v>
      </c>
      <c r="AO66">
        <v>47599</v>
      </c>
      <c r="AP66">
        <v>156401</v>
      </c>
      <c r="AQ66">
        <v>0</v>
      </c>
      <c r="AR66">
        <v>573051</v>
      </c>
      <c r="AS66">
        <v>2017.25</v>
      </c>
      <c r="AT66">
        <v>2.8535868607344701E-2</v>
      </c>
    </row>
    <row r="67" spans="1:46" x14ac:dyDescent="0.25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 t="s">
        <v>46</v>
      </c>
      <c r="I67" t="s">
        <v>46</v>
      </c>
      <c r="J67" t="s">
        <v>46</v>
      </c>
      <c r="K67">
        <v>514268</v>
      </c>
      <c r="L67">
        <v>0</v>
      </c>
      <c r="M67" t="s">
        <v>46</v>
      </c>
      <c r="N67">
        <v>0</v>
      </c>
      <c r="O67" t="s">
        <v>46</v>
      </c>
      <c r="P67">
        <v>515022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158682</v>
      </c>
      <c r="AB67">
        <v>0</v>
      </c>
      <c r="AC67">
        <v>158682</v>
      </c>
      <c r="AD67">
        <v>22337882</v>
      </c>
      <c r="AE67">
        <v>0</v>
      </c>
      <c r="AF67">
        <v>0</v>
      </c>
      <c r="AG67" t="s">
        <v>46</v>
      </c>
      <c r="AH67">
        <v>97005</v>
      </c>
      <c r="AI67" t="s">
        <v>46</v>
      </c>
      <c r="AJ67" t="s">
        <v>46</v>
      </c>
      <c r="AK67" t="s">
        <v>46</v>
      </c>
      <c r="AL67">
        <v>22593569</v>
      </c>
      <c r="AM67">
        <v>632279</v>
      </c>
      <c r="AN67">
        <v>515022</v>
      </c>
      <c r="AO67">
        <v>93256</v>
      </c>
      <c r="AP67">
        <v>383213</v>
      </c>
      <c r="AQ67">
        <v>0</v>
      </c>
      <c r="AR67">
        <v>593726</v>
      </c>
      <c r="AS67">
        <v>2017.5</v>
      </c>
      <c r="AT67">
        <v>2.7984910219363699E-2</v>
      </c>
    </row>
    <row r="68" spans="1:46" x14ac:dyDescent="0.25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46</v>
      </c>
      <c r="I68" t="s">
        <v>46</v>
      </c>
      <c r="J68" t="s">
        <v>46</v>
      </c>
      <c r="K68">
        <v>728629</v>
      </c>
      <c r="L68">
        <v>0</v>
      </c>
      <c r="M68" t="s">
        <v>46</v>
      </c>
      <c r="N68">
        <v>0</v>
      </c>
      <c r="O68" t="s">
        <v>46</v>
      </c>
      <c r="P68">
        <v>729649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158489</v>
      </c>
      <c r="AB68">
        <v>0</v>
      </c>
      <c r="AC68">
        <v>158489</v>
      </c>
      <c r="AD68">
        <v>23774007</v>
      </c>
      <c r="AE68">
        <v>0</v>
      </c>
      <c r="AF68">
        <v>0</v>
      </c>
      <c r="AG68" t="s">
        <v>46</v>
      </c>
      <c r="AH68">
        <v>85077</v>
      </c>
      <c r="AI68" t="s">
        <v>46</v>
      </c>
      <c r="AJ68" t="s">
        <v>46</v>
      </c>
      <c r="AK68" t="s">
        <v>46</v>
      </c>
      <c r="AL68">
        <v>24017573</v>
      </c>
      <c r="AM68">
        <v>632279</v>
      </c>
      <c r="AN68">
        <v>729649</v>
      </c>
      <c r="AO68">
        <v>139700</v>
      </c>
      <c r="AP68">
        <v>676425</v>
      </c>
      <c r="AQ68">
        <v>0</v>
      </c>
      <c r="AR68">
        <v>718755</v>
      </c>
      <c r="AS68">
        <v>2017.75</v>
      </c>
      <c r="AT68">
        <v>2.63256824492633E-2</v>
      </c>
    </row>
    <row r="69" spans="1:46" x14ac:dyDescent="0.25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t="s">
        <v>46</v>
      </c>
      <c r="I69" t="s">
        <v>46</v>
      </c>
      <c r="J69" t="s">
        <v>46</v>
      </c>
      <c r="K69">
        <v>1114333</v>
      </c>
      <c r="L69">
        <v>0</v>
      </c>
      <c r="M69" t="s">
        <v>46</v>
      </c>
      <c r="N69">
        <v>0</v>
      </c>
      <c r="O69" t="s">
        <v>46</v>
      </c>
      <c r="P69">
        <v>1116327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205511</v>
      </c>
      <c r="AB69">
        <v>0</v>
      </c>
      <c r="AC69">
        <v>205511</v>
      </c>
      <c r="AD69">
        <v>45720483</v>
      </c>
      <c r="AE69">
        <v>0</v>
      </c>
      <c r="AF69">
        <v>0</v>
      </c>
      <c r="AG69" t="s">
        <v>46</v>
      </c>
      <c r="AH69">
        <v>63202</v>
      </c>
      <c r="AI69" t="s">
        <v>46</v>
      </c>
      <c r="AJ69" t="s">
        <v>46</v>
      </c>
      <c r="AK69" t="s">
        <v>46</v>
      </c>
      <c r="AL69">
        <v>45989196</v>
      </c>
      <c r="AM69">
        <v>632279</v>
      </c>
      <c r="AN69">
        <v>1116327</v>
      </c>
      <c r="AO69">
        <v>212351</v>
      </c>
      <c r="AP69">
        <v>1095506</v>
      </c>
      <c r="AQ69">
        <v>331170</v>
      </c>
      <c r="AR69">
        <v>1154979</v>
      </c>
      <c r="AS69">
        <v>2018</v>
      </c>
      <c r="AT69">
        <v>1.3748424738714699E-2</v>
      </c>
    </row>
    <row r="70" spans="1:46" x14ac:dyDescent="0.25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 t="s">
        <v>46</v>
      </c>
      <c r="I70" t="s">
        <v>46</v>
      </c>
      <c r="J70" t="s">
        <v>46</v>
      </c>
      <c r="K70">
        <v>369285</v>
      </c>
      <c r="L70">
        <v>0</v>
      </c>
      <c r="M70" t="s">
        <v>46</v>
      </c>
      <c r="N70">
        <v>0</v>
      </c>
      <c r="O70" t="s">
        <v>46</v>
      </c>
      <c r="P70">
        <v>369617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209993</v>
      </c>
      <c r="AB70">
        <v>0</v>
      </c>
      <c r="AC70">
        <v>209993</v>
      </c>
      <c r="AD70">
        <v>43598891</v>
      </c>
      <c r="AE70">
        <v>0</v>
      </c>
      <c r="AF70">
        <v>0</v>
      </c>
      <c r="AG70" t="s">
        <v>46</v>
      </c>
      <c r="AH70">
        <v>72442</v>
      </c>
      <c r="AI70" t="s">
        <v>46</v>
      </c>
      <c r="AJ70" t="s">
        <v>46</v>
      </c>
      <c r="AK70" t="s">
        <v>46</v>
      </c>
      <c r="AL70">
        <v>43881326</v>
      </c>
      <c r="AM70">
        <v>1154979</v>
      </c>
      <c r="AN70">
        <v>369617</v>
      </c>
      <c r="AO70">
        <v>75885</v>
      </c>
      <c r="AP70">
        <v>302723</v>
      </c>
      <c r="AQ70">
        <v>0</v>
      </c>
      <c r="AR70">
        <v>1163970</v>
      </c>
      <c r="AS70">
        <v>2018.25</v>
      </c>
      <c r="AT70">
        <v>2.63205127392914E-2</v>
      </c>
    </row>
    <row r="71" spans="1:46" x14ac:dyDescent="0.25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t="s">
        <v>46</v>
      </c>
      <c r="I71" t="s">
        <v>46</v>
      </c>
      <c r="J71" t="s">
        <v>46</v>
      </c>
      <c r="K71">
        <v>907612</v>
      </c>
      <c r="L71">
        <v>0</v>
      </c>
      <c r="M71" t="s">
        <v>46</v>
      </c>
      <c r="N71">
        <v>35710</v>
      </c>
      <c r="O71" t="s">
        <v>46</v>
      </c>
      <c r="P71">
        <v>1288687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26063606</v>
      </c>
      <c r="AB71">
        <v>0</v>
      </c>
      <c r="AC71">
        <v>26063606</v>
      </c>
      <c r="AD71">
        <v>59499948</v>
      </c>
      <c r="AE71">
        <v>0</v>
      </c>
      <c r="AF71">
        <v>1403811</v>
      </c>
      <c r="AG71" t="s">
        <v>46</v>
      </c>
      <c r="AH71">
        <v>82479</v>
      </c>
      <c r="AI71" t="s">
        <v>46</v>
      </c>
      <c r="AJ71" t="s">
        <v>46</v>
      </c>
      <c r="AK71" t="s">
        <v>46</v>
      </c>
      <c r="AL71">
        <v>87049844</v>
      </c>
      <c r="AM71">
        <v>1813436</v>
      </c>
      <c r="AN71">
        <v>1288687</v>
      </c>
      <c r="AO71">
        <v>280012</v>
      </c>
      <c r="AP71">
        <v>1150584</v>
      </c>
      <c r="AQ71">
        <v>0</v>
      </c>
      <c r="AR71">
        <v>1955345</v>
      </c>
      <c r="AS71">
        <v>2018.5</v>
      </c>
      <c r="AT71">
        <v>2.0832156804324702E-2</v>
      </c>
    </row>
    <row r="72" spans="1:46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46</v>
      </c>
      <c r="I72" t="s">
        <v>46</v>
      </c>
      <c r="J72" t="s">
        <v>46</v>
      </c>
      <c r="K72">
        <v>1382172</v>
      </c>
      <c r="L72">
        <v>0</v>
      </c>
      <c r="M72" t="s">
        <v>46</v>
      </c>
      <c r="N72">
        <v>0</v>
      </c>
      <c r="O72" t="s">
        <v>46</v>
      </c>
      <c r="P72">
        <v>1961900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26594417</v>
      </c>
      <c r="AB72">
        <v>0</v>
      </c>
      <c r="AC72">
        <v>26594417</v>
      </c>
      <c r="AD72">
        <v>61120859</v>
      </c>
      <c r="AE72">
        <v>0</v>
      </c>
      <c r="AF72">
        <v>1554376</v>
      </c>
      <c r="AG72" t="s">
        <v>46</v>
      </c>
      <c r="AH72">
        <v>80148</v>
      </c>
      <c r="AI72" t="s">
        <v>46</v>
      </c>
      <c r="AJ72" t="s">
        <v>46</v>
      </c>
      <c r="AK72" t="s">
        <v>46</v>
      </c>
      <c r="AL72">
        <v>89349800</v>
      </c>
      <c r="AM72">
        <v>1813436</v>
      </c>
      <c r="AN72">
        <v>1961900</v>
      </c>
      <c r="AO72">
        <v>424692</v>
      </c>
      <c r="AP72">
        <v>1779776</v>
      </c>
      <c r="AQ72">
        <v>0</v>
      </c>
      <c r="AR72">
        <v>2056004</v>
      </c>
      <c r="AS72">
        <v>2018.75</v>
      </c>
      <c r="AT72">
        <v>2.02959156036163E-2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T72"/>
  <sheetViews>
    <sheetView workbookViewId="0"/>
  </sheetViews>
  <sheetFormatPr defaultRowHeight="15" x14ac:dyDescent="0.25"/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5">
      <c r="A2">
        <v>1</v>
      </c>
      <c r="B2">
        <v>0</v>
      </c>
      <c r="C2">
        <v>0</v>
      </c>
      <c r="D2">
        <v>1000</v>
      </c>
      <c r="E2">
        <v>5000</v>
      </c>
      <c r="F2">
        <v>0</v>
      </c>
      <c r="G2">
        <v>0</v>
      </c>
      <c r="H2">
        <v>0</v>
      </c>
      <c r="I2">
        <v>0</v>
      </c>
      <c r="J2">
        <v>117000</v>
      </c>
      <c r="K2">
        <v>0</v>
      </c>
      <c r="L2">
        <v>50000</v>
      </c>
      <c r="M2">
        <v>0</v>
      </c>
      <c r="N2">
        <v>14000</v>
      </c>
      <c r="O2">
        <v>13000</v>
      </c>
      <c r="P2">
        <v>200000</v>
      </c>
      <c r="Q2">
        <v>686000</v>
      </c>
      <c r="R2">
        <v>14000</v>
      </c>
      <c r="S2">
        <v>2527000</v>
      </c>
      <c r="T2">
        <v>39630000</v>
      </c>
      <c r="U2">
        <v>166000</v>
      </c>
      <c r="V2">
        <v>1631000</v>
      </c>
      <c r="W2" t="s">
        <v>46</v>
      </c>
      <c r="X2">
        <v>0</v>
      </c>
      <c r="Y2" t="s">
        <v>46</v>
      </c>
      <c r="Z2">
        <v>43000</v>
      </c>
      <c r="AA2">
        <v>33395000</v>
      </c>
      <c r="AB2">
        <v>357000</v>
      </c>
      <c r="AC2">
        <v>33752000</v>
      </c>
      <c r="AD2">
        <v>77000</v>
      </c>
      <c r="AE2">
        <v>341000</v>
      </c>
      <c r="AF2">
        <v>19158000</v>
      </c>
      <c r="AG2">
        <v>1000</v>
      </c>
      <c r="AH2">
        <v>15100000</v>
      </c>
      <c r="AI2" t="s">
        <v>46</v>
      </c>
      <c r="AJ2" t="s">
        <v>46</v>
      </c>
      <c r="AK2" t="s">
        <v>46</v>
      </c>
      <c r="AL2">
        <v>124046000</v>
      </c>
      <c r="AM2">
        <v>2399000</v>
      </c>
      <c r="AN2">
        <v>200000</v>
      </c>
      <c r="AO2">
        <v>33000</v>
      </c>
      <c r="AP2">
        <v>107000</v>
      </c>
      <c r="AQ2">
        <v>30000</v>
      </c>
      <c r="AR2">
        <v>2369000</v>
      </c>
      <c r="AS2">
        <v>2001.25</v>
      </c>
      <c r="AT2">
        <v>1.9339599825870999E-2</v>
      </c>
    </row>
    <row r="3" spans="1:46" x14ac:dyDescent="0.25">
      <c r="A3">
        <v>2</v>
      </c>
      <c r="B3">
        <v>0</v>
      </c>
      <c r="C3">
        <v>0</v>
      </c>
      <c r="D3">
        <v>2000</v>
      </c>
      <c r="E3">
        <v>9000</v>
      </c>
      <c r="F3">
        <v>0</v>
      </c>
      <c r="G3">
        <v>0</v>
      </c>
      <c r="H3">
        <v>1000</v>
      </c>
      <c r="I3">
        <v>0</v>
      </c>
      <c r="J3">
        <v>264000</v>
      </c>
      <c r="K3">
        <v>0</v>
      </c>
      <c r="L3">
        <v>96000</v>
      </c>
      <c r="M3">
        <v>0</v>
      </c>
      <c r="N3">
        <v>36000</v>
      </c>
      <c r="O3">
        <v>23000</v>
      </c>
      <c r="P3">
        <v>431000</v>
      </c>
      <c r="Q3">
        <v>641000</v>
      </c>
      <c r="R3">
        <v>14000</v>
      </c>
      <c r="S3">
        <v>2756000</v>
      </c>
      <c r="T3">
        <v>40064000</v>
      </c>
      <c r="U3">
        <v>158000</v>
      </c>
      <c r="V3">
        <v>1529000</v>
      </c>
      <c r="W3" t="s">
        <v>46</v>
      </c>
      <c r="X3">
        <v>0</v>
      </c>
      <c r="Y3" t="s">
        <v>46</v>
      </c>
      <c r="Z3">
        <v>46000</v>
      </c>
      <c r="AA3">
        <v>33040000</v>
      </c>
      <c r="AB3">
        <v>213000</v>
      </c>
      <c r="AC3">
        <v>33253000</v>
      </c>
      <c r="AD3">
        <v>0</v>
      </c>
      <c r="AE3">
        <v>343000</v>
      </c>
      <c r="AF3">
        <v>20054000</v>
      </c>
      <c r="AG3">
        <v>1000</v>
      </c>
      <c r="AH3">
        <v>17249000</v>
      </c>
      <c r="AI3" t="s">
        <v>46</v>
      </c>
      <c r="AJ3" t="s">
        <v>46</v>
      </c>
      <c r="AK3" t="s">
        <v>46</v>
      </c>
      <c r="AL3">
        <v>127540000</v>
      </c>
      <c r="AM3">
        <v>2399000</v>
      </c>
      <c r="AN3">
        <v>431000</v>
      </c>
      <c r="AO3">
        <v>77000</v>
      </c>
      <c r="AP3">
        <v>179000</v>
      </c>
      <c r="AQ3">
        <v>52000</v>
      </c>
      <c r="AR3">
        <v>2276000</v>
      </c>
      <c r="AS3">
        <v>2001.5</v>
      </c>
      <c r="AT3">
        <v>1.8809785165438301E-2</v>
      </c>
    </row>
    <row r="4" spans="1:46" x14ac:dyDescent="0.25">
      <c r="A4">
        <v>3</v>
      </c>
      <c r="B4">
        <v>2000</v>
      </c>
      <c r="C4">
        <v>0</v>
      </c>
      <c r="D4">
        <v>2000</v>
      </c>
      <c r="E4">
        <v>18000</v>
      </c>
      <c r="F4">
        <v>0</v>
      </c>
      <c r="G4">
        <v>1000</v>
      </c>
      <c r="H4">
        <v>1000</v>
      </c>
      <c r="I4">
        <v>0</v>
      </c>
      <c r="J4">
        <v>405000</v>
      </c>
      <c r="K4">
        <v>0</v>
      </c>
      <c r="L4">
        <v>148000</v>
      </c>
      <c r="M4">
        <v>0</v>
      </c>
      <c r="N4">
        <v>41000</v>
      </c>
      <c r="O4">
        <v>33000</v>
      </c>
      <c r="P4">
        <v>651000</v>
      </c>
      <c r="Q4">
        <v>636000</v>
      </c>
      <c r="R4">
        <v>11000</v>
      </c>
      <c r="S4">
        <v>2980000</v>
      </c>
      <c r="T4">
        <v>38282000</v>
      </c>
      <c r="U4">
        <v>157000</v>
      </c>
      <c r="V4">
        <v>1467000</v>
      </c>
      <c r="W4" t="s">
        <v>46</v>
      </c>
      <c r="X4">
        <v>0</v>
      </c>
      <c r="Y4" t="s">
        <v>46</v>
      </c>
      <c r="Z4">
        <v>41000</v>
      </c>
      <c r="AA4">
        <v>35195000</v>
      </c>
      <c r="AB4">
        <v>282000</v>
      </c>
      <c r="AC4">
        <v>35477000</v>
      </c>
      <c r="AD4">
        <v>0</v>
      </c>
      <c r="AE4">
        <v>345000</v>
      </c>
      <c r="AF4">
        <v>21155000</v>
      </c>
      <c r="AG4">
        <v>3000</v>
      </c>
      <c r="AH4">
        <v>18433000</v>
      </c>
      <c r="AI4" t="s">
        <v>46</v>
      </c>
      <c r="AJ4" t="s">
        <v>46</v>
      </c>
      <c r="AK4" t="s">
        <v>46</v>
      </c>
      <c r="AL4">
        <v>131183000</v>
      </c>
      <c r="AM4">
        <v>2399000</v>
      </c>
      <c r="AN4">
        <v>651000</v>
      </c>
      <c r="AO4">
        <v>108000</v>
      </c>
      <c r="AP4">
        <v>534000</v>
      </c>
      <c r="AQ4">
        <v>78000</v>
      </c>
      <c r="AR4">
        <v>2468000</v>
      </c>
      <c r="AS4">
        <v>2001.75</v>
      </c>
      <c r="AT4">
        <v>1.8287430535968801E-2</v>
      </c>
    </row>
    <row r="5" spans="1:46" x14ac:dyDescent="0.25">
      <c r="A5">
        <v>4</v>
      </c>
      <c r="B5">
        <v>2000</v>
      </c>
      <c r="C5">
        <v>0</v>
      </c>
      <c r="D5">
        <v>2000</v>
      </c>
      <c r="E5">
        <v>27000</v>
      </c>
      <c r="F5">
        <v>0</v>
      </c>
      <c r="G5">
        <v>5000</v>
      </c>
      <c r="H5">
        <v>1000</v>
      </c>
      <c r="I5">
        <v>0</v>
      </c>
      <c r="J5">
        <v>947000</v>
      </c>
      <c r="K5">
        <v>0</v>
      </c>
      <c r="L5">
        <v>211000</v>
      </c>
      <c r="M5">
        <v>9000</v>
      </c>
      <c r="N5">
        <v>76000</v>
      </c>
      <c r="O5">
        <v>49000</v>
      </c>
      <c r="P5">
        <v>1329000</v>
      </c>
      <c r="Q5">
        <v>614000</v>
      </c>
      <c r="R5">
        <v>8000</v>
      </c>
      <c r="S5">
        <v>3230000</v>
      </c>
      <c r="T5">
        <v>38040000</v>
      </c>
      <c r="U5">
        <v>417000</v>
      </c>
      <c r="V5">
        <v>3098000</v>
      </c>
      <c r="W5" t="s">
        <v>46</v>
      </c>
      <c r="X5">
        <v>5000</v>
      </c>
      <c r="Y5" t="s">
        <v>46</v>
      </c>
      <c r="Z5">
        <v>50000</v>
      </c>
      <c r="AA5">
        <v>33951000</v>
      </c>
      <c r="AB5">
        <v>646000</v>
      </c>
      <c r="AC5">
        <v>34597000</v>
      </c>
      <c r="AD5">
        <v>0</v>
      </c>
      <c r="AE5">
        <v>342000</v>
      </c>
      <c r="AF5">
        <v>22354000</v>
      </c>
      <c r="AG5">
        <v>257000</v>
      </c>
      <c r="AH5">
        <v>21650000</v>
      </c>
      <c r="AI5" t="s">
        <v>46</v>
      </c>
      <c r="AJ5" t="s">
        <v>46</v>
      </c>
      <c r="AK5" t="s">
        <v>46</v>
      </c>
      <c r="AL5">
        <v>139147000</v>
      </c>
      <c r="AM5">
        <v>2399000</v>
      </c>
      <c r="AN5">
        <v>1329000</v>
      </c>
      <c r="AO5">
        <v>163000</v>
      </c>
      <c r="AP5">
        <v>1707000</v>
      </c>
      <c r="AQ5">
        <v>335000</v>
      </c>
      <c r="AR5">
        <v>3275000</v>
      </c>
      <c r="AS5">
        <v>2002</v>
      </c>
      <c r="AT5">
        <v>1.72407597720396E-2</v>
      </c>
    </row>
    <row r="6" spans="1:46" x14ac:dyDescent="0.25">
      <c r="A6">
        <v>5</v>
      </c>
      <c r="B6">
        <v>0</v>
      </c>
      <c r="C6">
        <v>0</v>
      </c>
      <c r="D6">
        <v>0</v>
      </c>
      <c r="E6">
        <v>11000</v>
      </c>
      <c r="F6">
        <v>0</v>
      </c>
      <c r="G6">
        <v>2000</v>
      </c>
      <c r="H6">
        <v>10000</v>
      </c>
      <c r="I6">
        <v>0</v>
      </c>
      <c r="J6">
        <v>314000</v>
      </c>
      <c r="K6">
        <v>0</v>
      </c>
      <c r="L6">
        <v>67000</v>
      </c>
      <c r="M6">
        <v>0</v>
      </c>
      <c r="N6">
        <v>15000</v>
      </c>
      <c r="O6">
        <v>18000</v>
      </c>
      <c r="P6">
        <v>437000</v>
      </c>
      <c r="Q6">
        <v>1052000</v>
      </c>
      <c r="R6">
        <v>4000</v>
      </c>
      <c r="S6">
        <v>3401000</v>
      </c>
      <c r="T6">
        <v>44397000</v>
      </c>
      <c r="U6">
        <v>399000</v>
      </c>
      <c r="V6">
        <v>3045000</v>
      </c>
      <c r="W6" t="s">
        <v>46</v>
      </c>
      <c r="X6">
        <v>0</v>
      </c>
      <c r="Y6" t="s">
        <v>46</v>
      </c>
      <c r="Z6">
        <v>34000</v>
      </c>
      <c r="AA6">
        <v>32558000</v>
      </c>
      <c r="AB6">
        <v>526000</v>
      </c>
      <c r="AC6">
        <v>33084000</v>
      </c>
      <c r="AD6">
        <v>0</v>
      </c>
      <c r="AE6">
        <v>324000</v>
      </c>
      <c r="AF6">
        <v>22836000</v>
      </c>
      <c r="AG6">
        <v>3000</v>
      </c>
      <c r="AH6">
        <v>17206000</v>
      </c>
      <c r="AI6" t="s">
        <v>46</v>
      </c>
      <c r="AJ6" t="s">
        <v>46</v>
      </c>
      <c r="AK6" t="s">
        <v>46</v>
      </c>
      <c r="AL6">
        <v>140592000</v>
      </c>
      <c r="AM6">
        <v>3275000</v>
      </c>
      <c r="AN6">
        <v>437000</v>
      </c>
      <c r="AO6">
        <v>47000</v>
      </c>
      <c r="AP6">
        <v>360000</v>
      </c>
      <c r="AQ6">
        <v>39000</v>
      </c>
      <c r="AR6">
        <v>3284000</v>
      </c>
      <c r="AS6">
        <v>2002.25</v>
      </c>
      <c r="AT6">
        <v>2.3294355297598698E-2</v>
      </c>
    </row>
    <row r="7" spans="1:46" x14ac:dyDescent="0.25">
      <c r="A7">
        <v>6</v>
      </c>
      <c r="B7">
        <v>0</v>
      </c>
      <c r="C7">
        <v>0</v>
      </c>
      <c r="D7">
        <v>1000</v>
      </c>
      <c r="E7">
        <v>28000</v>
      </c>
      <c r="F7">
        <v>0</v>
      </c>
      <c r="G7">
        <v>2000</v>
      </c>
      <c r="H7">
        <v>28000</v>
      </c>
      <c r="I7">
        <v>0</v>
      </c>
      <c r="J7">
        <v>591000</v>
      </c>
      <c r="K7">
        <v>0</v>
      </c>
      <c r="L7">
        <v>125000</v>
      </c>
      <c r="M7">
        <v>0</v>
      </c>
      <c r="N7">
        <v>45000</v>
      </c>
      <c r="O7">
        <v>28000</v>
      </c>
      <c r="P7">
        <v>848000</v>
      </c>
      <c r="Q7">
        <v>1064000</v>
      </c>
      <c r="R7">
        <v>5000</v>
      </c>
      <c r="S7">
        <v>3839000</v>
      </c>
      <c r="T7">
        <v>42051000</v>
      </c>
      <c r="U7">
        <v>288000</v>
      </c>
      <c r="V7">
        <v>2383000</v>
      </c>
      <c r="W7" t="s">
        <v>46</v>
      </c>
      <c r="X7">
        <v>2000</v>
      </c>
      <c r="Y7" t="s">
        <v>46</v>
      </c>
      <c r="Z7">
        <v>28000</v>
      </c>
      <c r="AA7">
        <v>31401000</v>
      </c>
      <c r="AB7">
        <v>489000</v>
      </c>
      <c r="AC7">
        <v>31890000</v>
      </c>
      <c r="AD7">
        <v>0</v>
      </c>
      <c r="AE7">
        <v>327000</v>
      </c>
      <c r="AF7">
        <v>22265000</v>
      </c>
      <c r="AG7">
        <v>61000</v>
      </c>
      <c r="AH7">
        <v>21413000</v>
      </c>
      <c r="AI7" t="s">
        <v>46</v>
      </c>
      <c r="AJ7" t="s">
        <v>46</v>
      </c>
      <c r="AK7" t="s">
        <v>46</v>
      </c>
      <c r="AL7">
        <v>141865000</v>
      </c>
      <c r="AM7">
        <v>3275000</v>
      </c>
      <c r="AN7">
        <v>848000</v>
      </c>
      <c r="AO7">
        <v>100000</v>
      </c>
      <c r="AP7">
        <v>767000</v>
      </c>
      <c r="AQ7">
        <v>-53000</v>
      </c>
      <c r="AR7">
        <v>3241000</v>
      </c>
      <c r="AS7">
        <v>2002.5</v>
      </c>
      <c r="AT7">
        <v>2.3085327600183302E-2</v>
      </c>
    </row>
    <row r="8" spans="1:46" x14ac:dyDescent="0.25">
      <c r="A8">
        <v>7</v>
      </c>
      <c r="B8">
        <v>0</v>
      </c>
      <c r="C8">
        <v>0</v>
      </c>
      <c r="D8">
        <v>1000</v>
      </c>
      <c r="E8">
        <v>36000</v>
      </c>
      <c r="F8">
        <v>0</v>
      </c>
      <c r="G8">
        <v>2000</v>
      </c>
      <c r="H8">
        <v>28000</v>
      </c>
      <c r="I8">
        <v>1000</v>
      </c>
      <c r="J8">
        <v>1428000</v>
      </c>
      <c r="K8">
        <v>0</v>
      </c>
      <c r="L8">
        <v>197000</v>
      </c>
      <c r="M8">
        <v>0</v>
      </c>
      <c r="N8">
        <v>47000</v>
      </c>
      <c r="O8">
        <v>42000</v>
      </c>
      <c r="P8">
        <v>1782000</v>
      </c>
      <c r="Q8">
        <v>1065000</v>
      </c>
      <c r="R8">
        <v>4000</v>
      </c>
      <c r="S8">
        <v>4244000</v>
      </c>
      <c r="T8">
        <v>44285000</v>
      </c>
      <c r="U8">
        <v>376000</v>
      </c>
      <c r="V8">
        <v>3267000</v>
      </c>
      <c r="W8" t="s">
        <v>46</v>
      </c>
      <c r="X8">
        <v>0</v>
      </c>
      <c r="Y8" t="s">
        <v>46</v>
      </c>
      <c r="Z8">
        <v>30000</v>
      </c>
      <c r="AA8">
        <v>30989000</v>
      </c>
      <c r="AB8">
        <v>447000</v>
      </c>
      <c r="AC8">
        <v>31436000</v>
      </c>
      <c r="AD8">
        <v>0</v>
      </c>
      <c r="AE8">
        <v>339000</v>
      </c>
      <c r="AF8">
        <v>25548000</v>
      </c>
      <c r="AG8">
        <v>1000</v>
      </c>
      <c r="AH8">
        <v>17622000</v>
      </c>
      <c r="AI8" t="s">
        <v>46</v>
      </c>
      <c r="AJ8" t="s">
        <v>46</v>
      </c>
      <c r="AK8" t="s">
        <v>46</v>
      </c>
      <c r="AL8">
        <v>144351000</v>
      </c>
      <c r="AM8">
        <v>3275000</v>
      </c>
      <c r="AN8">
        <v>1770000</v>
      </c>
      <c r="AO8">
        <v>136000</v>
      </c>
      <c r="AP8">
        <v>1826000</v>
      </c>
      <c r="AQ8">
        <v>15000</v>
      </c>
      <c r="AR8">
        <v>3458000</v>
      </c>
      <c r="AS8">
        <v>2002.75</v>
      </c>
      <c r="AT8">
        <v>2.2687754154803199E-2</v>
      </c>
    </row>
    <row r="9" spans="1:46" x14ac:dyDescent="0.25">
      <c r="A9">
        <v>8</v>
      </c>
      <c r="B9">
        <v>0</v>
      </c>
      <c r="C9">
        <v>0</v>
      </c>
      <c r="D9">
        <v>1000</v>
      </c>
      <c r="E9">
        <v>47000</v>
      </c>
      <c r="F9">
        <v>2000</v>
      </c>
      <c r="G9">
        <v>3000</v>
      </c>
      <c r="H9">
        <v>42000</v>
      </c>
      <c r="I9">
        <v>1000</v>
      </c>
      <c r="J9">
        <v>1760000</v>
      </c>
      <c r="K9">
        <v>0</v>
      </c>
      <c r="L9">
        <v>280000</v>
      </c>
      <c r="M9">
        <v>1000</v>
      </c>
      <c r="N9">
        <v>95000</v>
      </c>
      <c r="O9">
        <v>116000</v>
      </c>
      <c r="P9">
        <v>2348000</v>
      </c>
      <c r="Q9">
        <v>1104000</v>
      </c>
      <c r="R9">
        <v>3000</v>
      </c>
      <c r="S9">
        <v>4525000</v>
      </c>
      <c r="T9">
        <v>51723000</v>
      </c>
      <c r="U9">
        <v>130000</v>
      </c>
      <c r="V9">
        <v>3015000</v>
      </c>
      <c r="W9" t="s">
        <v>46</v>
      </c>
      <c r="X9">
        <v>2000</v>
      </c>
      <c r="Y9" t="s">
        <v>46</v>
      </c>
      <c r="Z9">
        <v>21000</v>
      </c>
      <c r="AA9">
        <v>29809000</v>
      </c>
      <c r="AB9">
        <v>491000</v>
      </c>
      <c r="AC9">
        <v>30300000</v>
      </c>
      <c r="AD9">
        <v>0</v>
      </c>
      <c r="AE9">
        <v>346000</v>
      </c>
      <c r="AF9">
        <v>28637000</v>
      </c>
      <c r="AG9">
        <v>1000</v>
      </c>
      <c r="AH9">
        <v>15463000</v>
      </c>
      <c r="AI9" t="s">
        <v>46</v>
      </c>
      <c r="AJ9" t="s">
        <v>46</v>
      </c>
      <c r="AK9" t="s">
        <v>46</v>
      </c>
      <c r="AL9">
        <v>149431000</v>
      </c>
      <c r="AM9">
        <v>3275000</v>
      </c>
      <c r="AN9">
        <v>2336000</v>
      </c>
      <c r="AO9">
        <v>179000</v>
      </c>
      <c r="AP9">
        <v>2382000</v>
      </c>
      <c r="AQ9">
        <v>96000</v>
      </c>
      <c r="AR9">
        <v>3572000</v>
      </c>
      <c r="AS9">
        <v>2003</v>
      </c>
      <c r="AT9">
        <v>2.1916469808808101E-2</v>
      </c>
    </row>
    <row r="10" spans="1:46" x14ac:dyDescent="0.25">
      <c r="A10">
        <v>9</v>
      </c>
      <c r="B10">
        <v>0</v>
      </c>
      <c r="C10">
        <v>0</v>
      </c>
      <c r="D10">
        <v>1000</v>
      </c>
      <c r="E10">
        <v>5000</v>
      </c>
      <c r="F10">
        <v>0</v>
      </c>
      <c r="G10">
        <v>0</v>
      </c>
      <c r="H10">
        <v>10000</v>
      </c>
      <c r="I10">
        <v>0</v>
      </c>
      <c r="J10">
        <v>350000</v>
      </c>
      <c r="K10">
        <v>0</v>
      </c>
      <c r="L10">
        <v>79000</v>
      </c>
      <c r="M10">
        <v>0</v>
      </c>
      <c r="N10">
        <v>5000</v>
      </c>
      <c r="O10">
        <v>12000</v>
      </c>
      <c r="P10">
        <v>462000</v>
      </c>
      <c r="Q10">
        <v>1119000</v>
      </c>
      <c r="R10">
        <v>3000</v>
      </c>
      <c r="S10">
        <v>4690000</v>
      </c>
      <c r="T10">
        <v>54111000</v>
      </c>
      <c r="U10">
        <v>133000</v>
      </c>
      <c r="V10">
        <v>2473000</v>
      </c>
      <c r="W10" t="s">
        <v>46</v>
      </c>
      <c r="X10">
        <v>0</v>
      </c>
      <c r="Y10" t="s">
        <v>46</v>
      </c>
      <c r="Z10">
        <v>22000</v>
      </c>
      <c r="AA10">
        <v>28205000</v>
      </c>
      <c r="AB10">
        <v>461000</v>
      </c>
      <c r="AC10">
        <v>28666000</v>
      </c>
      <c r="AD10">
        <v>0</v>
      </c>
      <c r="AE10">
        <v>327000</v>
      </c>
      <c r="AF10">
        <v>31604000</v>
      </c>
      <c r="AG10">
        <v>1000</v>
      </c>
      <c r="AH10">
        <v>14908000</v>
      </c>
      <c r="AI10" t="s">
        <v>46</v>
      </c>
      <c r="AJ10" t="s">
        <v>46</v>
      </c>
      <c r="AK10" t="s">
        <v>46</v>
      </c>
      <c r="AL10">
        <v>152927000</v>
      </c>
      <c r="AM10">
        <v>3572000</v>
      </c>
      <c r="AN10">
        <v>460000</v>
      </c>
      <c r="AO10">
        <v>93000</v>
      </c>
      <c r="AP10">
        <v>493000</v>
      </c>
      <c r="AQ10">
        <v>129000</v>
      </c>
      <c r="AR10">
        <v>3823000</v>
      </c>
      <c r="AS10">
        <v>2003.25</v>
      </c>
      <c r="AT10">
        <v>2.3357549680566501E-2</v>
      </c>
    </row>
    <row r="11" spans="1:46" x14ac:dyDescent="0.25">
      <c r="A11">
        <v>10</v>
      </c>
      <c r="B11">
        <v>0</v>
      </c>
      <c r="C11">
        <v>0</v>
      </c>
      <c r="D11">
        <v>1000</v>
      </c>
      <c r="E11">
        <v>11000</v>
      </c>
      <c r="F11">
        <v>0</v>
      </c>
      <c r="G11">
        <v>0</v>
      </c>
      <c r="H11">
        <v>25000</v>
      </c>
      <c r="I11">
        <v>0</v>
      </c>
      <c r="J11">
        <v>603000</v>
      </c>
      <c r="K11">
        <v>0</v>
      </c>
      <c r="L11">
        <v>147000</v>
      </c>
      <c r="M11">
        <v>0</v>
      </c>
      <c r="N11">
        <v>18000</v>
      </c>
      <c r="O11">
        <v>55000</v>
      </c>
      <c r="P11">
        <v>860000</v>
      </c>
      <c r="Q11">
        <v>1059000</v>
      </c>
      <c r="R11">
        <v>3000</v>
      </c>
      <c r="S11">
        <v>5243000</v>
      </c>
      <c r="T11">
        <v>60497000</v>
      </c>
      <c r="U11">
        <v>149000</v>
      </c>
      <c r="V11">
        <v>2721000</v>
      </c>
      <c r="W11" t="s">
        <v>46</v>
      </c>
      <c r="X11">
        <v>53000</v>
      </c>
      <c r="Y11" t="s">
        <v>46</v>
      </c>
      <c r="Z11">
        <v>17000</v>
      </c>
      <c r="AA11">
        <v>26510000</v>
      </c>
      <c r="AB11">
        <v>403000</v>
      </c>
      <c r="AC11">
        <v>26913000</v>
      </c>
      <c r="AD11">
        <v>0</v>
      </c>
      <c r="AE11">
        <v>342000</v>
      </c>
      <c r="AF11">
        <v>31668000</v>
      </c>
      <c r="AG11">
        <v>1000</v>
      </c>
      <c r="AH11">
        <v>18099000</v>
      </c>
      <c r="AI11" t="s">
        <v>46</v>
      </c>
      <c r="AJ11" t="s">
        <v>46</v>
      </c>
      <c r="AK11" t="s">
        <v>46</v>
      </c>
      <c r="AL11">
        <v>164856000</v>
      </c>
      <c r="AM11">
        <v>3572000</v>
      </c>
      <c r="AN11">
        <v>813000</v>
      </c>
      <c r="AO11">
        <v>177000</v>
      </c>
      <c r="AP11">
        <v>707000</v>
      </c>
      <c r="AQ11">
        <v>186000</v>
      </c>
      <c r="AR11">
        <v>3735000</v>
      </c>
      <c r="AS11">
        <v>2003.5</v>
      </c>
      <c r="AT11">
        <v>2.1667394574659101E-2</v>
      </c>
    </row>
    <row r="12" spans="1:46" x14ac:dyDescent="0.25">
      <c r="A12">
        <v>11</v>
      </c>
      <c r="B12">
        <v>0</v>
      </c>
      <c r="C12">
        <v>0</v>
      </c>
      <c r="D12">
        <v>1000</v>
      </c>
      <c r="E12">
        <v>17000</v>
      </c>
      <c r="F12">
        <v>0</v>
      </c>
      <c r="G12">
        <v>0</v>
      </c>
      <c r="H12">
        <v>25000</v>
      </c>
      <c r="I12">
        <v>0</v>
      </c>
      <c r="J12">
        <v>912000</v>
      </c>
      <c r="K12">
        <v>0</v>
      </c>
      <c r="L12">
        <v>222000</v>
      </c>
      <c r="M12">
        <v>0</v>
      </c>
      <c r="N12">
        <v>23000</v>
      </c>
      <c r="O12">
        <v>70000</v>
      </c>
      <c r="P12">
        <v>1270000</v>
      </c>
      <c r="Q12">
        <v>1045000</v>
      </c>
      <c r="R12">
        <v>3000</v>
      </c>
      <c r="S12">
        <v>5865000</v>
      </c>
      <c r="T12">
        <v>69440000</v>
      </c>
      <c r="U12">
        <v>108000</v>
      </c>
      <c r="V12">
        <v>2215000</v>
      </c>
      <c r="W12" t="s">
        <v>46</v>
      </c>
      <c r="X12">
        <v>0</v>
      </c>
      <c r="Y12" t="s">
        <v>46</v>
      </c>
      <c r="Z12">
        <v>20000</v>
      </c>
      <c r="AA12">
        <v>34393000</v>
      </c>
      <c r="AB12">
        <v>311000</v>
      </c>
      <c r="AC12">
        <v>34704000</v>
      </c>
      <c r="AD12">
        <v>0</v>
      </c>
      <c r="AE12">
        <v>341000</v>
      </c>
      <c r="AF12">
        <v>32643000</v>
      </c>
      <c r="AG12">
        <v>1000</v>
      </c>
      <c r="AH12">
        <v>13639000</v>
      </c>
      <c r="AI12" t="s">
        <v>46</v>
      </c>
      <c r="AJ12" t="s">
        <v>46</v>
      </c>
      <c r="AK12" t="s">
        <v>46</v>
      </c>
      <c r="AL12">
        <v>174470000</v>
      </c>
      <c r="AM12">
        <v>3572000</v>
      </c>
      <c r="AN12">
        <v>1194000</v>
      </c>
      <c r="AO12">
        <v>258000</v>
      </c>
      <c r="AP12">
        <v>748000</v>
      </c>
      <c r="AQ12">
        <v>216000</v>
      </c>
      <c r="AR12">
        <v>3448000</v>
      </c>
      <c r="AS12">
        <v>2003.75</v>
      </c>
      <c r="AT12">
        <v>2.0473433828165299E-2</v>
      </c>
    </row>
    <row r="13" spans="1:46" x14ac:dyDescent="0.25">
      <c r="A13">
        <v>12</v>
      </c>
      <c r="B13">
        <v>0</v>
      </c>
      <c r="C13">
        <v>0</v>
      </c>
      <c r="D13">
        <v>1000</v>
      </c>
      <c r="E13">
        <v>25000</v>
      </c>
      <c r="F13">
        <v>0</v>
      </c>
      <c r="G13">
        <v>1000</v>
      </c>
      <c r="H13">
        <v>25000</v>
      </c>
      <c r="I13">
        <v>0</v>
      </c>
      <c r="J13">
        <v>1069000</v>
      </c>
      <c r="K13">
        <v>0</v>
      </c>
      <c r="L13">
        <v>298000</v>
      </c>
      <c r="M13">
        <v>0</v>
      </c>
      <c r="N13">
        <v>24000</v>
      </c>
      <c r="O13">
        <v>84000</v>
      </c>
      <c r="P13">
        <v>1527000</v>
      </c>
      <c r="Q13">
        <v>1157000</v>
      </c>
      <c r="R13">
        <v>3000</v>
      </c>
      <c r="S13">
        <v>6696000</v>
      </c>
      <c r="T13">
        <v>55240000</v>
      </c>
      <c r="U13">
        <v>92000</v>
      </c>
      <c r="V13">
        <v>3069000</v>
      </c>
      <c r="W13" t="s">
        <v>46</v>
      </c>
      <c r="X13">
        <v>9000</v>
      </c>
      <c r="Y13" t="s">
        <v>46</v>
      </c>
      <c r="Z13">
        <v>21000</v>
      </c>
      <c r="AA13">
        <v>26881000</v>
      </c>
      <c r="AB13">
        <v>229000</v>
      </c>
      <c r="AC13">
        <v>27110000</v>
      </c>
      <c r="AD13">
        <v>0</v>
      </c>
      <c r="AE13">
        <v>346000</v>
      </c>
      <c r="AF13">
        <v>32067000</v>
      </c>
      <c r="AG13">
        <v>0</v>
      </c>
      <c r="AH13">
        <v>12707000</v>
      </c>
      <c r="AI13" t="s">
        <v>46</v>
      </c>
      <c r="AJ13" t="s">
        <v>46</v>
      </c>
      <c r="AK13" t="s">
        <v>46</v>
      </c>
      <c r="AL13">
        <v>153183000</v>
      </c>
      <c r="AM13">
        <v>3572000</v>
      </c>
      <c r="AN13">
        <v>1448000</v>
      </c>
      <c r="AO13">
        <v>431000</v>
      </c>
      <c r="AP13">
        <v>512000</v>
      </c>
      <c r="AQ13">
        <v>242000</v>
      </c>
      <c r="AR13">
        <v>3151000</v>
      </c>
      <c r="AS13">
        <v>2004</v>
      </c>
      <c r="AT13">
        <v>2.3318514456565E-2</v>
      </c>
    </row>
    <row r="14" spans="1:46" x14ac:dyDescent="0.25">
      <c r="A14">
        <v>13</v>
      </c>
      <c r="B14">
        <v>0</v>
      </c>
      <c r="C14">
        <v>0</v>
      </c>
      <c r="D14">
        <v>0</v>
      </c>
      <c r="E14">
        <v>5000</v>
      </c>
      <c r="F14">
        <v>0</v>
      </c>
      <c r="G14">
        <v>1000</v>
      </c>
      <c r="H14">
        <v>0</v>
      </c>
      <c r="I14">
        <v>0</v>
      </c>
      <c r="J14">
        <v>180000</v>
      </c>
      <c r="K14">
        <v>0</v>
      </c>
      <c r="L14">
        <v>70000</v>
      </c>
      <c r="M14">
        <v>0</v>
      </c>
      <c r="N14">
        <v>0</v>
      </c>
      <c r="O14">
        <v>16000</v>
      </c>
      <c r="P14">
        <v>272000</v>
      </c>
      <c r="Q14">
        <v>1177000</v>
      </c>
      <c r="R14">
        <v>2000</v>
      </c>
      <c r="S14">
        <v>7410000</v>
      </c>
      <c r="T14">
        <v>55173000</v>
      </c>
      <c r="U14">
        <v>137000</v>
      </c>
      <c r="V14">
        <v>2333000</v>
      </c>
      <c r="W14" t="s">
        <v>46</v>
      </c>
      <c r="X14">
        <v>17000</v>
      </c>
      <c r="Y14" t="s">
        <v>46</v>
      </c>
      <c r="Z14">
        <v>13000</v>
      </c>
      <c r="AA14">
        <v>22703000</v>
      </c>
      <c r="AB14">
        <v>136000</v>
      </c>
      <c r="AC14">
        <v>22839000</v>
      </c>
      <c r="AD14">
        <v>0</v>
      </c>
      <c r="AE14">
        <v>342000</v>
      </c>
      <c r="AF14">
        <v>32107000</v>
      </c>
      <c r="AG14">
        <v>2000</v>
      </c>
      <c r="AH14">
        <v>12281000</v>
      </c>
      <c r="AI14" t="s">
        <v>46</v>
      </c>
      <c r="AJ14" t="s">
        <v>46</v>
      </c>
      <c r="AK14" t="s">
        <v>46</v>
      </c>
      <c r="AL14">
        <v>150748000</v>
      </c>
      <c r="AM14">
        <v>3151000</v>
      </c>
      <c r="AN14">
        <v>270000</v>
      </c>
      <c r="AO14">
        <v>104000</v>
      </c>
      <c r="AP14">
        <v>-228000</v>
      </c>
      <c r="AQ14">
        <v>18000</v>
      </c>
      <c r="AR14">
        <v>2771000</v>
      </c>
      <c r="AS14">
        <v>2004.25</v>
      </c>
      <c r="AT14">
        <v>2.0902433199777099E-2</v>
      </c>
    </row>
    <row r="15" spans="1:46" x14ac:dyDescent="0.25">
      <c r="A15">
        <v>14</v>
      </c>
      <c r="B15">
        <v>0</v>
      </c>
      <c r="C15">
        <v>0</v>
      </c>
      <c r="D15">
        <v>0</v>
      </c>
      <c r="E15">
        <v>11000</v>
      </c>
      <c r="F15">
        <v>1000</v>
      </c>
      <c r="G15">
        <v>1000</v>
      </c>
      <c r="H15">
        <v>2000</v>
      </c>
      <c r="I15">
        <v>0</v>
      </c>
      <c r="J15">
        <v>351000</v>
      </c>
      <c r="K15">
        <v>0</v>
      </c>
      <c r="L15">
        <v>132000</v>
      </c>
      <c r="M15">
        <v>0</v>
      </c>
      <c r="N15">
        <v>10000</v>
      </c>
      <c r="O15">
        <v>31000</v>
      </c>
      <c r="P15">
        <v>539000</v>
      </c>
      <c r="Q15">
        <v>1103000</v>
      </c>
      <c r="R15">
        <v>3000</v>
      </c>
      <c r="S15">
        <v>8592000</v>
      </c>
      <c r="T15">
        <v>59961000</v>
      </c>
      <c r="U15">
        <v>130000</v>
      </c>
      <c r="V15">
        <v>2505000</v>
      </c>
      <c r="W15" t="s">
        <v>46</v>
      </c>
      <c r="X15">
        <v>0</v>
      </c>
      <c r="Y15" t="s">
        <v>46</v>
      </c>
      <c r="Z15">
        <v>15000</v>
      </c>
      <c r="AA15">
        <v>22514000</v>
      </c>
      <c r="AB15">
        <v>314000</v>
      </c>
      <c r="AC15">
        <v>22828000</v>
      </c>
      <c r="AD15">
        <v>0</v>
      </c>
      <c r="AE15">
        <v>341000</v>
      </c>
      <c r="AF15">
        <v>30966000</v>
      </c>
      <c r="AG15">
        <v>0</v>
      </c>
      <c r="AH15">
        <v>14297000</v>
      </c>
      <c r="AI15" t="s">
        <v>46</v>
      </c>
      <c r="AJ15" t="s">
        <v>46</v>
      </c>
      <c r="AK15" t="s">
        <v>46</v>
      </c>
      <c r="AL15">
        <v>155923000</v>
      </c>
      <c r="AM15">
        <v>3151000</v>
      </c>
      <c r="AN15">
        <v>535000</v>
      </c>
      <c r="AO15">
        <v>243000</v>
      </c>
      <c r="AP15">
        <v>-273000</v>
      </c>
      <c r="AQ15">
        <v>33000</v>
      </c>
      <c r="AR15">
        <v>2611000</v>
      </c>
      <c r="AS15">
        <v>2004.5</v>
      </c>
      <c r="AT15">
        <v>2.0208692752191799E-2</v>
      </c>
    </row>
    <row r="16" spans="1:46" x14ac:dyDescent="0.25">
      <c r="A16">
        <v>15</v>
      </c>
      <c r="B16">
        <v>0</v>
      </c>
      <c r="C16">
        <v>0</v>
      </c>
      <c r="D16">
        <v>2000</v>
      </c>
      <c r="E16">
        <v>17000</v>
      </c>
      <c r="F16">
        <v>4000</v>
      </c>
      <c r="G16">
        <v>1000</v>
      </c>
      <c r="H16">
        <v>2000</v>
      </c>
      <c r="I16">
        <v>0</v>
      </c>
      <c r="J16">
        <v>434000</v>
      </c>
      <c r="K16">
        <v>0</v>
      </c>
      <c r="L16">
        <v>200000</v>
      </c>
      <c r="M16">
        <v>0</v>
      </c>
      <c r="N16">
        <v>13000</v>
      </c>
      <c r="O16">
        <v>43000</v>
      </c>
      <c r="P16">
        <v>716000</v>
      </c>
      <c r="Q16">
        <v>922000</v>
      </c>
      <c r="R16">
        <v>3000</v>
      </c>
      <c r="S16">
        <v>9702000</v>
      </c>
      <c r="T16">
        <v>60844000</v>
      </c>
      <c r="U16">
        <v>117000</v>
      </c>
      <c r="V16">
        <v>1983000</v>
      </c>
      <c r="W16" t="s">
        <v>46</v>
      </c>
      <c r="X16">
        <v>24000</v>
      </c>
      <c r="Y16" t="s">
        <v>46</v>
      </c>
      <c r="Z16">
        <v>14000</v>
      </c>
      <c r="AA16">
        <v>22287000</v>
      </c>
      <c r="AB16">
        <v>190000</v>
      </c>
      <c r="AC16">
        <v>22477000</v>
      </c>
      <c r="AD16">
        <v>0</v>
      </c>
      <c r="AE16">
        <v>365000</v>
      </c>
      <c r="AF16">
        <v>31117000</v>
      </c>
      <c r="AG16">
        <v>0</v>
      </c>
      <c r="AH16">
        <v>13615000</v>
      </c>
      <c r="AI16" t="s">
        <v>46</v>
      </c>
      <c r="AJ16" t="s">
        <v>46</v>
      </c>
      <c r="AK16" t="s">
        <v>46</v>
      </c>
      <c r="AL16">
        <v>158405000</v>
      </c>
      <c r="AM16">
        <v>3151000</v>
      </c>
      <c r="AN16">
        <v>685000</v>
      </c>
      <c r="AO16">
        <v>325000</v>
      </c>
      <c r="AP16">
        <v>-406000</v>
      </c>
      <c r="AQ16">
        <v>59000</v>
      </c>
      <c r="AR16">
        <v>2382000</v>
      </c>
      <c r="AS16">
        <v>2004.75</v>
      </c>
      <c r="AT16">
        <v>1.9892048862093999E-2</v>
      </c>
    </row>
    <row r="17" spans="1:46" x14ac:dyDescent="0.25">
      <c r="A17">
        <v>16</v>
      </c>
      <c r="B17">
        <v>4000</v>
      </c>
      <c r="C17">
        <v>0</v>
      </c>
      <c r="D17">
        <v>33000</v>
      </c>
      <c r="E17">
        <v>96000</v>
      </c>
      <c r="F17">
        <v>4000</v>
      </c>
      <c r="G17">
        <v>9000</v>
      </c>
      <c r="H17">
        <v>6000</v>
      </c>
      <c r="I17">
        <v>0</v>
      </c>
      <c r="J17">
        <v>633000</v>
      </c>
      <c r="K17">
        <v>633000</v>
      </c>
      <c r="L17">
        <v>781000</v>
      </c>
      <c r="M17">
        <v>0</v>
      </c>
      <c r="N17">
        <v>25000</v>
      </c>
      <c r="O17">
        <v>59000</v>
      </c>
      <c r="P17">
        <v>2283000</v>
      </c>
      <c r="Q17">
        <v>6208000</v>
      </c>
      <c r="R17">
        <v>178000</v>
      </c>
      <c r="S17">
        <v>28766000</v>
      </c>
      <c r="T17">
        <v>85524000</v>
      </c>
      <c r="U17">
        <v>927000</v>
      </c>
      <c r="V17">
        <v>14793000</v>
      </c>
      <c r="W17" t="s">
        <v>46</v>
      </c>
      <c r="X17">
        <v>56000</v>
      </c>
      <c r="Y17" t="s">
        <v>46</v>
      </c>
      <c r="Z17">
        <v>708000</v>
      </c>
      <c r="AA17">
        <v>51906000</v>
      </c>
      <c r="AB17">
        <v>336000</v>
      </c>
      <c r="AC17">
        <v>52242000</v>
      </c>
      <c r="AD17">
        <v>25520000</v>
      </c>
      <c r="AE17">
        <v>1279000</v>
      </c>
      <c r="AF17">
        <v>39389000</v>
      </c>
      <c r="AG17">
        <v>4000</v>
      </c>
      <c r="AH17">
        <v>51387000</v>
      </c>
      <c r="AI17" t="s">
        <v>46</v>
      </c>
      <c r="AJ17" t="s">
        <v>46</v>
      </c>
      <c r="AK17" t="s">
        <v>46</v>
      </c>
      <c r="AL17">
        <v>330497000</v>
      </c>
      <c r="AM17">
        <v>3151000</v>
      </c>
      <c r="AN17">
        <v>1854000</v>
      </c>
      <c r="AO17">
        <v>569000</v>
      </c>
      <c r="AP17">
        <v>876000</v>
      </c>
      <c r="AQ17">
        <v>3429000</v>
      </c>
      <c r="AR17">
        <v>5313000</v>
      </c>
      <c r="AS17">
        <v>2005</v>
      </c>
      <c r="AT17">
        <v>9.5341258770881392E-3</v>
      </c>
    </row>
    <row r="18" spans="1:46" x14ac:dyDescent="0.25">
      <c r="A18">
        <v>17</v>
      </c>
      <c r="B18">
        <v>2000</v>
      </c>
      <c r="C18">
        <v>0</v>
      </c>
      <c r="D18">
        <v>17000</v>
      </c>
      <c r="E18">
        <v>23000</v>
      </c>
      <c r="F18">
        <v>2000</v>
      </c>
      <c r="G18">
        <v>8000</v>
      </c>
      <c r="H18">
        <v>1000</v>
      </c>
      <c r="I18">
        <v>0</v>
      </c>
      <c r="J18">
        <v>86000</v>
      </c>
      <c r="K18">
        <v>260000</v>
      </c>
      <c r="L18">
        <v>126000</v>
      </c>
      <c r="M18">
        <v>0</v>
      </c>
      <c r="N18">
        <v>4000</v>
      </c>
      <c r="O18">
        <v>10000</v>
      </c>
      <c r="P18">
        <v>539000</v>
      </c>
      <c r="Q18">
        <v>6084000</v>
      </c>
      <c r="R18">
        <v>170000</v>
      </c>
      <c r="S18">
        <v>32472000</v>
      </c>
      <c r="T18">
        <v>84496000</v>
      </c>
      <c r="U18">
        <v>865000</v>
      </c>
      <c r="V18">
        <v>13791000</v>
      </c>
      <c r="W18" t="s">
        <v>46</v>
      </c>
      <c r="X18">
        <v>39000</v>
      </c>
      <c r="Y18" t="s">
        <v>46</v>
      </c>
      <c r="Z18">
        <v>719000</v>
      </c>
      <c r="AA18">
        <v>65889000</v>
      </c>
      <c r="AB18">
        <v>1732000</v>
      </c>
      <c r="AC18">
        <v>67621000</v>
      </c>
      <c r="AD18">
        <v>29445000</v>
      </c>
      <c r="AE18">
        <v>1265000</v>
      </c>
      <c r="AF18">
        <v>46948000</v>
      </c>
      <c r="AG18">
        <v>0</v>
      </c>
      <c r="AH18">
        <v>24757000</v>
      </c>
      <c r="AI18" t="s">
        <v>46</v>
      </c>
      <c r="AJ18" t="s">
        <v>46</v>
      </c>
      <c r="AK18" t="s">
        <v>46</v>
      </c>
      <c r="AL18">
        <v>328775000</v>
      </c>
      <c r="AM18">
        <v>5313000</v>
      </c>
      <c r="AN18">
        <v>538000</v>
      </c>
      <c r="AO18">
        <v>158000</v>
      </c>
      <c r="AP18">
        <v>31000</v>
      </c>
      <c r="AQ18">
        <v>-91000</v>
      </c>
      <c r="AR18">
        <v>4871000</v>
      </c>
      <c r="AS18">
        <v>2005.25</v>
      </c>
      <c r="AT18">
        <v>1.6159987833624798E-2</v>
      </c>
    </row>
    <row r="19" spans="1:46" x14ac:dyDescent="0.25">
      <c r="A19">
        <v>18</v>
      </c>
      <c r="B19">
        <v>2000</v>
      </c>
      <c r="C19">
        <v>0</v>
      </c>
      <c r="D19">
        <v>33000</v>
      </c>
      <c r="E19">
        <v>42000</v>
      </c>
      <c r="F19">
        <v>2000</v>
      </c>
      <c r="G19">
        <v>14000</v>
      </c>
      <c r="H19">
        <v>1000</v>
      </c>
      <c r="I19">
        <v>0</v>
      </c>
      <c r="J19">
        <v>148000</v>
      </c>
      <c r="K19">
        <v>536000</v>
      </c>
      <c r="L19">
        <v>214000</v>
      </c>
      <c r="M19">
        <v>0</v>
      </c>
      <c r="N19">
        <v>4000</v>
      </c>
      <c r="O19">
        <v>17000</v>
      </c>
      <c r="P19">
        <v>1013000</v>
      </c>
      <c r="Q19">
        <v>6109000</v>
      </c>
      <c r="R19">
        <v>158000</v>
      </c>
      <c r="S19">
        <v>37494000</v>
      </c>
      <c r="T19">
        <v>92029000</v>
      </c>
      <c r="U19">
        <v>745000</v>
      </c>
      <c r="V19">
        <v>14973000</v>
      </c>
      <c r="W19" t="s">
        <v>46</v>
      </c>
      <c r="X19">
        <v>176000</v>
      </c>
      <c r="Y19" t="s">
        <v>46</v>
      </c>
      <c r="Z19">
        <v>767000</v>
      </c>
      <c r="AA19">
        <v>65540000</v>
      </c>
      <c r="AB19">
        <v>1472000</v>
      </c>
      <c r="AC19">
        <v>67012000</v>
      </c>
      <c r="AD19">
        <v>29707000</v>
      </c>
      <c r="AE19">
        <v>962000</v>
      </c>
      <c r="AF19">
        <v>43185000</v>
      </c>
      <c r="AG19">
        <v>4000</v>
      </c>
      <c r="AH19">
        <v>25945000</v>
      </c>
      <c r="AI19" t="s">
        <v>46</v>
      </c>
      <c r="AJ19" t="s">
        <v>46</v>
      </c>
      <c r="AK19" t="s">
        <v>46</v>
      </c>
      <c r="AL19">
        <v>337295000</v>
      </c>
      <c r="AM19">
        <v>5313000</v>
      </c>
      <c r="AN19">
        <v>1010000</v>
      </c>
      <c r="AO19">
        <v>323000</v>
      </c>
      <c r="AP19">
        <v>71000</v>
      </c>
      <c r="AQ19">
        <v>-15000</v>
      </c>
      <c r="AR19">
        <v>4676000</v>
      </c>
      <c r="AS19">
        <v>2005.5</v>
      </c>
      <c r="AT19">
        <v>1.57517899761337E-2</v>
      </c>
    </row>
    <row r="20" spans="1:46" x14ac:dyDescent="0.25">
      <c r="A20">
        <v>19</v>
      </c>
      <c r="B20">
        <v>3000</v>
      </c>
      <c r="C20">
        <v>0</v>
      </c>
      <c r="D20">
        <v>46000</v>
      </c>
      <c r="E20">
        <v>69000</v>
      </c>
      <c r="F20">
        <v>2000</v>
      </c>
      <c r="G20">
        <v>16000</v>
      </c>
      <c r="H20">
        <v>1000</v>
      </c>
      <c r="I20">
        <v>0</v>
      </c>
      <c r="J20">
        <v>209000</v>
      </c>
      <c r="K20">
        <v>839000</v>
      </c>
      <c r="L20">
        <v>316000</v>
      </c>
      <c r="M20">
        <v>0</v>
      </c>
      <c r="N20">
        <v>27000</v>
      </c>
      <c r="O20">
        <v>22000</v>
      </c>
      <c r="P20">
        <v>1550000</v>
      </c>
      <c r="Q20">
        <v>5664000</v>
      </c>
      <c r="R20">
        <v>161000</v>
      </c>
      <c r="S20">
        <v>53429000</v>
      </c>
      <c r="T20">
        <v>93561000</v>
      </c>
      <c r="U20">
        <v>755000</v>
      </c>
      <c r="V20">
        <v>14843000</v>
      </c>
      <c r="W20" t="s">
        <v>46</v>
      </c>
      <c r="X20">
        <v>38000</v>
      </c>
      <c r="Y20" t="s">
        <v>46</v>
      </c>
      <c r="Z20">
        <v>678000</v>
      </c>
      <c r="AA20">
        <v>68437000</v>
      </c>
      <c r="AB20">
        <v>1244000</v>
      </c>
      <c r="AC20">
        <v>69681000</v>
      </c>
      <c r="AD20">
        <v>29563000</v>
      </c>
      <c r="AE20">
        <v>963000</v>
      </c>
      <c r="AF20">
        <v>44496000</v>
      </c>
      <c r="AG20">
        <v>3000</v>
      </c>
      <c r="AH20">
        <v>25959000</v>
      </c>
      <c r="AI20" t="s">
        <v>46</v>
      </c>
      <c r="AJ20" t="s">
        <v>46</v>
      </c>
      <c r="AK20" t="s">
        <v>46</v>
      </c>
      <c r="AL20">
        <v>352269000</v>
      </c>
      <c r="AM20">
        <v>5313000</v>
      </c>
      <c r="AN20">
        <v>1542000</v>
      </c>
      <c r="AO20">
        <v>489000</v>
      </c>
      <c r="AP20">
        <v>653000</v>
      </c>
      <c r="AQ20">
        <v>-2000</v>
      </c>
      <c r="AR20">
        <v>4895000</v>
      </c>
      <c r="AS20">
        <v>2005.75</v>
      </c>
      <c r="AT20">
        <v>1.50822240957904E-2</v>
      </c>
    </row>
    <row r="21" spans="1:46" x14ac:dyDescent="0.25">
      <c r="A21">
        <v>20</v>
      </c>
      <c r="B21">
        <v>5000</v>
      </c>
      <c r="C21">
        <v>1000</v>
      </c>
      <c r="D21">
        <v>59000</v>
      </c>
      <c r="E21">
        <v>90000</v>
      </c>
      <c r="F21">
        <v>3000</v>
      </c>
      <c r="G21">
        <v>27000</v>
      </c>
      <c r="H21">
        <v>1000</v>
      </c>
      <c r="I21">
        <v>0</v>
      </c>
      <c r="J21">
        <v>329000</v>
      </c>
      <c r="K21">
        <v>1347000</v>
      </c>
      <c r="L21">
        <v>435000</v>
      </c>
      <c r="M21">
        <v>0</v>
      </c>
      <c r="N21">
        <v>34000</v>
      </c>
      <c r="O21">
        <v>35000</v>
      </c>
      <c r="P21">
        <v>2366000</v>
      </c>
      <c r="Q21">
        <v>5962000</v>
      </c>
      <c r="R21">
        <v>169000</v>
      </c>
      <c r="S21">
        <v>54183000</v>
      </c>
      <c r="T21">
        <v>91369000</v>
      </c>
      <c r="U21">
        <v>661000</v>
      </c>
      <c r="V21">
        <v>15238000</v>
      </c>
      <c r="W21" t="s">
        <v>46</v>
      </c>
      <c r="X21">
        <v>17000</v>
      </c>
      <c r="Y21" t="s">
        <v>46</v>
      </c>
      <c r="Z21">
        <v>657000</v>
      </c>
      <c r="AA21">
        <v>70216000</v>
      </c>
      <c r="AB21">
        <v>1926000</v>
      </c>
      <c r="AC21">
        <v>72142000</v>
      </c>
      <c r="AD21">
        <v>31363000</v>
      </c>
      <c r="AE21">
        <v>898000</v>
      </c>
      <c r="AF21">
        <v>46065000</v>
      </c>
      <c r="AG21">
        <v>2000</v>
      </c>
      <c r="AH21">
        <v>25224000</v>
      </c>
      <c r="AI21" t="s">
        <v>46</v>
      </c>
      <c r="AJ21" t="s">
        <v>46</v>
      </c>
      <c r="AK21" t="s">
        <v>46</v>
      </c>
      <c r="AL21">
        <v>356017000</v>
      </c>
      <c r="AM21">
        <v>5313000</v>
      </c>
      <c r="AN21">
        <v>2353000</v>
      </c>
      <c r="AO21">
        <v>714000</v>
      </c>
      <c r="AP21">
        <v>1193000</v>
      </c>
      <c r="AQ21">
        <v>16000</v>
      </c>
      <c r="AR21">
        <v>4857000</v>
      </c>
      <c r="AS21">
        <v>2006</v>
      </c>
      <c r="AT21">
        <v>1.49234446669682E-2</v>
      </c>
    </row>
    <row r="22" spans="1:46" x14ac:dyDescent="0.25">
      <c r="A22">
        <v>21</v>
      </c>
      <c r="B22">
        <v>1000</v>
      </c>
      <c r="C22">
        <v>0</v>
      </c>
      <c r="D22">
        <v>20000</v>
      </c>
      <c r="E22">
        <v>36000</v>
      </c>
      <c r="F22">
        <v>0</v>
      </c>
      <c r="G22">
        <v>3000</v>
      </c>
      <c r="H22">
        <v>0</v>
      </c>
      <c r="I22">
        <v>1000</v>
      </c>
      <c r="J22">
        <v>60000</v>
      </c>
      <c r="K22">
        <v>219000</v>
      </c>
      <c r="L22">
        <v>84000</v>
      </c>
      <c r="M22">
        <v>0</v>
      </c>
      <c r="N22">
        <v>9000</v>
      </c>
      <c r="O22">
        <v>4000</v>
      </c>
      <c r="P22">
        <v>437000</v>
      </c>
      <c r="Q22">
        <v>6172000</v>
      </c>
      <c r="R22">
        <v>190000</v>
      </c>
      <c r="S22">
        <v>54898000</v>
      </c>
      <c r="T22">
        <v>93455000</v>
      </c>
      <c r="U22">
        <v>578000</v>
      </c>
      <c r="V22">
        <v>12958000</v>
      </c>
      <c r="W22" t="s">
        <v>46</v>
      </c>
      <c r="X22">
        <v>17000</v>
      </c>
      <c r="Y22" t="s">
        <v>46</v>
      </c>
      <c r="Z22">
        <v>603000</v>
      </c>
      <c r="AA22">
        <v>73258000</v>
      </c>
      <c r="AB22">
        <v>1903000</v>
      </c>
      <c r="AC22">
        <v>75161000</v>
      </c>
      <c r="AD22">
        <v>30214000</v>
      </c>
      <c r="AE22">
        <v>878000</v>
      </c>
      <c r="AF22">
        <v>50534000</v>
      </c>
      <c r="AG22">
        <v>40000</v>
      </c>
      <c r="AH22">
        <v>27759000</v>
      </c>
      <c r="AI22" t="s">
        <v>46</v>
      </c>
      <c r="AJ22" t="s">
        <v>46</v>
      </c>
      <c r="AK22" t="s">
        <v>46</v>
      </c>
      <c r="AL22">
        <v>365358000</v>
      </c>
      <c r="AM22">
        <v>4857000</v>
      </c>
      <c r="AN22">
        <v>434000</v>
      </c>
      <c r="AO22">
        <v>143000</v>
      </c>
      <c r="AP22">
        <v>469000</v>
      </c>
      <c r="AQ22">
        <v>13000</v>
      </c>
      <c r="AR22">
        <v>5042000</v>
      </c>
      <c r="AS22">
        <v>2006.25</v>
      </c>
      <c r="AT22">
        <v>1.3293810454403599E-2</v>
      </c>
    </row>
    <row r="23" spans="1:46" x14ac:dyDescent="0.25">
      <c r="A23">
        <v>22</v>
      </c>
      <c r="B23">
        <v>6000</v>
      </c>
      <c r="C23">
        <v>0</v>
      </c>
      <c r="D23">
        <v>39000</v>
      </c>
      <c r="E23">
        <v>61000</v>
      </c>
      <c r="F23">
        <v>0</v>
      </c>
      <c r="G23">
        <v>7000</v>
      </c>
      <c r="H23">
        <v>0</v>
      </c>
      <c r="I23">
        <v>2000</v>
      </c>
      <c r="J23">
        <v>115000</v>
      </c>
      <c r="K23">
        <v>451000</v>
      </c>
      <c r="L23">
        <v>172000</v>
      </c>
      <c r="M23">
        <v>0</v>
      </c>
      <c r="N23">
        <v>9000</v>
      </c>
      <c r="O23">
        <v>8000</v>
      </c>
      <c r="P23">
        <v>870000</v>
      </c>
      <c r="Q23">
        <v>6254000</v>
      </c>
      <c r="R23">
        <v>195000</v>
      </c>
      <c r="S23">
        <v>56690000</v>
      </c>
      <c r="T23">
        <v>96679000</v>
      </c>
      <c r="U23">
        <v>597000</v>
      </c>
      <c r="V23">
        <v>15077000</v>
      </c>
      <c r="W23" t="s">
        <v>46</v>
      </c>
      <c r="X23">
        <v>20000</v>
      </c>
      <c r="Y23" t="s">
        <v>46</v>
      </c>
      <c r="Z23">
        <v>529000</v>
      </c>
      <c r="AA23">
        <v>64539000</v>
      </c>
      <c r="AB23">
        <v>1453000</v>
      </c>
      <c r="AC23">
        <v>65992000</v>
      </c>
      <c r="AD23">
        <v>24372000</v>
      </c>
      <c r="AE23">
        <v>856000</v>
      </c>
      <c r="AF23">
        <v>40435000</v>
      </c>
      <c r="AG23">
        <v>50000</v>
      </c>
      <c r="AH23">
        <v>29345000</v>
      </c>
      <c r="AI23" t="s">
        <v>46</v>
      </c>
      <c r="AJ23" t="s">
        <v>46</v>
      </c>
      <c r="AK23" t="s">
        <v>46</v>
      </c>
      <c r="AL23">
        <v>346756000</v>
      </c>
      <c r="AM23">
        <v>4857000</v>
      </c>
      <c r="AN23">
        <v>867000</v>
      </c>
      <c r="AO23">
        <v>273000</v>
      </c>
      <c r="AP23">
        <v>691000</v>
      </c>
      <c r="AQ23">
        <v>16000</v>
      </c>
      <c r="AR23">
        <v>4964000</v>
      </c>
      <c r="AS23">
        <v>2006.5</v>
      </c>
      <c r="AT23">
        <v>1.40069674353147E-2</v>
      </c>
    </row>
    <row r="24" spans="1:46" x14ac:dyDescent="0.25">
      <c r="A24">
        <v>23</v>
      </c>
      <c r="B24">
        <v>13000</v>
      </c>
      <c r="C24">
        <v>0</v>
      </c>
      <c r="D24">
        <v>61000</v>
      </c>
      <c r="E24">
        <v>92000</v>
      </c>
      <c r="F24">
        <v>0</v>
      </c>
      <c r="G24">
        <v>9000</v>
      </c>
      <c r="H24">
        <v>0</v>
      </c>
      <c r="I24">
        <v>2000</v>
      </c>
      <c r="J24">
        <v>194000</v>
      </c>
      <c r="K24">
        <v>729000</v>
      </c>
      <c r="L24">
        <v>270000</v>
      </c>
      <c r="M24">
        <v>0</v>
      </c>
      <c r="N24">
        <v>10000</v>
      </c>
      <c r="O24">
        <v>11000</v>
      </c>
      <c r="P24">
        <v>1391000</v>
      </c>
      <c r="Q24">
        <v>6403000</v>
      </c>
      <c r="R24">
        <v>198000</v>
      </c>
      <c r="S24">
        <v>57975000</v>
      </c>
      <c r="T24">
        <v>93892000</v>
      </c>
      <c r="U24">
        <v>567000</v>
      </c>
      <c r="V24">
        <v>15726000</v>
      </c>
      <c r="W24" t="s">
        <v>46</v>
      </c>
      <c r="X24">
        <v>6000</v>
      </c>
      <c r="Y24" t="s">
        <v>46</v>
      </c>
      <c r="Z24">
        <v>515000</v>
      </c>
      <c r="AA24">
        <v>66251000</v>
      </c>
      <c r="AB24">
        <v>870000</v>
      </c>
      <c r="AC24">
        <v>67121000</v>
      </c>
      <c r="AD24">
        <v>26253000</v>
      </c>
      <c r="AE24">
        <v>838000</v>
      </c>
      <c r="AF24">
        <v>41211000</v>
      </c>
      <c r="AG24">
        <v>16000</v>
      </c>
      <c r="AH24">
        <v>28754000</v>
      </c>
      <c r="AI24" t="s">
        <v>46</v>
      </c>
      <c r="AJ24" t="s">
        <v>46</v>
      </c>
      <c r="AK24" t="s">
        <v>46</v>
      </c>
      <c r="AL24">
        <v>347986000</v>
      </c>
      <c r="AM24">
        <v>4857000</v>
      </c>
      <c r="AN24">
        <v>1388000</v>
      </c>
      <c r="AO24">
        <v>427000</v>
      </c>
      <c r="AP24">
        <v>1039000</v>
      </c>
      <c r="AQ24">
        <v>21000</v>
      </c>
      <c r="AR24">
        <v>4950000</v>
      </c>
      <c r="AS24">
        <v>2006.75</v>
      </c>
      <c r="AT24">
        <v>1.39574580586575E-2</v>
      </c>
    </row>
    <row r="25" spans="1:46" x14ac:dyDescent="0.25">
      <c r="A25">
        <v>24</v>
      </c>
      <c r="B25">
        <v>14000</v>
      </c>
      <c r="C25">
        <v>0</v>
      </c>
      <c r="D25">
        <v>93000</v>
      </c>
      <c r="E25">
        <v>140000</v>
      </c>
      <c r="F25">
        <v>2000</v>
      </c>
      <c r="G25">
        <v>12000</v>
      </c>
      <c r="H25">
        <v>0</v>
      </c>
      <c r="I25">
        <v>2000</v>
      </c>
      <c r="J25">
        <v>312000</v>
      </c>
      <c r="K25">
        <v>1011000</v>
      </c>
      <c r="L25">
        <v>398000</v>
      </c>
      <c r="M25">
        <v>0</v>
      </c>
      <c r="N25">
        <v>27000</v>
      </c>
      <c r="O25">
        <v>14000</v>
      </c>
      <c r="P25">
        <v>2025000</v>
      </c>
      <c r="Q25">
        <v>6314000</v>
      </c>
      <c r="R25">
        <v>195000</v>
      </c>
      <c r="S25">
        <v>61012000</v>
      </c>
      <c r="T25">
        <v>98285000</v>
      </c>
      <c r="U25">
        <v>648000</v>
      </c>
      <c r="V25">
        <v>17030000</v>
      </c>
      <c r="W25" t="s">
        <v>46</v>
      </c>
      <c r="X25">
        <v>0</v>
      </c>
      <c r="Y25" t="s">
        <v>46</v>
      </c>
      <c r="Z25">
        <v>516000</v>
      </c>
      <c r="AA25">
        <v>68484000</v>
      </c>
      <c r="AB25">
        <v>1394000</v>
      </c>
      <c r="AC25">
        <v>69878000</v>
      </c>
      <c r="AD25">
        <v>28361000</v>
      </c>
      <c r="AE25">
        <v>922000</v>
      </c>
      <c r="AF25">
        <v>43452000</v>
      </c>
      <c r="AG25">
        <v>13000</v>
      </c>
      <c r="AH25">
        <v>28814000</v>
      </c>
      <c r="AI25" t="s">
        <v>46</v>
      </c>
      <c r="AJ25" t="s">
        <v>46</v>
      </c>
      <c r="AK25" t="s">
        <v>46</v>
      </c>
      <c r="AL25">
        <v>362900000</v>
      </c>
      <c r="AM25">
        <v>4857000</v>
      </c>
      <c r="AN25">
        <v>2022000</v>
      </c>
      <c r="AO25">
        <v>565000</v>
      </c>
      <c r="AP25">
        <v>1690000</v>
      </c>
      <c r="AQ25">
        <v>86000</v>
      </c>
      <c r="AR25">
        <v>5170000</v>
      </c>
      <c r="AS25">
        <v>2007</v>
      </c>
      <c r="AT25">
        <v>1.3383852300909301E-2</v>
      </c>
    </row>
    <row r="26" spans="1:46" x14ac:dyDescent="0.25">
      <c r="A26">
        <v>25</v>
      </c>
      <c r="B26">
        <v>0</v>
      </c>
      <c r="C26">
        <v>0</v>
      </c>
      <c r="D26">
        <v>33000</v>
      </c>
      <c r="E26">
        <v>65000</v>
      </c>
      <c r="F26">
        <v>0</v>
      </c>
      <c r="G26">
        <v>5000</v>
      </c>
      <c r="H26">
        <v>0</v>
      </c>
      <c r="I26">
        <v>0</v>
      </c>
      <c r="J26">
        <v>62000</v>
      </c>
      <c r="K26">
        <v>270000</v>
      </c>
      <c r="L26">
        <v>106000</v>
      </c>
      <c r="M26">
        <v>0</v>
      </c>
      <c r="N26">
        <v>0</v>
      </c>
      <c r="O26">
        <v>4000</v>
      </c>
      <c r="P26">
        <v>545000</v>
      </c>
      <c r="Q26">
        <v>6016000</v>
      </c>
      <c r="R26">
        <v>171000</v>
      </c>
      <c r="S26">
        <v>61639000</v>
      </c>
      <c r="T26">
        <v>94522000</v>
      </c>
      <c r="U26">
        <v>605000</v>
      </c>
      <c r="V26">
        <v>16290000</v>
      </c>
      <c r="W26" t="s">
        <v>46</v>
      </c>
      <c r="X26">
        <v>0</v>
      </c>
      <c r="Y26" t="s">
        <v>46</v>
      </c>
      <c r="Z26">
        <v>499000</v>
      </c>
      <c r="AA26">
        <v>71611000</v>
      </c>
      <c r="AB26">
        <v>1893000</v>
      </c>
      <c r="AC26">
        <v>73504000</v>
      </c>
      <c r="AD26">
        <v>25598000</v>
      </c>
      <c r="AE26">
        <v>872000</v>
      </c>
      <c r="AF26">
        <v>44524000</v>
      </c>
      <c r="AG26">
        <v>12000</v>
      </c>
      <c r="AH26">
        <v>27122000</v>
      </c>
      <c r="AI26" t="s">
        <v>46</v>
      </c>
      <c r="AJ26" t="s">
        <v>46</v>
      </c>
      <c r="AK26" t="s">
        <v>46</v>
      </c>
      <c r="AL26">
        <v>358518000</v>
      </c>
      <c r="AM26">
        <v>5170000</v>
      </c>
      <c r="AN26">
        <v>545000</v>
      </c>
      <c r="AO26">
        <v>120000</v>
      </c>
      <c r="AP26">
        <v>588000</v>
      </c>
      <c r="AQ26">
        <v>-55000</v>
      </c>
      <c r="AR26">
        <v>5278000</v>
      </c>
      <c r="AS26">
        <v>2007.25</v>
      </c>
      <c r="AT26">
        <v>1.4420475401513999E-2</v>
      </c>
    </row>
    <row r="27" spans="1:46" x14ac:dyDescent="0.25">
      <c r="A27">
        <v>26</v>
      </c>
      <c r="B27">
        <v>1000</v>
      </c>
      <c r="C27">
        <v>0</v>
      </c>
      <c r="D27">
        <v>76000</v>
      </c>
      <c r="E27">
        <v>156000</v>
      </c>
      <c r="F27">
        <v>0</v>
      </c>
      <c r="G27">
        <v>7000</v>
      </c>
      <c r="H27">
        <v>0</v>
      </c>
      <c r="I27">
        <v>0</v>
      </c>
      <c r="J27">
        <v>131000</v>
      </c>
      <c r="K27">
        <v>548000</v>
      </c>
      <c r="L27">
        <v>252000</v>
      </c>
      <c r="M27">
        <v>0</v>
      </c>
      <c r="N27">
        <v>0</v>
      </c>
      <c r="O27">
        <v>8000</v>
      </c>
      <c r="P27">
        <v>1182000</v>
      </c>
      <c r="Q27">
        <v>5938000</v>
      </c>
      <c r="R27">
        <v>175000</v>
      </c>
      <c r="S27">
        <v>63485000</v>
      </c>
      <c r="T27">
        <v>96745000</v>
      </c>
      <c r="U27">
        <v>615000</v>
      </c>
      <c r="V27">
        <v>20962000</v>
      </c>
      <c r="W27" t="s">
        <v>46</v>
      </c>
      <c r="X27">
        <v>0</v>
      </c>
      <c r="Y27" t="s">
        <v>46</v>
      </c>
      <c r="Z27">
        <v>434000</v>
      </c>
      <c r="AA27">
        <v>70393000</v>
      </c>
      <c r="AB27">
        <v>2513000</v>
      </c>
      <c r="AC27">
        <v>72906000</v>
      </c>
      <c r="AD27">
        <v>26159000</v>
      </c>
      <c r="AE27">
        <v>866000</v>
      </c>
      <c r="AF27">
        <v>46088000</v>
      </c>
      <c r="AG27">
        <v>32000</v>
      </c>
      <c r="AH27">
        <v>29508000</v>
      </c>
      <c r="AI27" t="s">
        <v>46</v>
      </c>
      <c r="AJ27" t="s">
        <v>46</v>
      </c>
      <c r="AK27" t="s">
        <v>46</v>
      </c>
      <c r="AL27">
        <v>371728000</v>
      </c>
      <c r="AM27">
        <v>5170000</v>
      </c>
      <c r="AN27">
        <v>1182000</v>
      </c>
      <c r="AO27">
        <v>249000</v>
      </c>
      <c r="AP27">
        <v>1402000</v>
      </c>
      <c r="AQ27">
        <v>-41000</v>
      </c>
      <c r="AR27">
        <v>5598000</v>
      </c>
      <c r="AS27">
        <v>2007.5</v>
      </c>
      <c r="AT27">
        <v>1.39080187664098E-2</v>
      </c>
    </row>
    <row r="28" spans="1:46" x14ac:dyDescent="0.25">
      <c r="A28">
        <v>27</v>
      </c>
      <c r="B28">
        <v>4000</v>
      </c>
      <c r="C28">
        <v>0</v>
      </c>
      <c r="D28">
        <v>146000</v>
      </c>
      <c r="E28">
        <v>295000</v>
      </c>
      <c r="F28">
        <v>0</v>
      </c>
      <c r="G28">
        <v>9000</v>
      </c>
      <c r="H28">
        <v>0</v>
      </c>
      <c r="I28">
        <v>0</v>
      </c>
      <c r="J28">
        <v>236000</v>
      </c>
      <c r="K28">
        <v>847000</v>
      </c>
      <c r="L28">
        <v>402000</v>
      </c>
      <c r="M28">
        <v>0</v>
      </c>
      <c r="N28">
        <v>7000</v>
      </c>
      <c r="O28">
        <v>11000</v>
      </c>
      <c r="P28">
        <v>1960000</v>
      </c>
      <c r="Q28">
        <v>6832000</v>
      </c>
      <c r="R28">
        <v>163000</v>
      </c>
      <c r="S28">
        <v>64707000</v>
      </c>
      <c r="T28">
        <v>101102000</v>
      </c>
      <c r="U28">
        <v>662000</v>
      </c>
      <c r="V28">
        <v>16240000</v>
      </c>
      <c r="W28" t="s">
        <v>46</v>
      </c>
      <c r="X28">
        <v>0</v>
      </c>
      <c r="Y28" t="s">
        <v>46</v>
      </c>
      <c r="Z28">
        <v>400000</v>
      </c>
      <c r="AA28">
        <v>79246000</v>
      </c>
      <c r="AB28">
        <v>3308000</v>
      </c>
      <c r="AC28">
        <v>82554000</v>
      </c>
      <c r="AD28">
        <v>25444000</v>
      </c>
      <c r="AE28">
        <v>902000</v>
      </c>
      <c r="AF28">
        <v>47164000</v>
      </c>
      <c r="AG28">
        <v>34000</v>
      </c>
      <c r="AH28">
        <v>38024000</v>
      </c>
      <c r="AI28" t="s">
        <v>46</v>
      </c>
      <c r="AJ28" t="s">
        <v>46</v>
      </c>
      <c r="AK28" t="s">
        <v>46</v>
      </c>
      <c r="AL28">
        <v>392781000</v>
      </c>
      <c r="AM28">
        <v>5170000</v>
      </c>
      <c r="AN28">
        <v>1182000</v>
      </c>
      <c r="AO28">
        <v>249000</v>
      </c>
      <c r="AP28">
        <v>1402000</v>
      </c>
      <c r="AQ28">
        <v>-41000</v>
      </c>
      <c r="AR28">
        <v>5598000</v>
      </c>
      <c r="AS28">
        <v>2007.75</v>
      </c>
      <c r="AT28">
        <v>1.31625511417304E-2</v>
      </c>
    </row>
    <row r="29" spans="1:46" x14ac:dyDescent="0.25">
      <c r="A29">
        <v>28</v>
      </c>
      <c r="B29">
        <v>24000</v>
      </c>
      <c r="C29">
        <v>0</v>
      </c>
      <c r="D29">
        <v>256000</v>
      </c>
      <c r="E29">
        <v>531000</v>
      </c>
      <c r="F29">
        <v>1000</v>
      </c>
      <c r="G29">
        <v>15000</v>
      </c>
      <c r="H29">
        <v>0</v>
      </c>
      <c r="I29">
        <v>0</v>
      </c>
      <c r="J29">
        <v>339000</v>
      </c>
      <c r="K29">
        <v>1171000</v>
      </c>
      <c r="L29">
        <v>592000</v>
      </c>
      <c r="M29">
        <v>0</v>
      </c>
      <c r="N29">
        <v>11000</v>
      </c>
      <c r="O29">
        <v>13000</v>
      </c>
      <c r="P29">
        <v>2956000</v>
      </c>
      <c r="Q29">
        <v>6805000</v>
      </c>
      <c r="R29">
        <v>158000</v>
      </c>
      <c r="S29">
        <v>67025000</v>
      </c>
      <c r="T29">
        <v>104804000</v>
      </c>
      <c r="U29">
        <v>695000</v>
      </c>
      <c r="V29">
        <v>17817000</v>
      </c>
      <c r="W29" t="s">
        <v>46</v>
      </c>
      <c r="X29">
        <v>0</v>
      </c>
      <c r="Y29" t="s">
        <v>46</v>
      </c>
      <c r="Z29">
        <v>559000</v>
      </c>
      <c r="AA29">
        <v>87423000</v>
      </c>
      <c r="AB29">
        <v>5362000</v>
      </c>
      <c r="AC29">
        <v>92785000</v>
      </c>
      <c r="AD29">
        <v>26307000</v>
      </c>
      <c r="AE29">
        <v>814000</v>
      </c>
      <c r="AF29">
        <v>49222000</v>
      </c>
      <c r="AG29">
        <v>13000</v>
      </c>
      <c r="AH29">
        <v>37715000</v>
      </c>
      <c r="AI29" t="s">
        <v>46</v>
      </c>
      <c r="AJ29" t="s">
        <v>46</v>
      </c>
      <c r="AK29" t="s">
        <v>46</v>
      </c>
      <c r="AL29">
        <v>413123000</v>
      </c>
      <c r="AM29">
        <v>5170000</v>
      </c>
      <c r="AN29">
        <v>1949000</v>
      </c>
      <c r="AO29">
        <v>364000</v>
      </c>
      <c r="AP29">
        <v>2595000</v>
      </c>
      <c r="AQ29">
        <v>-29000</v>
      </c>
      <c r="AR29">
        <v>6129000</v>
      </c>
      <c r="AS29">
        <v>2008</v>
      </c>
      <c r="AT29">
        <v>1.2514432747632099E-2</v>
      </c>
    </row>
    <row r="30" spans="1:46" x14ac:dyDescent="0.25">
      <c r="A30">
        <v>29</v>
      </c>
      <c r="B30">
        <v>29000</v>
      </c>
      <c r="C30">
        <v>0</v>
      </c>
      <c r="D30">
        <v>191000</v>
      </c>
      <c r="E30">
        <v>463000</v>
      </c>
      <c r="F30">
        <v>0</v>
      </c>
      <c r="G30">
        <v>1000</v>
      </c>
      <c r="H30">
        <v>2000</v>
      </c>
      <c r="I30">
        <v>0</v>
      </c>
      <c r="J30">
        <v>150000</v>
      </c>
      <c r="K30">
        <v>370000</v>
      </c>
      <c r="L30">
        <v>183000</v>
      </c>
      <c r="M30">
        <v>0</v>
      </c>
      <c r="N30">
        <v>26000</v>
      </c>
      <c r="O30">
        <v>0</v>
      </c>
      <c r="P30">
        <v>1415000</v>
      </c>
      <c r="Q30">
        <v>6586000</v>
      </c>
      <c r="R30">
        <v>165000</v>
      </c>
      <c r="S30">
        <v>68344000</v>
      </c>
      <c r="T30">
        <v>88593000</v>
      </c>
      <c r="U30">
        <v>717000</v>
      </c>
      <c r="V30">
        <v>13770000</v>
      </c>
      <c r="W30" t="s">
        <v>46</v>
      </c>
      <c r="X30">
        <v>0</v>
      </c>
      <c r="Y30" t="s">
        <v>46</v>
      </c>
      <c r="Z30">
        <v>487000</v>
      </c>
      <c r="AA30">
        <v>88836000</v>
      </c>
      <c r="AB30">
        <v>3589000</v>
      </c>
      <c r="AC30">
        <v>92425000</v>
      </c>
      <c r="AD30">
        <v>23085000</v>
      </c>
      <c r="AE30">
        <v>891000</v>
      </c>
      <c r="AF30">
        <v>52717000</v>
      </c>
      <c r="AG30">
        <v>37000</v>
      </c>
      <c r="AH30">
        <v>41343000</v>
      </c>
      <c r="AI30" t="s">
        <v>46</v>
      </c>
      <c r="AJ30" t="s">
        <v>46</v>
      </c>
      <c r="AK30" t="s">
        <v>46</v>
      </c>
      <c r="AL30">
        <v>399716000</v>
      </c>
      <c r="AM30">
        <v>7015000</v>
      </c>
      <c r="AN30">
        <v>1415000</v>
      </c>
      <c r="AO30">
        <v>151000</v>
      </c>
      <c r="AP30">
        <v>3734000</v>
      </c>
      <c r="AQ30">
        <v>-1000</v>
      </c>
      <c r="AR30">
        <v>9484000</v>
      </c>
      <c r="AS30">
        <v>2008.25</v>
      </c>
      <c r="AT30">
        <v>1.7549960471935099E-2</v>
      </c>
    </row>
    <row r="31" spans="1:46" x14ac:dyDescent="0.25">
      <c r="A31">
        <v>30</v>
      </c>
      <c r="B31">
        <v>52000</v>
      </c>
      <c r="C31">
        <v>0</v>
      </c>
      <c r="D31">
        <v>443000</v>
      </c>
      <c r="E31">
        <v>1028000</v>
      </c>
      <c r="F31">
        <v>0</v>
      </c>
      <c r="G31">
        <v>1000</v>
      </c>
      <c r="H31">
        <v>2000</v>
      </c>
      <c r="I31">
        <v>0</v>
      </c>
      <c r="J31">
        <v>332000</v>
      </c>
      <c r="K31">
        <v>745000</v>
      </c>
      <c r="L31">
        <v>384000</v>
      </c>
      <c r="M31">
        <v>0</v>
      </c>
      <c r="N31">
        <v>26000</v>
      </c>
      <c r="O31">
        <v>0</v>
      </c>
      <c r="P31">
        <v>3013000</v>
      </c>
      <c r="Q31">
        <v>6523000</v>
      </c>
      <c r="R31">
        <v>191000</v>
      </c>
      <c r="S31">
        <v>69754000</v>
      </c>
      <c r="T31">
        <v>88284000</v>
      </c>
      <c r="U31">
        <v>739000</v>
      </c>
      <c r="V31">
        <v>13930000</v>
      </c>
      <c r="W31" t="s">
        <v>46</v>
      </c>
      <c r="X31">
        <v>0</v>
      </c>
      <c r="Y31" t="s">
        <v>46</v>
      </c>
      <c r="Z31">
        <v>524000</v>
      </c>
      <c r="AA31">
        <v>91276000</v>
      </c>
      <c r="AB31">
        <v>3431000</v>
      </c>
      <c r="AC31">
        <v>94707000</v>
      </c>
      <c r="AD31">
        <v>22868000</v>
      </c>
      <c r="AE31">
        <v>1252000</v>
      </c>
      <c r="AF31">
        <v>54149000</v>
      </c>
      <c r="AG31">
        <v>8000</v>
      </c>
      <c r="AH31">
        <v>34245000</v>
      </c>
      <c r="AI31" t="s">
        <v>46</v>
      </c>
      <c r="AJ31" t="s">
        <v>46</v>
      </c>
      <c r="AK31" t="s">
        <v>46</v>
      </c>
      <c r="AL31">
        <v>396858000</v>
      </c>
      <c r="AM31">
        <v>7015000</v>
      </c>
      <c r="AN31">
        <v>3013000</v>
      </c>
      <c r="AO31">
        <v>298000</v>
      </c>
      <c r="AP31">
        <v>6435000</v>
      </c>
      <c r="AQ31">
        <v>5000</v>
      </c>
      <c r="AR31">
        <v>10740000</v>
      </c>
      <c r="AS31">
        <v>2008.5</v>
      </c>
      <c r="AT31">
        <v>1.7676347711272002E-2</v>
      </c>
    </row>
    <row r="32" spans="1:46" x14ac:dyDescent="0.25">
      <c r="A32">
        <v>31</v>
      </c>
      <c r="B32">
        <v>72000</v>
      </c>
      <c r="C32">
        <v>0</v>
      </c>
      <c r="D32">
        <v>768000</v>
      </c>
      <c r="E32">
        <v>1823000</v>
      </c>
      <c r="F32">
        <v>0</v>
      </c>
      <c r="G32">
        <v>6000</v>
      </c>
      <c r="H32">
        <v>2000</v>
      </c>
      <c r="I32">
        <v>0</v>
      </c>
      <c r="J32">
        <v>492000</v>
      </c>
      <c r="K32">
        <v>1134000</v>
      </c>
      <c r="L32">
        <v>577000</v>
      </c>
      <c r="M32">
        <v>0</v>
      </c>
      <c r="N32">
        <v>44000</v>
      </c>
      <c r="O32">
        <v>8000</v>
      </c>
      <c r="P32">
        <v>4926000</v>
      </c>
      <c r="Q32">
        <v>10682000</v>
      </c>
      <c r="R32">
        <v>186000</v>
      </c>
      <c r="S32">
        <v>111643000</v>
      </c>
      <c r="T32">
        <v>189793000</v>
      </c>
      <c r="U32">
        <v>32268000</v>
      </c>
      <c r="V32">
        <v>24061000</v>
      </c>
      <c r="W32" t="s">
        <v>46</v>
      </c>
      <c r="X32">
        <v>79000</v>
      </c>
      <c r="Y32" t="s">
        <v>46</v>
      </c>
      <c r="Z32">
        <v>442000</v>
      </c>
      <c r="AA32">
        <v>95724000</v>
      </c>
      <c r="AB32">
        <v>3191000</v>
      </c>
      <c r="AC32">
        <v>98915000</v>
      </c>
      <c r="AD32">
        <v>37009000</v>
      </c>
      <c r="AE32">
        <v>1439000</v>
      </c>
      <c r="AF32">
        <v>55821000</v>
      </c>
      <c r="AG32">
        <v>3000</v>
      </c>
      <c r="AH32">
        <v>47720000</v>
      </c>
      <c r="AI32" t="s">
        <v>46</v>
      </c>
      <c r="AJ32" t="s">
        <v>46</v>
      </c>
      <c r="AK32" t="s">
        <v>46</v>
      </c>
      <c r="AL32">
        <v>621851000</v>
      </c>
      <c r="AM32">
        <v>7015000</v>
      </c>
      <c r="AN32">
        <v>4926000</v>
      </c>
      <c r="AO32">
        <v>415000</v>
      </c>
      <c r="AP32">
        <v>11326000</v>
      </c>
      <c r="AQ32">
        <v>2550000</v>
      </c>
      <c r="AR32">
        <v>16380000</v>
      </c>
      <c r="AS32">
        <v>2008.75</v>
      </c>
      <c r="AT32">
        <v>1.12808373710101E-2</v>
      </c>
    </row>
    <row r="33" spans="1:46" x14ac:dyDescent="0.25">
      <c r="A33">
        <v>32</v>
      </c>
      <c r="B33">
        <v>113000</v>
      </c>
      <c r="C33">
        <v>0</v>
      </c>
      <c r="D33">
        <v>1184000</v>
      </c>
      <c r="E33">
        <v>2705000</v>
      </c>
      <c r="F33">
        <v>7000</v>
      </c>
      <c r="G33">
        <v>12000</v>
      </c>
      <c r="H33">
        <v>2000</v>
      </c>
      <c r="I33">
        <v>0</v>
      </c>
      <c r="J33">
        <v>881000</v>
      </c>
      <c r="K33">
        <v>1558000</v>
      </c>
      <c r="L33">
        <v>877000</v>
      </c>
      <c r="M33">
        <v>0</v>
      </c>
      <c r="N33">
        <v>78000</v>
      </c>
      <c r="O33">
        <v>8000</v>
      </c>
      <c r="P33">
        <v>7425000</v>
      </c>
      <c r="Q33">
        <v>10399000</v>
      </c>
      <c r="R33">
        <v>161000</v>
      </c>
      <c r="S33">
        <v>111502000</v>
      </c>
      <c r="T33">
        <v>187784000</v>
      </c>
      <c r="U33">
        <v>32281000</v>
      </c>
      <c r="V33">
        <v>24065000</v>
      </c>
      <c r="W33" t="s">
        <v>46</v>
      </c>
      <c r="X33">
        <v>9000</v>
      </c>
      <c r="Y33" t="s">
        <v>46</v>
      </c>
      <c r="Z33">
        <v>433000</v>
      </c>
      <c r="AA33">
        <v>94453000</v>
      </c>
      <c r="AB33">
        <v>3724000</v>
      </c>
      <c r="AC33">
        <v>98177000</v>
      </c>
      <c r="AD33">
        <v>25111000</v>
      </c>
      <c r="AE33">
        <v>1363000</v>
      </c>
      <c r="AF33">
        <v>54910000</v>
      </c>
      <c r="AG33">
        <v>198000</v>
      </c>
      <c r="AH33">
        <v>36945000</v>
      </c>
      <c r="AI33" t="s">
        <v>46</v>
      </c>
      <c r="AJ33" t="s">
        <v>46</v>
      </c>
      <c r="AK33" t="s">
        <v>46</v>
      </c>
      <c r="AL33">
        <v>591293000</v>
      </c>
      <c r="AM33">
        <v>7015000</v>
      </c>
      <c r="AN33">
        <v>7425000</v>
      </c>
      <c r="AO33">
        <v>539000</v>
      </c>
      <c r="AP33">
        <v>16499000</v>
      </c>
      <c r="AQ33">
        <v>525000</v>
      </c>
      <c r="AR33">
        <v>17153000</v>
      </c>
      <c r="AS33">
        <v>2009</v>
      </c>
      <c r="AT33">
        <v>1.1863830622043599E-2</v>
      </c>
    </row>
    <row r="34" spans="1:46" x14ac:dyDescent="0.25">
      <c r="A34">
        <v>33</v>
      </c>
      <c r="B34">
        <v>20000</v>
      </c>
      <c r="C34">
        <v>0</v>
      </c>
      <c r="D34">
        <v>673000</v>
      </c>
      <c r="E34">
        <v>1121000</v>
      </c>
      <c r="F34">
        <v>33000</v>
      </c>
      <c r="G34">
        <v>9000</v>
      </c>
      <c r="H34">
        <v>0</v>
      </c>
      <c r="I34">
        <v>0</v>
      </c>
      <c r="J34">
        <v>305000</v>
      </c>
      <c r="K34">
        <v>460000</v>
      </c>
      <c r="L34">
        <v>370000</v>
      </c>
      <c r="M34">
        <v>0</v>
      </c>
      <c r="N34">
        <v>31000</v>
      </c>
      <c r="O34">
        <v>0</v>
      </c>
      <c r="P34">
        <v>3022000</v>
      </c>
      <c r="Q34">
        <v>9891000</v>
      </c>
      <c r="R34">
        <v>160000</v>
      </c>
      <c r="S34">
        <v>112630000</v>
      </c>
      <c r="T34">
        <v>176434000</v>
      </c>
      <c r="U34">
        <v>32133000</v>
      </c>
      <c r="V34">
        <v>23436000</v>
      </c>
      <c r="W34" t="s">
        <v>46</v>
      </c>
      <c r="X34">
        <v>0</v>
      </c>
      <c r="Y34" t="s">
        <v>46</v>
      </c>
      <c r="Z34">
        <v>405000</v>
      </c>
      <c r="AA34">
        <v>89846000</v>
      </c>
      <c r="AB34">
        <v>3635000</v>
      </c>
      <c r="AC34">
        <v>93481000</v>
      </c>
      <c r="AD34">
        <v>17925000</v>
      </c>
      <c r="AE34">
        <v>1224000</v>
      </c>
      <c r="AF34">
        <v>57044000</v>
      </c>
      <c r="AG34">
        <v>0</v>
      </c>
      <c r="AH34">
        <v>33152000</v>
      </c>
      <c r="AI34" t="s">
        <v>46</v>
      </c>
      <c r="AJ34" t="s">
        <v>46</v>
      </c>
      <c r="AK34" t="s">
        <v>46</v>
      </c>
      <c r="AL34">
        <v>565082000</v>
      </c>
      <c r="AM34">
        <v>17153000</v>
      </c>
      <c r="AN34">
        <v>3022000</v>
      </c>
      <c r="AO34">
        <v>126000</v>
      </c>
      <c r="AP34">
        <v>6099000</v>
      </c>
      <c r="AQ34">
        <v>-14000</v>
      </c>
      <c r="AR34">
        <v>20342000</v>
      </c>
      <c r="AS34">
        <v>2009.25</v>
      </c>
      <c r="AT34">
        <v>3.0354886547439099E-2</v>
      </c>
    </row>
    <row r="35" spans="1:46" x14ac:dyDescent="0.25">
      <c r="A35">
        <v>34</v>
      </c>
      <c r="B35">
        <v>68000</v>
      </c>
      <c r="C35">
        <v>0</v>
      </c>
      <c r="D35">
        <v>1453000</v>
      </c>
      <c r="E35">
        <v>2508000</v>
      </c>
      <c r="F35">
        <v>67000</v>
      </c>
      <c r="G35">
        <v>37000</v>
      </c>
      <c r="H35">
        <v>18000</v>
      </c>
      <c r="I35">
        <v>0</v>
      </c>
      <c r="J35">
        <v>1278000</v>
      </c>
      <c r="K35">
        <v>1002000</v>
      </c>
      <c r="L35">
        <v>609000</v>
      </c>
      <c r="M35">
        <v>0</v>
      </c>
      <c r="N35">
        <v>84000</v>
      </c>
      <c r="O35">
        <v>14000</v>
      </c>
      <c r="P35">
        <v>7138000</v>
      </c>
      <c r="Q35">
        <v>8977000</v>
      </c>
      <c r="R35">
        <v>168000</v>
      </c>
      <c r="S35">
        <v>110494000</v>
      </c>
      <c r="T35">
        <v>164830000</v>
      </c>
      <c r="U35">
        <v>32548000</v>
      </c>
      <c r="V35">
        <v>22819000</v>
      </c>
      <c r="W35" t="s">
        <v>46</v>
      </c>
      <c r="X35">
        <v>0</v>
      </c>
      <c r="Y35" t="s">
        <v>46</v>
      </c>
      <c r="Z35">
        <v>379000</v>
      </c>
      <c r="AA35">
        <v>83682000</v>
      </c>
      <c r="AB35">
        <v>2864000</v>
      </c>
      <c r="AC35">
        <v>86546000</v>
      </c>
      <c r="AD35">
        <v>14097000</v>
      </c>
      <c r="AE35">
        <v>1184000</v>
      </c>
      <c r="AF35">
        <v>57517000</v>
      </c>
      <c r="AG35">
        <v>0</v>
      </c>
      <c r="AH35">
        <v>32399000</v>
      </c>
      <c r="AI35" t="s">
        <v>46</v>
      </c>
      <c r="AJ35" t="s">
        <v>46</v>
      </c>
      <c r="AK35" t="s">
        <v>46</v>
      </c>
      <c r="AL35">
        <v>538854000</v>
      </c>
      <c r="AM35">
        <v>17153000</v>
      </c>
      <c r="AN35">
        <v>7138000</v>
      </c>
      <c r="AO35">
        <v>259000</v>
      </c>
      <c r="AP35">
        <v>11788000</v>
      </c>
      <c r="AQ35">
        <v>-67000</v>
      </c>
      <c r="AR35">
        <v>21995000</v>
      </c>
      <c r="AS35">
        <v>2009.5</v>
      </c>
      <c r="AT35">
        <v>3.1832370178193001E-2</v>
      </c>
    </row>
    <row r="36" spans="1:46" x14ac:dyDescent="0.25">
      <c r="A36">
        <v>35</v>
      </c>
      <c r="B36">
        <v>141000</v>
      </c>
      <c r="C36">
        <v>5000</v>
      </c>
      <c r="D36">
        <v>2159000</v>
      </c>
      <c r="E36">
        <v>3887000</v>
      </c>
      <c r="F36">
        <v>147000</v>
      </c>
      <c r="G36">
        <v>147000</v>
      </c>
      <c r="H36">
        <v>20000</v>
      </c>
      <c r="I36">
        <v>1000</v>
      </c>
      <c r="J36">
        <v>1915000</v>
      </c>
      <c r="K36">
        <v>1652000</v>
      </c>
      <c r="L36">
        <v>842000</v>
      </c>
      <c r="M36">
        <v>0</v>
      </c>
      <c r="N36">
        <v>677000</v>
      </c>
      <c r="O36">
        <v>17000</v>
      </c>
      <c r="P36">
        <v>11610000</v>
      </c>
      <c r="Q36">
        <v>8456000</v>
      </c>
      <c r="R36">
        <v>149000</v>
      </c>
      <c r="S36">
        <v>107980000</v>
      </c>
      <c r="T36">
        <v>159857000</v>
      </c>
      <c r="U36">
        <v>32214000</v>
      </c>
      <c r="V36">
        <v>22545000</v>
      </c>
      <c r="W36" t="s">
        <v>46</v>
      </c>
      <c r="X36">
        <v>0</v>
      </c>
      <c r="Y36" t="s">
        <v>46</v>
      </c>
      <c r="Z36">
        <v>344000</v>
      </c>
      <c r="AA36">
        <v>77266000</v>
      </c>
      <c r="AB36">
        <v>2741000</v>
      </c>
      <c r="AC36">
        <v>80007000</v>
      </c>
      <c r="AD36">
        <v>11743000</v>
      </c>
      <c r="AE36">
        <v>1107000</v>
      </c>
      <c r="AF36">
        <v>58548000</v>
      </c>
      <c r="AG36">
        <v>0</v>
      </c>
      <c r="AH36">
        <v>30657000</v>
      </c>
      <c r="AI36" t="s">
        <v>46</v>
      </c>
      <c r="AJ36" t="s">
        <v>46</v>
      </c>
      <c r="AK36" t="s">
        <v>46</v>
      </c>
      <c r="AL36">
        <v>522420000</v>
      </c>
      <c r="AM36">
        <v>17153000</v>
      </c>
      <c r="AN36">
        <v>11610000</v>
      </c>
      <c r="AO36">
        <v>421000</v>
      </c>
      <c r="AP36">
        <v>16925000</v>
      </c>
      <c r="AQ36">
        <v>-85000</v>
      </c>
      <c r="AR36">
        <v>22804000</v>
      </c>
      <c r="AS36">
        <v>2009.75</v>
      </c>
      <c r="AT36">
        <v>3.2833735308755399E-2</v>
      </c>
    </row>
    <row r="37" spans="1:46" x14ac:dyDescent="0.25">
      <c r="A37">
        <v>36</v>
      </c>
      <c r="B37">
        <v>288000</v>
      </c>
      <c r="C37">
        <v>5000</v>
      </c>
      <c r="D37">
        <v>2990000</v>
      </c>
      <c r="E37">
        <v>5251000</v>
      </c>
      <c r="F37">
        <v>306000</v>
      </c>
      <c r="G37">
        <v>256000</v>
      </c>
      <c r="H37">
        <v>21000</v>
      </c>
      <c r="I37">
        <v>6000</v>
      </c>
      <c r="J37">
        <v>2714000</v>
      </c>
      <c r="K37">
        <v>2255000</v>
      </c>
      <c r="L37">
        <v>1146000</v>
      </c>
      <c r="M37">
        <v>0</v>
      </c>
      <c r="N37">
        <v>1039000</v>
      </c>
      <c r="O37">
        <v>26000</v>
      </c>
      <c r="P37">
        <v>16303000</v>
      </c>
      <c r="Q37">
        <v>7435000</v>
      </c>
      <c r="R37">
        <v>142000</v>
      </c>
      <c r="S37">
        <v>105069000</v>
      </c>
      <c r="T37">
        <v>154949000</v>
      </c>
      <c r="U37">
        <v>33451000</v>
      </c>
      <c r="V37">
        <v>22368000</v>
      </c>
      <c r="W37" t="s">
        <v>46</v>
      </c>
      <c r="X37">
        <v>0</v>
      </c>
      <c r="Y37" t="s">
        <v>46</v>
      </c>
      <c r="Z37">
        <v>349000</v>
      </c>
      <c r="AA37">
        <v>71151000</v>
      </c>
      <c r="AB37">
        <v>2099000</v>
      </c>
      <c r="AC37">
        <v>73250000</v>
      </c>
      <c r="AD37">
        <v>11645000</v>
      </c>
      <c r="AE37">
        <v>1103000</v>
      </c>
      <c r="AF37">
        <v>58935000</v>
      </c>
      <c r="AG37">
        <v>28000</v>
      </c>
      <c r="AH37">
        <v>26478000</v>
      </c>
      <c r="AI37" t="s">
        <v>46</v>
      </c>
      <c r="AJ37" t="s">
        <v>46</v>
      </c>
      <c r="AK37" t="s">
        <v>46</v>
      </c>
      <c r="AL37">
        <v>505081000</v>
      </c>
      <c r="AM37">
        <v>17153000</v>
      </c>
      <c r="AN37">
        <v>16303000</v>
      </c>
      <c r="AO37">
        <v>571000</v>
      </c>
      <c r="AP37">
        <v>22433000</v>
      </c>
      <c r="AQ37">
        <v>-88000</v>
      </c>
      <c r="AR37">
        <v>23766000</v>
      </c>
      <c r="AS37">
        <v>2010</v>
      </c>
      <c r="AT37">
        <v>3.3960889441495501E-2</v>
      </c>
    </row>
    <row r="38" spans="1:46" x14ac:dyDescent="0.25">
      <c r="A38">
        <v>37</v>
      </c>
      <c r="B38">
        <v>88000</v>
      </c>
      <c r="C38">
        <v>0</v>
      </c>
      <c r="D38">
        <v>725000</v>
      </c>
      <c r="E38">
        <v>1297000</v>
      </c>
      <c r="F38">
        <v>57000</v>
      </c>
      <c r="G38">
        <v>47000</v>
      </c>
      <c r="H38">
        <v>0</v>
      </c>
      <c r="I38">
        <v>3000</v>
      </c>
      <c r="J38">
        <v>797000</v>
      </c>
      <c r="K38">
        <v>363000</v>
      </c>
      <c r="L38">
        <v>229000</v>
      </c>
      <c r="M38">
        <v>0</v>
      </c>
      <c r="N38">
        <v>404000</v>
      </c>
      <c r="O38">
        <v>0</v>
      </c>
      <c r="P38">
        <v>4010000</v>
      </c>
      <c r="Q38">
        <v>6733000</v>
      </c>
      <c r="R38">
        <v>161000</v>
      </c>
      <c r="S38">
        <v>102454000</v>
      </c>
      <c r="T38">
        <v>153467000</v>
      </c>
      <c r="U38">
        <v>33386000</v>
      </c>
      <c r="V38">
        <v>22131000</v>
      </c>
      <c r="W38" t="s">
        <v>46</v>
      </c>
      <c r="X38">
        <v>0</v>
      </c>
      <c r="Y38" t="s">
        <v>46</v>
      </c>
      <c r="Z38">
        <v>326000</v>
      </c>
      <c r="AA38">
        <v>66618000</v>
      </c>
      <c r="AB38">
        <v>1919000</v>
      </c>
      <c r="AC38">
        <v>68537000</v>
      </c>
      <c r="AD38">
        <v>10846000</v>
      </c>
      <c r="AE38">
        <v>1082000</v>
      </c>
      <c r="AF38">
        <v>60638000</v>
      </c>
      <c r="AG38">
        <v>39000</v>
      </c>
      <c r="AH38">
        <v>31186000</v>
      </c>
      <c r="AI38" t="s">
        <v>46</v>
      </c>
      <c r="AJ38" t="s">
        <v>46</v>
      </c>
      <c r="AK38" t="s">
        <v>46</v>
      </c>
      <c r="AL38">
        <v>510988000</v>
      </c>
      <c r="AM38">
        <v>23766000</v>
      </c>
      <c r="AN38">
        <v>3840000</v>
      </c>
      <c r="AO38">
        <v>207000</v>
      </c>
      <c r="AP38">
        <v>3411000</v>
      </c>
      <c r="AQ38">
        <v>332000</v>
      </c>
      <c r="AR38">
        <v>23536000</v>
      </c>
      <c r="AS38">
        <v>2010.25</v>
      </c>
      <c r="AT38">
        <v>4.6509898471196999E-2</v>
      </c>
    </row>
    <row r="39" spans="1:46" x14ac:dyDescent="0.25">
      <c r="A39">
        <v>38</v>
      </c>
      <c r="B39">
        <v>101000</v>
      </c>
      <c r="C39">
        <v>0</v>
      </c>
      <c r="D39">
        <v>1360000</v>
      </c>
      <c r="E39">
        <v>2031000</v>
      </c>
      <c r="F39">
        <v>122000</v>
      </c>
      <c r="G39">
        <v>108000</v>
      </c>
      <c r="H39">
        <v>0</v>
      </c>
      <c r="I39">
        <v>3000</v>
      </c>
      <c r="J39">
        <v>1154000</v>
      </c>
      <c r="K39">
        <v>719000</v>
      </c>
      <c r="L39">
        <v>505000</v>
      </c>
      <c r="M39">
        <v>0</v>
      </c>
      <c r="N39">
        <v>469000</v>
      </c>
      <c r="O39">
        <v>1000</v>
      </c>
      <c r="P39">
        <v>6573000</v>
      </c>
      <c r="Q39">
        <v>6509000</v>
      </c>
      <c r="R39">
        <v>197000</v>
      </c>
      <c r="S39">
        <v>100318000</v>
      </c>
      <c r="T39">
        <v>150003000</v>
      </c>
      <c r="U39">
        <v>31395000</v>
      </c>
      <c r="V39">
        <v>21835000</v>
      </c>
      <c r="W39" t="s">
        <v>46</v>
      </c>
      <c r="X39">
        <v>0</v>
      </c>
      <c r="Y39" t="s">
        <v>46</v>
      </c>
      <c r="Z39">
        <v>354000</v>
      </c>
      <c r="AA39">
        <v>65474000</v>
      </c>
      <c r="AB39">
        <v>1898000</v>
      </c>
      <c r="AC39">
        <v>67372000</v>
      </c>
      <c r="AD39">
        <v>11604000</v>
      </c>
      <c r="AE39">
        <v>1177000</v>
      </c>
      <c r="AF39">
        <v>58545000</v>
      </c>
      <c r="AG39">
        <v>13000</v>
      </c>
      <c r="AH39">
        <v>35559000</v>
      </c>
      <c r="AI39" t="s">
        <v>46</v>
      </c>
      <c r="AJ39" t="s">
        <v>46</v>
      </c>
      <c r="AK39" t="s">
        <v>46</v>
      </c>
      <c r="AL39">
        <v>503532000</v>
      </c>
      <c r="AM39">
        <v>23766000</v>
      </c>
      <c r="AN39">
        <v>6362000</v>
      </c>
      <c r="AO39">
        <v>392000</v>
      </c>
      <c r="AP39">
        <v>4779000</v>
      </c>
      <c r="AQ39">
        <v>360000</v>
      </c>
      <c r="AR39">
        <v>22513000</v>
      </c>
      <c r="AS39">
        <v>2010.5</v>
      </c>
      <c r="AT39">
        <v>4.7198589166130497E-2</v>
      </c>
    </row>
    <row r="40" spans="1:46" x14ac:dyDescent="0.25">
      <c r="A40">
        <v>39</v>
      </c>
      <c r="B40">
        <v>154000</v>
      </c>
      <c r="C40">
        <v>0</v>
      </c>
      <c r="D40">
        <v>1881000</v>
      </c>
      <c r="E40">
        <v>2745000</v>
      </c>
      <c r="F40">
        <v>198000</v>
      </c>
      <c r="G40">
        <v>182000</v>
      </c>
      <c r="H40">
        <v>0</v>
      </c>
      <c r="I40">
        <v>4000</v>
      </c>
      <c r="J40">
        <v>1453000</v>
      </c>
      <c r="K40">
        <v>1063000</v>
      </c>
      <c r="L40">
        <v>709000</v>
      </c>
      <c r="M40">
        <v>0</v>
      </c>
      <c r="N40">
        <v>552000</v>
      </c>
      <c r="O40">
        <v>1000</v>
      </c>
      <c r="P40">
        <v>8942000</v>
      </c>
      <c r="Q40">
        <v>5483000</v>
      </c>
      <c r="R40">
        <v>185000</v>
      </c>
      <c r="S40">
        <v>98010000</v>
      </c>
      <c r="T40">
        <v>147190000</v>
      </c>
      <c r="U40">
        <v>33163000</v>
      </c>
      <c r="V40">
        <v>22464000</v>
      </c>
      <c r="W40" t="s">
        <v>46</v>
      </c>
      <c r="X40">
        <v>1000</v>
      </c>
      <c r="Y40" t="s">
        <v>46</v>
      </c>
      <c r="Z40">
        <v>402000</v>
      </c>
      <c r="AA40">
        <v>62251000</v>
      </c>
      <c r="AB40">
        <v>1939000</v>
      </c>
      <c r="AC40">
        <v>64190000</v>
      </c>
      <c r="AD40">
        <v>13330000</v>
      </c>
      <c r="AE40">
        <v>1329000</v>
      </c>
      <c r="AF40">
        <v>59128000</v>
      </c>
      <c r="AG40">
        <v>0</v>
      </c>
      <c r="AH40">
        <v>33525000</v>
      </c>
      <c r="AI40" t="s">
        <v>46</v>
      </c>
      <c r="AJ40" t="s">
        <v>46</v>
      </c>
      <c r="AK40" t="s">
        <v>46</v>
      </c>
      <c r="AL40">
        <v>497958000</v>
      </c>
      <c r="AM40">
        <v>23766000</v>
      </c>
      <c r="AN40">
        <v>8684000</v>
      </c>
      <c r="AO40">
        <v>599000</v>
      </c>
      <c r="AP40">
        <v>6709000</v>
      </c>
      <c r="AQ40">
        <v>429000</v>
      </c>
      <c r="AR40">
        <v>22303000</v>
      </c>
      <c r="AS40">
        <v>2010.75</v>
      </c>
      <c r="AT40">
        <v>4.7726916727916797E-2</v>
      </c>
    </row>
    <row r="41" spans="1:46" x14ac:dyDescent="0.25">
      <c r="A41">
        <v>40</v>
      </c>
      <c r="B41">
        <v>189000</v>
      </c>
      <c r="C41">
        <v>0</v>
      </c>
      <c r="D41">
        <v>2459000</v>
      </c>
      <c r="E41">
        <v>3974000</v>
      </c>
      <c r="F41">
        <v>321000</v>
      </c>
      <c r="G41">
        <v>270000</v>
      </c>
      <c r="H41">
        <v>0</v>
      </c>
      <c r="I41">
        <v>8000</v>
      </c>
      <c r="J41">
        <v>1826000</v>
      </c>
      <c r="K41">
        <v>1401000</v>
      </c>
      <c r="L41">
        <v>940000</v>
      </c>
      <c r="M41">
        <v>0</v>
      </c>
      <c r="N41">
        <v>624000</v>
      </c>
      <c r="O41">
        <v>3000</v>
      </c>
      <c r="P41">
        <v>12015000</v>
      </c>
      <c r="Q41">
        <v>5117000</v>
      </c>
      <c r="R41">
        <v>195000</v>
      </c>
      <c r="S41">
        <v>85592000</v>
      </c>
      <c r="T41">
        <v>143914000</v>
      </c>
      <c r="U41">
        <v>32288000</v>
      </c>
      <c r="V41">
        <v>22318000</v>
      </c>
      <c r="W41" t="s">
        <v>46</v>
      </c>
      <c r="X41">
        <v>0</v>
      </c>
      <c r="Y41" t="s">
        <v>46</v>
      </c>
      <c r="Z41">
        <v>390000</v>
      </c>
      <c r="AA41">
        <v>65196000</v>
      </c>
      <c r="AB41">
        <v>2124000</v>
      </c>
      <c r="AC41">
        <v>67320000</v>
      </c>
      <c r="AD41">
        <v>15830000</v>
      </c>
      <c r="AE41">
        <v>1378000</v>
      </c>
      <c r="AF41">
        <v>58872000</v>
      </c>
      <c r="AG41">
        <v>0</v>
      </c>
      <c r="AH41">
        <v>34684000</v>
      </c>
      <c r="AI41" t="s">
        <v>46</v>
      </c>
      <c r="AJ41" t="s">
        <v>46</v>
      </c>
      <c r="AK41" t="s">
        <v>46</v>
      </c>
      <c r="AL41">
        <v>487080000</v>
      </c>
      <c r="AM41">
        <v>23766000</v>
      </c>
      <c r="AN41">
        <v>11605000</v>
      </c>
      <c r="AO41">
        <v>899000</v>
      </c>
      <c r="AP41">
        <v>9611000</v>
      </c>
      <c r="AQ41">
        <v>584000</v>
      </c>
      <c r="AR41">
        <v>22435000</v>
      </c>
      <c r="AS41">
        <v>2011</v>
      </c>
      <c r="AT41">
        <v>4.8792806109879301E-2</v>
      </c>
    </row>
    <row r="42" spans="1:46" x14ac:dyDescent="0.25">
      <c r="A42">
        <v>41</v>
      </c>
      <c r="B42">
        <v>14000</v>
      </c>
      <c r="C42">
        <v>0</v>
      </c>
      <c r="D42">
        <v>549000</v>
      </c>
      <c r="E42">
        <v>488000</v>
      </c>
      <c r="F42">
        <v>31000</v>
      </c>
      <c r="G42">
        <v>20000</v>
      </c>
      <c r="H42">
        <v>6000</v>
      </c>
      <c r="I42">
        <v>0</v>
      </c>
      <c r="J42">
        <v>353000</v>
      </c>
      <c r="K42">
        <v>338000</v>
      </c>
      <c r="L42">
        <v>71000</v>
      </c>
      <c r="M42">
        <v>0</v>
      </c>
      <c r="N42">
        <v>42000</v>
      </c>
      <c r="O42">
        <v>0</v>
      </c>
      <c r="P42">
        <v>2010000</v>
      </c>
      <c r="Q42">
        <v>4864000</v>
      </c>
      <c r="R42">
        <v>199000</v>
      </c>
      <c r="S42">
        <v>83293000</v>
      </c>
      <c r="T42">
        <v>141577000</v>
      </c>
      <c r="U42">
        <v>32027000</v>
      </c>
      <c r="V42">
        <v>22391000</v>
      </c>
      <c r="W42" t="s">
        <v>46</v>
      </c>
      <c r="X42">
        <v>0</v>
      </c>
      <c r="Y42" t="s">
        <v>46</v>
      </c>
      <c r="Z42">
        <v>385000</v>
      </c>
      <c r="AA42">
        <v>69619000</v>
      </c>
      <c r="AB42">
        <v>1682000</v>
      </c>
      <c r="AC42">
        <v>71301000</v>
      </c>
      <c r="AD42">
        <v>16855000</v>
      </c>
      <c r="AE42">
        <v>1505000</v>
      </c>
      <c r="AF42">
        <v>19318000</v>
      </c>
      <c r="AG42">
        <v>1000</v>
      </c>
      <c r="AH42">
        <v>33161000</v>
      </c>
      <c r="AI42" t="s">
        <v>46</v>
      </c>
      <c r="AJ42" t="s">
        <v>46</v>
      </c>
      <c r="AK42" t="s">
        <v>46</v>
      </c>
      <c r="AL42">
        <v>485661000</v>
      </c>
      <c r="AM42">
        <v>22435000</v>
      </c>
      <c r="AN42">
        <v>1844000</v>
      </c>
      <c r="AO42">
        <v>278000</v>
      </c>
      <c r="AP42">
        <v>1071000</v>
      </c>
      <c r="AQ42">
        <v>172000</v>
      </c>
      <c r="AR42">
        <v>21780000</v>
      </c>
      <c r="AS42">
        <v>2011.25</v>
      </c>
      <c r="AT42">
        <v>4.6194773720764103E-2</v>
      </c>
    </row>
    <row r="43" spans="1:46" x14ac:dyDescent="0.25">
      <c r="A43">
        <v>42</v>
      </c>
      <c r="B43">
        <v>16000</v>
      </c>
      <c r="C43">
        <v>0</v>
      </c>
      <c r="D43">
        <v>992000</v>
      </c>
      <c r="E43">
        <v>1022000</v>
      </c>
      <c r="F43">
        <v>46000</v>
      </c>
      <c r="G43">
        <v>49000</v>
      </c>
      <c r="H43">
        <v>6000</v>
      </c>
      <c r="I43">
        <v>0</v>
      </c>
      <c r="J43">
        <v>533000</v>
      </c>
      <c r="K43">
        <v>657000</v>
      </c>
      <c r="L43">
        <v>120000</v>
      </c>
      <c r="M43">
        <v>0</v>
      </c>
      <c r="N43">
        <v>109000</v>
      </c>
      <c r="O43">
        <v>0</v>
      </c>
      <c r="P43">
        <v>3804000</v>
      </c>
      <c r="Q43">
        <v>4917000</v>
      </c>
      <c r="R43">
        <v>226000</v>
      </c>
      <c r="S43">
        <v>81568000</v>
      </c>
      <c r="T43">
        <v>139054000</v>
      </c>
      <c r="U43">
        <v>32520000</v>
      </c>
      <c r="V43">
        <v>22990000</v>
      </c>
      <c r="W43" t="s">
        <v>46</v>
      </c>
      <c r="X43">
        <v>0</v>
      </c>
      <c r="Y43" t="s">
        <v>46</v>
      </c>
      <c r="Z43">
        <v>385000</v>
      </c>
      <c r="AA43">
        <v>67921000</v>
      </c>
      <c r="AB43">
        <v>1508000</v>
      </c>
      <c r="AC43">
        <v>69429000</v>
      </c>
      <c r="AD43">
        <v>19357000</v>
      </c>
      <c r="AE43">
        <v>1640000</v>
      </c>
      <c r="AF43">
        <v>19489000</v>
      </c>
      <c r="AG43">
        <v>1000</v>
      </c>
      <c r="AH43">
        <v>34763000</v>
      </c>
      <c r="AI43" t="s">
        <v>46</v>
      </c>
      <c r="AJ43" t="s">
        <v>46</v>
      </c>
      <c r="AK43" t="s">
        <v>46</v>
      </c>
      <c r="AL43">
        <v>486369000</v>
      </c>
      <c r="AM43">
        <v>22435000</v>
      </c>
      <c r="AN43">
        <v>3628000</v>
      </c>
      <c r="AO43">
        <v>510000</v>
      </c>
      <c r="AP43">
        <v>2296000</v>
      </c>
      <c r="AQ43">
        <v>185000</v>
      </c>
      <c r="AR43">
        <v>21446000</v>
      </c>
      <c r="AS43">
        <v>2011.5</v>
      </c>
      <c r="AT43">
        <v>4.61275286870668E-2</v>
      </c>
    </row>
    <row r="44" spans="1:46" x14ac:dyDescent="0.25">
      <c r="A44">
        <v>43</v>
      </c>
      <c r="B44">
        <v>23000</v>
      </c>
      <c r="C44">
        <v>0</v>
      </c>
      <c r="D44">
        <v>1446000</v>
      </c>
      <c r="E44">
        <v>1497000</v>
      </c>
      <c r="F44">
        <v>61000</v>
      </c>
      <c r="G44">
        <v>76000</v>
      </c>
      <c r="H44">
        <v>6000</v>
      </c>
      <c r="I44">
        <v>1000</v>
      </c>
      <c r="J44">
        <v>735000</v>
      </c>
      <c r="K44">
        <v>940000</v>
      </c>
      <c r="L44">
        <v>177000</v>
      </c>
      <c r="M44">
        <v>0</v>
      </c>
      <c r="N44">
        <v>161000</v>
      </c>
      <c r="O44">
        <v>0</v>
      </c>
      <c r="P44">
        <v>5488000</v>
      </c>
      <c r="Q44">
        <v>4660000</v>
      </c>
      <c r="R44">
        <v>201000</v>
      </c>
      <c r="S44">
        <v>79721000</v>
      </c>
      <c r="T44">
        <v>136673000</v>
      </c>
      <c r="U44">
        <v>33176000</v>
      </c>
      <c r="V44">
        <v>23014000</v>
      </c>
      <c r="W44" t="s">
        <v>46</v>
      </c>
      <c r="X44">
        <v>0</v>
      </c>
      <c r="Y44" t="s">
        <v>46</v>
      </c>
      <c r="Z44">
        <v>397000</v>
      </c>
      <c r="AA44">
        <v>70878000</v>
      </c>
      <c r="AB44">
        <v>2101000</v>
      </c>
      <c r="AC44">
        <v>72979000</v>
      </c>
      <c r="AD44">
        <v>21106000</v>
      </c>
      <c r="AE44">
        <v>1853000</v>
      </c>
      <c r="AF44">
        <v>19843000</v>
      </c>
      <c r="AG44">
        <v>37000</v>
      </c>
      <c r="AH44">
        <v>34217000</v>
      </c>
      <c r="AI44" t="s">
        <v>46</v>
      </c>
      <c r="AJ44" t="s">
        <v>46</v>
      </c>
      <c r="AK44" t="s">
        <v>46</v>
      </c>
      <c r="AL44">
        <v>489140000</v>
      </c>
      <c r="AM44">
        <v>22435000</v>
      </c>
      <c r="AN44">
        <v>5309000</v>
      </c>
      <c r="AO44">
        <v>930000</v>
      </c>
      <c r="AP44">
        <v>3900000</v>
      </c>
      <c r="AQ44">
        <v>178000</v>
      </c>
      <c r="AR44">
        <v>21776000</v>
      </c>
      <c r="AS44">
        <v>2011.75</v>
      </c>
      <c r="AT44">
        <v>4.5866214171811803E-2</v>
      </c>
    </row>
    <row r="45" spans="1:46" x14ac:dyDescent="0.25">
      <c r="A45">
        <v>44</v>
      </c>
      <c r="B45">
        <v>32000</v>
      </c>
      <c r="C45">
        <v>0</v>
      </c>
      <c r="D45">
        <v>1877000</v>
      </c>
      <c r="E45">
        <v>1975000</v>
      </c>
      <c r="F45">
        <v>103000</v>
      </c>
      <c r="G45">
        <v>109000</v>
      </c>
      <c r="H45">
        <v>6000</v>
      </c>
      <c r="I45">
        <v>1000</v>
      </c>
      <c r="J45">
        <v>990000</v>
      </c>
      <c r="K45">
        <v>1213000</v>
      </c>
      <c r="L45">
        <v>240000</v>
      </c>
      <c r="M45">
        <v>0</v>
      </c>
      <c r="N45">
        <v>369000</v>
      </c>
      <c r="O45">
        <v>1000</v>
      </c>
      <c r="P45">
        <v>7484000</v>
      </c>
      <c r="Q45">
        <v>4559000</v>
      </c>
      <c r="R45">
        <v>188000</v>
      </c>
      <c r="S45">
        <v>77976000</v>
      </c>
      <c r="T45">
        <v>136479000</v>
      </c>
      <c r="U45">
        <v>33388000</v>
      </c>
      <c r="V45">
        <v>24485000</v>
      </c>
      <c r="W45" t="s">
        <v>46</v>
      </c>
      <c r="X45">
        <v>10000</v>
      </c>
      <c r="Y45" t="s">
        <v>46</v>
      </c>
      <c r="Z45">
        <v>400000</v>
      </c>
      <c r="AA45">
        <v>74965000</v>
      </c>
      <c r="AB45">
        <v>2494000</v>
      </c>
      <c r="AC45">
        <v>77459000</v>
      </c>
      <c r="AD45">
        <v>22680000</v>
      </c>
      <c r="AE45">
        <v>2013000</v>
      </c>
      <c r="AF45">
        <v>20063000</v>
      </c>
      <c r="AG45">
        <v>0</v>
      </c>
      <c r="AH45">
        <v>42095000</v>
      </c>
      <c r="AI45" t="s">
        <v>46</v>
      </c>
      <c r="AJ45" t="s">
        <v>46</v>
      </c>
      <c r="AK45" t="s">
        <v>46</v>
      </c>
      <c r="AL45">
        <v>504621000</v>
      </c>
      <c r="AM45">
        <v>22435000</v>
      </c>
      <c r="AN45">
        <v>7262000</v>
      </c>
      <c r="AO45">
        <v>1173000</v>
      </c>
      <c r="AP45">
        <v>5379000</v>
      </c>
      <c r="AQ45">
        <v>226000</v>
      </c>
      <c r="AR45">
        <v>21507000</v>
      </c>
      <c r="AS45">
        <v>2012</v>
      </c>
      <c r="AT45">
        <v>4.4459108915403799E-2</v>
      </c>
    </row>
    <row r="46" spans="1:46" x14ac:dyDescent="0.25">
      <c r="A46">
        <v>45</v>
      </c>
      <c r="B46">
        <v>5000</v>
      </c>
      <c r="C46">
        <v>0</v>
      </c>
      <c r="D46">
        <v>426000</v>
      </c>
      <c r="E46">
        <v>405000</v>
      </c>
      <c r="F46">
        <v>13000</v>
      </c>
      <c r="G46">
        <v>17000</v>
      </c>
      <c r="H46">
        <v>0</v>
      </c>
      <c r="I46">
        <v>0</v>
      </c>
      <c r="J46">
        <v>156000</v>
      </c>
      <c r="K46">
        <v>277000</v>
      </c>
      <c r="L46">
        <v>54000</v>
      </c>
      <c r="M46">
        <v>0</v>
      </c>
      <c r="N46">
        <v>61000</v>
      </c>
      <c r="O46">
        <v>0</v>
      </c>
      <c r="P46">
        <v>1499000</v>
      </c>
      <c r="Q46">
        <v>4714000</v>
      </c>
      <c r="R46">
        <v>188000</v>
      </c>
      <c r="S46">
        <v>75990000</v>
      </c>
      <c r="T46">
        <v>134626000</v>
      </c>
      <c r="U46">
        <v>34087000</v>
      </c>
      <c r="V46">
        <v>26239000</v>
      </c>
      <c r="W46" t="s">
        <v>46</v>
      </c>
      <c r="X46">
        <v>0</v>
      </c>
      <c r="Y46" t="s">
        <v>46</v>
      </c>
      <c r="Z46">
        <v>384000</v>
      </c>
      <c r="AA46">
        <v>77560000</v>
      </c>
      <c r="AB46">
        <v>2694000</v>
      </c>
      <c r="AC46">
        <v>80254000</v>
      </c>
      <c r="AD46">
        <v>21636000</v>
      </c>
      <c r="AE46">
        <v>2102000</v>
      </c>
      <c r="AF46">
        <v>20764000</v>
      </c>
      <c r="AG46">
        <v>0</v>
      </c>
      <c r="AH46">
        <v>38893000</v>
      </c>
      <c r="AI46" t="s">
        <v>46</v>
      </c>
      <c r="AJ46" t="s">
        <v>46</v>
      </c>
      <c r="AK46" t="s">
        <v>46</v>
      </c>
      <c r="AL46">
        <v>503683000</v>
      </c>
      <c r="AM46">
        <v>21507000</v>
      </c>
      <c r="AN46">
        <v>1485000</v>
      </c>
      <c r="AO46">
        <v>248000</v>
      </c>
      <c r="AP46">
        <v>144000</v>
      </c>
      <c r="AQ46">
        <v>17000</v>
      </c>
      <c r="AR46">
        <v>20403000</v>
      </c>
      <c r="AS46">
        <v>2012.25</v>
      </c>
      <c r="AT46">
        <v>4.2699475662271703E-2</v>
      </c>
    </row>
    <row r="47" spans="1:46" x14ac:dyDescent="0.25">
      <c r="A47">
        <v>46</v>
      </c>
      <c r="B47">
        <v>7000</v>
      </c>
      <c r="C47">
        <v>0</v>
      </c>
      <c r="D47">
        <v>786000</v>
      </c>
      <c r="E47">
        <v>777000</v>
      </c>
      <c r="F47">
        <v>27000</v>
      </c>
      <c r="G47">
        <v>40000</v>
      </c>
      <c r="H47">
        <v>0</v>
      </c>
      <c r="I47">
        <v>0</v>
      </c>
      <c r="J47">
        <v>292000</v>
      </c>
      <c r="K47">
        <v>552000</v>
      </c>
      <c r="L47">
        <v>94000</v>
      </c>
      <c r="M47">
        <v>0</v>
      </c>
      <c r="N47">
        <v>108000</v>
      </c>
      <c r="O47">
        <v>0</v>
      </c>
      <c r="P47">
        <v>2901000</v>
      </c>
      <c r="Q47">
        <v>4478000</v>
      </c>
      <c r="R47">
        <v>258000</v>
      </c>
      <c r="S47">
        <v>74146000</v>
      </c>
      <c r="T47">
        <v>132690000</v>
      </c>
      <c r="U47">
        <v>35922000</v>
      </c>
      <c r="V47">
        <v>27193000</v>
      </c>
      <c r="W47" t="s">
        <v>46</v>
      </c>
      <c r="X47">
        <v>0</v>
      </c>
      <c r="Y47" t="s">
        <v>46</v>
      </c>
      <c r="Z47">
        <v>309000</v>
      </c>
      <c r="AA47">
        <v>80624000</v>
      </c>
      <c r="AB47">
        <v>3957000</v>
      </c>
      <c r="AC47">
        <v>84581000</v>
      </c>
      <c r="AD47">
        <v>21986000</v>
      </c>
      <c r="AE47">
        <v>2358000</v>
      </c>
      <c r="AF47">
        <v>21468000</v>
      </c>
      <c r="AG47">
        <v>0</v>
      </c>
      <c r="AH47">
        <v>39326000</v>
      </c>
      <c r="AI47" t="s">
        <v>46</v>
      </c>
      <c r="AJ47" t="s">
        <v>46</v>
      </c>
      <c r="AK47" t="s">
        <v>46</v>
      </c>
      <c r="AL47">
        <v>510091000</v>
      </c>
      <c r="AM47">
        <v>21507000</v>
      </c>
      <c r="AN47">
        <v>2885000</v>
      </c>
      <c r="AO47">
        <v>477000</v>
      </c>
      <c r="AP47">
        <v>-83000</v>
      </c>
      <c r="AQ47">
        <v>15000</v>
      </c>
      <c r="AR47">
        <v>18999000</v>
      </c>
      <c r="AS47">
        <v>2012.5</v>
      </c>
      <c r="AT47">
        <v>4.2163065021731401E-2</v>
      </c>
    </row>
    <row r="48" spans="1:46" x14ac:dyDescent="0.25">
      <c r="A48">
        <v>47</v>
      </c>
      <c r="B48">
        <v>9000</v>
      </c>
      <c r="C48">
        <v>0</v>
      </c>
      <c r="D48">
        <v>1533000</v>
      </c>
      <c r="E48">
        <v>1460000</v>
      </c>
      <c r="F48">
        <v>30000</v>
      </c>
      <c r="G48">
        <v>65000</v>
      </c>
      <c r="H48">
        <v>0</v>
      </c>
      <c r="I48">
        <v>0</v>
      </c>
      <c r="J48">
        <v>417000</v>
      </c>
      <c r="K48">
        <v>779000</v>
      </c>
      <c r="L48">
        <v>203000</v>
      </c>
      <c r="M48">
        <v>0</v>
      </c>
      <c r="N48">
        <v>164000</v>
      </c>
      <c r="O48">
        <v>0</v>
      </c>
      <c r="P48">
        <v>4973000</v>
      </c>
      <c r="Q48">
        <v>3683000</v>
      </c>
      <c r="R48">
        <v>237000</v>
      </c>
      <c r="S48">
        <v>71840000</v>
      </c>
      <c r="T48">
        <v>130346000</v>
      </c>
      <c r="U48">
        <v>37471000</v>
      </c>
      <c r="V48">
        <v>27005000</v>
      </c>
      <c r="W48" t="s">
        <v>46</v>
      </c>
      <c r="X48">
        <v>49000</v>
      </c>
      <c r="Y48" t="s">
        <v>46</v>
      </c>
      <c r="Z48">
        <v>317000</v>
      </c>
      <c r="AA48">
        <v>79420000</v>
      </c>
      <c r="AB48">
        <v>3828000</v>
      </c>
      <c r="AC48">
        <v>83248000</v>
      </c>
      <c r="AD48">
        <v>22516000</v>
      </c>
      <c r="AE48">
        <v>2535000</v>
      </c>
      <c r="AF48">
        <v>21587000</v>
      </c>
      <c r="AG48">
        <v>0</v>
      </c>
      <c r="AH48">
        <v>40315000</v>
      </c>
      <c r="AI48" t="s">
        <v>46</v>
      </c>
      <c r="AJ48" t="s">
        <v>46</v>
      </c>
      <c r="AK48" t="s">
        <v>46</v>
      </c>
      <c r="AL48">
        <v>506596000</v>
      </c>
      <c r="AM48">
        <v>21507000</v>
      </c>
      <c r="AN48">
        <v>4941000</v>
      </c>
      <c r="AO48">
        <v>707000</v>
      </c>
      <c r="AP48">
        <v>798000</v>
      </c>
      <c r="AQ48">
        <v>33000</v>
      </c>
      <c r="AR48">
        <v>18040000</v>
      </c>
      <c r="AS48">
        <v>2012.75</v>
      </c>
      <c r="AT48">
        <v>4.2453947524260002E-2</v>
      </c>
    </row>
    <row r="49" spans="1:46" x14ac:dyDescent="0.25">
      <c r="A49">
        <v>48</v>
      </c>
      <c r="B49">
        <v>13000</v>
      </c>
      <c r="C49">
        <v>0</v>
      </c>
      <c r="D49">
        <v>1813000</v>
      </c>
      <c r="E49">
        <v>1644000</v>
      </c>
      <c r="F49">
        <v>46000</v>
      </c>
      <c r="G49">
        <v>101000</v>
      </c>
      <c r="H49" t="s">
        <v>46</v>
      </c>
      <c r="I49">
        <v>0</v>
      </c>
      <c r="J49" t="s">
        <v>46</v>
      </c>
      <c r="K49">
        <v>1000000</v>
      </c>
      <c r="L49">
        <v>262000</v>
      </c>
      <c r="M49">
        <v>0</v>
      </c>
      <c r="N49">
        <v>226000</v>
      </c>
      <c r="O49" t="s">
        <v>46</v>
      </c>
      <c r="P49">
        <v>6135000</v>
      </c>
      <c r="Q49">
        <v>3483000</v>
      </c>
      <c r="R49">
        <v>219000</v>
      </c>
      <c r="S49">
        <v>75628000</v>
      </c>
      <c r="T49">
        <v>129114000</v>
      </c>
      <c r="U49">
        <v>38750000</v>
      </c>
      <c r="V49">
        <v>27020000</v>
      </c>
      <c r="W49" t="s">
        <v>46</v>
      </c>
      <c r="X49">
        <v>34000</v>
      </c>
      <c r="Y49" t="s">
        <v>46</v>
      </c>
      <c r="Z49">
        <v>303000</v>
      </c>
      <c r="AA49">
        <v>86486000</v>
      </c>
      <c r="AB49">
        <v>4591000</v>
      </c>
      <c r="AC49">
        <v>91077000</v>
      </c>
      <c r="AD49">
        <v>21516000</v>
      </c>
      <c r="AE49">
        <v>2994000</v>
      </c>
      <c r="AF49">
        <v>22457000</v>
      </c>
      <c r="AG49">
        <v>50000</v>
      </c>
      <c r="AH49">
        <v>40270000</v>
      </c>
      <c r="AI49" t="s">
        <v>46</v>
      </c>
      <c r="AJ49" t="s">
        <v>46</v>
      </c>
      <c r="AK49" t="s">
        <v>46</v>
      </c>
      <c r="AL49">
        <v>517819000</v>
      </c>
      <c r="AM49">
        <v>21507000</v>
      </c>
      <c r="AN49">
        <v>6094000</v>
      </c>
      <c r="AO49">
        <v>1132000</v>
      </c>
      <c r="AP49">
        <v>681000</v>
      </c>
      <c r="AQ49">
        <v>47000</v>
      </c>
      <c r="AR49">
        <v>17191000</v>
      </c>
      <c r="AS49">
        <v>2013</v>
      </c>
      <c r="AT49">
        <v>4.1533817801200801E-2</v>
      </c>
    </row>
    <row r="50" spans="1:46" x14ac:dyDescent="0.25">
      <c r="A50">
        <v>49</v>
      </c>
      <c r="B50">
        <v>2000</v>
      </c>
      <c r="C50">
        <v>0</v>
      </c>
      <c r="D50">
        <v>281000</v>
      </c>
      <c r="E50">
        <v>252000</v>
      </c>
      <c r="F50">
        <v>2000</v>
      </c>
      <c r="G50">
        <v>17000</v>
      </c>
      <c r="H50" t="s">
        <v>46</v>
      </c>
      <c r="I50">
        <v>0</v>
      </c>
      <c r="J50" t="s">
        <v>46</v>
      </c>
      <c r="K50">
        <v>218000</v>
      </c>
      <c r="L50">
        <v>58000</v>
      </c>
      <c r="M50">
        <v>0</v>
      </c>
      <c r="N50">
        <v>45000</v>
      </c>
      <c r="O50" t="s">
        <v>46</v>
      </c>
      <c r="P50">
        <v>1077000</v>
      </c>
      <c r="Q50">
        <v>3443000</v>
      </c>
      <c r="R50">
        <v>276000</v>
      </c>
      <c r="S50">
        <v>73048000</v>
      </c>
      <c r="T50">
        <v>129127000</v>
      </c>
      <c r="U50">
        <v>39661000</v>
      </c>
      <c r="V50">
        <v>26652000</v>
      </c>
      <c r="W50" t="s">
        <v>46</v>
      </c>
      <c r="X50">
        <v>53000</v>
      </c>
      <c r="Y50" t="s">
        <v>46</v>
      </c>
      <c r="Z50">
        <v>362000</v>
      </c>
      <c r="AA50">
        <v>86577000</v>
      </c>
      <c r="AB50">
        <v>4095000</v>
      </c>
      <c r="AC50">
        <v>90672000</v>
      </c>
      <c r="AD50">
        <v>20797000</v>
      </c>
      <c r="AE50">
        <v>3009000</v>
      </c>
      <c r="AF50">
        <v>22375000</v>
      </c>
      <c r="AG50">
        <v>68000</v>
      </c>
      <c r="AH50">
        <v>36496000</v>
      </c>
      <c r="AI50" t="s">
        <v>46</v>
      </c>
      <c r="AJ50" t="s">
        <v>46</v>
      </c>
      <c r="AK50" t="s">
        <v>46</v>
      </c>
      <c r="AL50">
        <v>510464000</v>
      </c>
      <c r="AM50">
        <v>17191000</v>
      </c>
      <c r="AN50">
        <v>1045000</v>
      </c>
      <c r="AO50">
        <v>233000</v>
      </c>
      <c r="AP50">
        <v>52000</v>
      </c>
      <c r="AQ50">
        <v>32000</v>
      </c>
      <c r="AR50">
        <v>16399000</v>
      </c>
      <c r="AS50">
        <v>2013.25</v>
      </c>
      <c r="AT50">
        <v>3.36772034854564E-2</v>
      </c>
    </row>
    <row r="51" spans="1:46" x14ac:dyDescent="0.25">
      <c r="A51">
        <v>50</v>
      </c>
      <c r="B51">
        <v>4000</v>
      </c>
      <c r="C51">
        <v>2000</v>
      </c>
      <c r="D51">
        <v>503000</v>
      </c>
      <c r="E51">
        <v>449000</v>
      </c>
      <c r="F51">
        <v>4000</v>
      </c>
      <c r="G51">
        <v>36000</v>
      </c>
      <c r="H51" t="s">
        <v>46</v>
      </c>
      <c r="I51">
        <v>0</v>
      </c>
      <c r="J51" t="s">
        <v>46</v>
      </c>
      <c r="K51">
        <v>422000</v>
      </c>
      <c r="L51">
        <v>103000</v>
      </c>
      <c r="M51">
        <v>0</v>
      </c>
      <c r="N51">
        <v>90000</v>
      </c>
      <c r="O51" t="s">
        <v>46</v>
      </c>
      <c r="P51">
        <v>2007000</v>
      </c>
      <c r="Q51">
        <v>3691000</v>
      </c>
      <c r="R51">
        <v>275000</v>
      </c>
      <c r="S51">
        <v>70764000</v>
      </c>
      <c r="T51">
        <v>129605000</v>
      </c>
      <c r="U51">
        <v>41469000</v>
      </c>
      <c r="V51">
        <v>26591000</v>
      </c>
      <c r="W51" t="s">
        <v>46</v>
      </c>
      <c r="X51">
        <v>51000</v>
      </c>
      <c r="Y51" t="s">
        <v>46</v>
      </c>
      <c r="Z51">
        <v>436000</v>
      </c>
      <c r="AA51">
        <v>83035000</v>
      </c>
      <c r="AB51">
        <v>4757000</v>
      </c>
      <c r="AC51">
        <v>87792000</v>
      </c>
      <c r="AD51">
        <v>21386000</v>
      </c>
      <c r="AE51">
        <v>3498000</v>
      </c>
      <c r="AF51">
        <v>22623000</v>
      </c>
      <c r="AG51">
        <v>50000</v>
      </c>
      <c r="AH51">
        <v>36167000</v>
      </c>
      <c r="AI51" t="s">
        <v>46</v>
      </c>
      <c r="AJ51" t="s">
        <v>46</v>
      </c>
      <c r="AK51" t="s">
        <v>46</v>
      </c>
      <c r="AL51">
        <v>509261000</v>
      </c>
      <c r="AM51">
        <v>17191000</v>
      </c>
      <c r="AN51">
        <v>1958000</v>
      </c>
      <c r="AO51">
        <v>573000</v>
      </c>
      <c r="AP51">
        <v>-127000</v>
      </c>
      <c r="AQ51">
        <v>43000</v>
      </c>
      <c r="AR51">
        <v>15624000</v>
      </c>
      <c r="AS51">
        <v>2013.5</v>
      </c>
      <c r="AT51">
        <v>3.3756757340538499E-2</v>
      </c>
    </row>
    <row r="52" spans="1:46" x14ac:dyDescent="0.25">
      <c r="A52">
        <v>51</v>
      </c>
      <c r="B52">
        <v>5000</v>
      </c>
      <c r="C52">
        <v>2000</v>
      </c>
      <c r="D52">
        <v>715000</v>
      </c>
      <c r="E52">
        <v>609000</v>
      </c>
      <c r="F52">
        <v>6000</v>
      </c>
      <c r="G52">
        <v>59000</v>
      </c>
      <c r="H52" t="s">
        <v>46</v>
      </c>
      <c r="I52">
        <v>0</v>
      </c>
      <c r="J52" t="s">
        <v>46</v>
      </c>
      <c r="K52">
        <v>609000</v>
      </c>
      <c r="L52">
        <v>163000</v>
      </c>
      <c r="M52">
        <v>0</v>
      </c>
      <c r="N52">
        <v>153000</v>
      </c>
      <c r="O52" t="s">
        <v>46</v>
      </c>
      <c r="P52">
        <v>2950000</v>
      </c>
      <c r="Q52">
        <v>4072000</v>
      </c>
      <c r="R52">
        <v>228000</v>
      </c>
      <c r="S52">
        <v>68364000</v>
      </c>
      <c r="T52">
        <v>132892000</v>
      </c>
      <c r="U52">
        <v>43432000</v>
      </c>
      <c r="V52">
        <v>26770000</v>
      </c>
      <c r="W52" t="s">
        <v>46</v>
      </c>
      <c r="X52">
        <v>57000</v>
      </c>
      <c r="Y52" t="s">
        <v>46</v>
      </c>
      <c r="Z52">
        <v>477000</v>
      </c>
      <c r="AA52">
        <v>84032000</v>
      </c>
      <c r="AB52">
        <v>4156000</v>
      </c>
      <c r="AC52">
        <v>88188000</v>
      </c>
      <c r="AD52">
        <v>21814000</v>
      </c>
      <c r="AE52">
        <v>3106000</v>
      </c>
      <c r="AF52">
        <v>22245000</v>
      </c>
      <c r="AG52">
        <v>0</v>
      </c>
      <c r="AH52">
        <v>35457000</v>
      </c>
      <c r="AI52" t="s">
        <v>46</v>
      </c>
      <c r="AJ52" t="s">
        <v>46</v>
      </c>
      <c r="AK52" t="s">
        <v>46</v>
      </c>
      <c r="AL52">
        <v>512901000</v>
      </c>
      <c r="AM52">
        <v>17191000</v>
      </c>
      <c r="AN52">
        <v>2898000</v>
      </c>
      <c r="AO52">
        <v>877000</v>
      </c>
      <c r="AP52">
        <v>-979000</v>
      </c>
      <c r="AQ52">
        <v>45000</v>
      </c>
      <c r="AR52">
        <v>14132000</v>
      </c>
      <c r="AS52">
        <v>2013.75</v>
      </c>
      <c r="AT52">
        <v>3.3517189477111603E-2</v>
      </c>
    </row>
    <row r="53" spans="1:46" x14ac:dyDescent="0.25">
      <c r="A53">
        <v>52</v>
      </c>
      <c r="B53">
        <v>5000</v>
      </c>
      <c r="C53">
        <v>3000</v>
      </c>
      <c r="D53">
        <v>884000</v>
      </c>
      <c r="E53">
        <v>740000</v>
      </c>
      <c r="F53">
        <v>9000</v>
      </c>
      <c r="G53">
        <v>96000</v>
      </c>
      <c r="H53" t="s">
        <v>46</v>
      </c>
      <c r="I53">
        <v>0</v>
      </c>
      <c r="J53" t="s">
        <v>46</v>
      </c>
      <c r="K53">
        <v>794000</v>
      </c>
      <c r="L53">
        <v>231000</v>
      </c>
      <c r="M53">
        <v>0</v>
      </c>
      <c r="N53">
        <v>216000</v>
      </c>
      <c r="O53" t="s">
        <v>46</v>
      </c>
      <c r="P53">
        <v>3820000</v>
      </c>
      <c r="Q53">
        <v>3815000</v>
      </c>
      <c r="R53">
        <v>211000</v>
      </c>
      <c r="S53">
        <v>66464000</v>
      </c>
      <c r="T53">
        <v>133678000</v>
      </c>
      <c r="U53">
        <v>45090000</v>
      </c>
      <c r="V53">
        <v>26970000</v>
      </c>
      <c r="W53" t="s">
        <v>46</v>
      </c>
      <c r="X53">
        <v>0</v>
      </c>
      <c r="Y53" t="s">
        <v>46</v>
      </c>
      <c r="Z53">
        <v>565000</v>
      </c>
      <c r="AA53">
        <v>88681000</v>
      </c>
      <c r="AB53">
        <v>4896000</v>
      </c>
      <c r="AC53">
        <v>93577000</v>
      </c>
      <c r="AD53">
        <v>23824000</v>
      </c>
      <c r="AE53">
        <v>2584000</v>
      </c>
      <c r="AF53">
        <v>22406000</v>
      </c>
      <c r="AG53">
        <v>169000</v>
      </c>
      <c r="AH53">
        <v>36466000</v>
      </c>
      <c r="AI53" t="s">
        <v>46</v>
      </c>
      <c r="AJ53" t="s">
        <v>46</v>
      </c>
      <c r="AK53" t="s">
        <v>46</v>
      </c>
      <c r="AL53">
        <v>525714000</v>
      </c>
      <c r="AM53">
        <v>17191000</v>
      </c>
      <c r="AN53">
        <v>3767000</v>
      </c>
      <c r="AO53">
        <v>1119000</v>
      </c>
      <c r="AP53">
        <v>-1294000</v>
      </c>
      <c r="AQ53">
        <v>-9000</v>
      </c>
      <c r="AR53">
        <v>13134000</v>
      </c>
      <c r="AS53">
        <v>2014</v>
      </c>
      <c r="AT53">
        <v>3.2700289511026902E-2</v>
      </c>
    </row>
    <row r="54" spans="1:46" x14ac:dyDescent="0.25">
      <c r="A54">
        <v>53</v>
      </c>
      <c r="B54">
        <v>1000</v>
      </c>
      <c r="C54">
        <v>0</v>
      </c>
      <c r="D54">
        <v>171000</v>
      </c>
      <c r="E54">
        <v>128000</v>
      </c>
      <c r="F54">
        <v>0</v>
      </c>
      <c r="G54">
        <v>5000</v>
      </c>
      <c r="H54" t="s">
        <v>46</v>
      </c>
      <c r="I54">
        <v>1000</v>
      </c>
      <c r="J54" t="s">
        <v>46</v>
      </c>
      <c r="K54">
        <v>186000</v>
      </c>
      <c r="L54">
        <v>61000</v>
      </c>
      <c r="M54">
        <v>0</v>
      </c>
      <c r="N54">
        <v>72000</v>
      </c>
      <c r="O54" t="s">
        <v>46</v>
      </c>
      <c r="P54">
        <v>834000</v>
      </c>
      <c r="Q54">
        <v>4293000</v>
      </c>
      <c r="R54">
        <v>209000</v>
      </c>
      <c r="S54">
        <v>64794000</v>
      </c>
      <c r="T54">
        <v>134570000</v>
      </c>
      <c r="U54">
        <v>46193000</v>
      </c>
      <c r="V54">
        <v>27171000</v>
      </c>
      <c r="W54" t="s">
        <v>46</v>
      </c>
      <c r="X54">
        <v>0</v>
      </c>
      <c r="Y54" t="s">
        <v>46</v>
      </c>
      <c r="Z54">
        <v>544000</v>
      </c>
      <c r="AA54">
        <v>86708000</v>
      </c>
      <c r="AB54">
        <v>5135000</v>
      </c>
      <c r="AC54">
        <v>91843000</v>
      </c>
      <c r="AD54">
        <v>23015000</v>
      </c>
      <c r="AE54">
        <v>2403000</v>
      </c>
      <c r="AF54">
        <v>22135000</v>
      </c>
      <c r="AG54">
        <v>1000</v>
      </c>
      <c r="AH54">
        <v>34272000</v>
      </c>
      <c r="AI54" t="s">
        <v>46</v>
      </c>
      <c r="AJ54" t="s">
        <v>46</v>
      </c>
      <c r="AK54" t="s">
        <v>46</v>
      </c>
      <c r="AL54">
        <v>522448000</v>
      </c>
      <c r="AM54">
        <v>13134000</v>
      </c>
      <c r="AN54">
        <v>828000</v>
      </c>
      <c r="AO54">
        <v>258000</v>
      </c>
      <c r="AP54">
        <v>391000</v>
      </c>
      <c r="AQ54">
        <v>-60000</v>
      </c>
      <c r="AR54">
        <v>12883000</v>
      </c>
      <c r="AS54">
        <v>2014.25</v>
      </c>
      <c r="AT54">
        <v>2.513934401127E-2</v>
      </c>
    </row>
    <row r="55" spans="1:46" x14ac:dyDescent="0.25">
      <c r="A55">
        <v>54</v>
      </c>
      <c r="B55">
        <v>2000</v>
      </c>
      <c r="C55">
        <v>0</v>
      </c>
      <c r="D55">
        <v>310000</v>
      </c>
      <c r="E55">
        <v>228000</v>
      </c>
      <c r="F55">
        <v>1000</v>
      </c>
      <c r="G55">
        <v>13000</v>
      </c>
      <c r="H55" t="s">
        <v>46</v>
      </c>
      <c r="I55">
        <v>1000</v>
      </c>
      <c r="J55" t="s">
        <v>46</v>
      </c>
      <c r="K55">
        <v>378000</v>
      </c>
      <c r="L55">
        <v>107000</v>
      </c>
      <c r="M55">
        <v>0</v>
      </c>
      <c r="N55">
        <v>119000</v>
      </c>
      <c r="O55" t="s">
        <v>46</v>
      </c>
      <c r="P55">
        <v>1569000</v>
      </c>
      <c r="Q55">
        <v>4475000</v>
      </c>
      <c r="R55">
        <v>250000</v>
      </c>
      <c r="S55">
        <v>63242000</v>
      </c>
      <c r="T55">
        <v>136966000</v>
      </c>
      <c r="U55">
        <v>47049000</v>
      </c>
      <c r="V55">
        <v>27371000</v>
      </c>
      <c r="W55" t="s">
        <v>46</v>
      </c>
      <c r="X55">
        <v>9000</v>
      </c>
      <c r="Y55" t="s">
        <v>46</v>
      </c>
      <c r="Z55">
        <v>550000</v>
      </c>
      <c r="AA55">
        <v>88044000</v>
      </c>
      <c r="AB55">
        <v>4914000</v>
      </c>
      <c r="AC55">
        <v>92958000</v>
      </c>
      <c r="AD55">
        <v>24598000</v>
      </c>
      <c r="AE55">
        <v>1946000</v>
      </c>
      <c r="AF55">
        <v>22686000</v>
      </c>
      <c r="AG55">
        <v>0</v>
      </c>
      <c r="AH55">
        <v>35791000</v>
      </c>
      <c r="AI55" t="s">
        <v>46</v>
      </c>
      <c r="AJ55" t="s">
        <v>46</v>
      </c>
      <c r="AK55" t="s">
        <v>46</v>
      </c>
      <c r="AL55">
        <v>534597000</v>
      </c>
      <c r="AM55">
        <v>13134000</v>
      </c>
      <c r="AN55">
        <v>1561000</v>
      </c>
      <c r="AO55">
        <v>512000</v>
      </c>
      <c r="AP55">
        <v>416000</v>
      </c>
      <c r="AQ55">
        <v>-102000</v>
      </c>
      <c r="AR55">
        <v>12383000</v>
      </c>
      <c r="AS55">
        <v>2014.5</v>
      </c>
      <c r="AT55">
        <v>2.4568039102351901E-2</v>
      </c>
    </row>
    <row r="56" spans="1:46" x14ac:dyDescent="0.25">
      <c r="A56">
        <v>55</v>
      </c>
      <c r="B56">
        <v>2000</v>
      </c>
      <c r="C56">
        <v>0</v>
      </c>
      <c r="D56">
        <v>436000</v>
      </c>
      <c r="E56">
        <v>357000</v>
      </c>
      <c r="F56">
        <v>1000</v>
      </c>
      <c r="G56">
        <v>20000</v>
      </c>
      <c r="H56" t="s">
        <v>46</v>
      </c>
      <c r="I56">
        <v>1000</v>
      </c>
      <c r="J56" t="s">
        <v>46</v>
      </c>
      <c r="K56">
        <v>560000</v>
      </c>
      <c r="L56">
        <v>176000</v>
      </c>
      <c r="M56">
        <v>0</v>
      </c>
      <c r="N56">
        <v>177000</v>
      </c>
      <c r="O56" t="s">
        <v>46</v>
      </c>
      <c r="P56">
        <v>2314000</v>
      </c>
      <c r="Q56">
        <v>4557000</v>
      </c>
      <c r="R56">
        <v>260000</v>
      </c>
      <c r="S56">
        <v>61521000</v>
      </c>
      <c r="T56">
        <v>139751000</v>
      </c>
      <c r="U56">
        <v>48502000</v>
      </c>
      <c r="V56">
        <v>27222000</v>
      </c>
      <c r="W56" t="s">
        <v>46</v>
      </c>
      <c r="X56">
        <v>0</v>
      </c>
      <c r="Y56" t="s">
        <v>46</v>
      </c>
      <c r="Z56">
        <v>579000</v>
      </c>
      <c r="AA56">
        <v>87486000</v>
      </c>
      <c r="AB56">
        <v>5573000</v>
      </c>
      <c r="AC56">
        <v>93059000</v>
      </c>
      <c r="AD56">
        <v>23534000</v>
      </c>
      <c r="AE56">
        <v>1806000</v>
      </c>
      <c r="AF56">
        <v>22901000</v>
      </c>
      <c r="AG56">
        <v>0</v>
      </c>
      <c r="AH56">
        <v>41596000</v>
      </c>
      <c r="AI56" t="s">
        <v>46</v>
      </c>
      <c r="AJ56" t="s">
        <v>46</v>
      </c>
      <c r="AK56" t="s">
        <v>46</v>
      </c>
      <c r="AL56">
        <v>539996000</v>
      </c>
      <c r="AM56">
        <v>13134000</v>
      </c>
      <c r="AN56">
        <v>2299000</v>
      </c>
      <c r="AO56">
        <v>757000</v>
      </c>
      <c r="AP56">
        <v>517000</v>
      </c>
      <c r="AQ56">
        <v>-188000</v>
      </c>
      <c r="AR56">
        <v>11891000</v>
      </c>
      <c r="AS56">
        <v>2014.75</v>
      </c>
      <c r="AT56">
        <v>2.4322402388165801E-2</v>
      </c>
    </row>
    <row r="57" spans="1:46" x14ac:dyDescent="0.25">
      <c r="A57">
        <v>56</v>
      </c>
      <c r="B57">
        <v>2000</v>
      </c>
      <c r="C57">
        <v>0</v>
      </c>
      <c r="D57">
        <v>541000</v>
      </c>
      <c r="E57">
        <v>495000</v>
      </c>
      <c r="F57">
        <v>2000</v>
      </c>
      <c r="G57">
        <v>37000</v>
      </c>
      <c r="H57" t="s">
        <v>46</v>
      </c>
      <c r="I57">
        <v>2000</v>
      </c>
      <c r="J57" t="s">
        <v>46</v>
      </c>
      <c r="K57">
        <v>789000</v>
      </c>
      <c r="L57">
        <v>254000</v>
      </c>
      <c r="M57">
        <v>0</v>
      </c>
      <c r="N57">
        <v>243000</v>
      </c>
      <c r="O57" t="s">
        <v>46</v>
      </c>
      <c r="P57">
        <v>3124000</v>
      </c>
      <c r="Q57">
        <v>4995000</v>
      </c>
      <c r="R57">
        <v>253000</v>
      </c>
      <c r="S57">
        <v>59780000</v>
      </c>
      <c r="T57">
        <v>144446000</v>
      </c>
      <c r="U57">
        <v>50231000</v>
      </c>
      <c r="V57">
        <v>27149000</v>
      </c>
      <c r="W57" t="s">
        <v>46</v>
      </c>
      <c r="X57">
        <v>1000</v>
      </c>
      <c r="Y57" t="s">
        <v>46</v>
      </c>
      <c r="Z57">
        <v>575000</v>
      </c>
      <c r="AA57">
        <v>90667000</v>
      </c>
      <c r="AB57">
        <v>6210000</v>
      </c>
      <c r="AC57">
        <v>96877000</v>
      </c>
      <c r="AD57">
        <v>25237000</v>
      </c>
      <c r="AE57">
        <v>1689000</v>
      </c>
      <c r="AF57">
        <v>22861000</v>
      </c>
      <c r="AG57">
        <v>0</v>
      </c>
      <c r="AH57">
        <v>46817000</v>
      </c>
      <c r="AI57" t="s">
        <v>46</v>
      </c>
      <c r="AJ57" t="s">
        <v>46</v>
      </c>
      <c r="AK57" t="s">
        <v>46</v>
      </c>
      <c r="AL57">
        <v>559470000</v>
      </c>
      <c r="AM57">
        <v>13134000</v>
      </c>
      <c r="AN57">
        <v>3052000</v>
      </c>
      <c r="AO57">
        <v>971000</v>
      </c>
      <c r="AP57">
        <v>915000</v>
      </c>
      <c r="AQ57">
        <v>-472000</v>
      </c>
      <c r="AR57">
        <v>11352000</v>
      </c>
      <c r="AS57">
        <v>2015</v>
      </c>
      <c r="AT57">
        <v>2.3475789586572999E-2</v>
      </c>
    </row>
    <row r="58" spans="1:46" x14ac:dyDescent="0.25">
      <c r="A58">
        <v>57</v>
      </c>
      <c r="B58">
        <v>0</v>
      </c>
      <c r="C58">
        <v>0</v>
      </c>
      <c r="D58">
        <v>103000</v>
      </c>
      <c r="E58">
        <v>107000</v>
      </c>
      <c r="F58">
        <v>1000</v>
      </c>
      <c r="G58">
        <v>5000</v>
      </c>
      <c r="H58" t="s">
        <v>46</v>
      </c>
      <c r="I58">
        <v>0</v>
      </c>
      <c r="J58" t="s">
        <v>46</v>
      </c>
      <c r="K58">
        <v>159000</v>
      </c>
      <c r="L58">
        <v>74000</v>
      </c>
      <c r="M58">
        <v>0</v>
      </c>
      <c r="N58">
        <v>59000</v>
      </c>
      <c r="O58" t="s">
        <v>46</v>
      </c>
      <c r="P58">
        <v>642000</v>
      </c>
      <c r="Q58">
        <v>5331000</v>
      </c>
      <c r="R58">
        <v>255000</v>
      </c>
      <c r="S58">
        <v>57981000</v>
      </c>
      <c r="T58">
        <v>155371000</v>
      </c>
      <c r="U58">
        <v>52027000</v>
      </c>
      <c r="V58">
        <v>27205000</v>
      </c>
      <c r="W58" t="s">
        <v>46</v>
      </c>
      <c r="X58">
        <v>0</v>
      </c>
      <c r="Y58" t="s">
        <v>46</v>
      </c>
      <c r="Z58">
        <v>485000</v>
      </c>
      <c r="AA58">
        <v>93411000</v>
      </c>
      <c r="AB58">
        <v>6654000</v>
      </c>
      <c r="AC58">
        <v>100065000</v>
      </c>
      <c r="AD58">
        <v>23125000</v>
      </c>
      <c r="AE58">
        <v>1603000</v>
      </c>
      <c r="AF58">
        <v>22022000</v>
      </c>
      <c r="AG58">
        <v>0</v>
      </c>
      <c r="AH58">
        <v>48670000</v>
      </c>
      <c r="AI58" t="s">
        <v>46</v>
      </c>
      <c r="AJ58" t="s">
        <v>46</v>
      </c>
      <c r="AK58" t="s">
        <v>46</v>
      </c>
      <c r="AL58">
        <v>574707000</v>
      </c>
      <c r="AM58">
        <v>11352000</v>
      </c>
      <c r="AN58">
        <v>642000</v>
      </c>
      <c r="AO58">
        <v>214000</v>
      </c>
      <c r="AP58">
        <v>352000</v>
      </c>
      <c r="AQ58">
        <v>-57000</v>
      </c>
      <c r="AR58">
        <v>11219000</v>
      </c>
      <c r="AS58">
        <v>2015.25</v>
      </c>
      <c r="AT58">
        <v>1.9752673971258398E-2</v>
      </c>
    </row>
    <row r="59" spans="1:46" x14ac:dyDescent="0.25">
      <c r="A59">
        <v>58</v>
      </c>
      <c r="B59">
        <v>0</v>
      </c>
      <c r="C59">
        <v>0</v>
      </c>
      <c r="D59">
        <v>205000</v>
      </c>
      <c r="E59">
        <v>185000</v>
      </c>
      <c r="F59">
        <v>1000</v>
      </c>
      <c r="G59">
        <v>13000</v>
      </c>
      <c r="H59" t="s">
        <v>46</v>
      </c>
      <c r="I59">
        <v>0</v>
      </c>
      <c r="J59" t="s">
        <v>46</v>
      </c>
      <c r="K59">
        <v>327000</v>
      </c>
      <c r="L59">
        <v>132000</v>
      </c>
      <c r="M59">
        <v>0</v>
      </c>
      <c r="N59">
        <v>103000</v>
      </c>
      <c r="O59" t="s">
        <v>46</v>
      </c>
      <c r="P59">
        <v>1219000</v>
      </c>
      <c r="Q59">
        <v>5736000</v>
      </c>
      <c r="R59">
        <v>253000</v>
      </c>
      <c r="S59">
        <v>56043000</v>
      </c>
      <c r="T59">
        <v>169780000</v>
      </c>
      <c r="U59">
        <v>54457000</v>
      </c>
      <c r="V59">
        <v>27284000</v>
      </c>
      <c r="W59" t="s">
        <v>46</v>
      </c>
      <c r="X59">
        <v>0</v>
      </c>
      <c r="Y59" t="s">
        <v>46</v>
      </c>
      <c r="Z59">
        <v>323000</v>
      </c>
      <c r="AA59">
        <v>99680000</v>
      </c>
      <c r="AB59">
        <v>5989000</v>
      </c>
      <c r="AC59">
        <v>105669000</v>
      </c>
      <c r="AD59">
        <v>24290000</v>
      </c>
      <c r="AE59">
        <v>1554000</v>
      </c>
      <c r="AF59">
        <v>22295000</v>
      </c>
      <c r="AG59">
        <v>0</v>
      </c>
      <c r="AH59">
        <v>49343000</v>
      </c>
      <c r="AI59" t="s">
        <v>46</v>
      </c>
      <c r="AJ59" t="s">
        <v>46</v>
      </c>
      <c r="AK59" t="s">
        <v>46</v>
      </c>
      <c r="AL59">
        <v>600551000</v>
      </c>
      <c r="AM59">
        <v>11352000</v>
      </c>
      <c r="AN59">
        <v>1219000</v>
      </c>
      <c r="AO59">
        <v>409000</v>
      </c>
      <c r="AP59">
        <v>660000</v>
      </c>
      <c r="AQ59">
        <v>-107000</v>
      </c>
      <c r="AR59">
        <v>11095000</v>
      </c>
      <c r="AS59">
        <v>2015.5</v>
      </c>
      <c r="AT59">
        <v>1.8902641074613102E-2</v>
      </c>
    </row>
    <row r="60" spans="1:46" x14ac:dyDescent="0.25">
      <c r="A60">
        <v>59</v>
      </c>
      <c r="B60">
        <v>0</v>
      </c>
      <c r="C60">
        <v>0</v>
      </c>
      <c r="D60">
        <v>317000</v>
      </c>
      <c r="E60">
        <v>287000</v>
      </c>
      <c r="F60">
        <v>2000</v>
      </c>
      <c r="G60">
        <v>16000</v>
      </c>
      <c r="H60" t="s">
        <v>46</v>
      </c>
      <c r="I60">
        <v>0</v>
      </c>
      <c r="J60" t="s">
        <v>46</v>
      </c>
      <c r="K60">
        <v>491000</v>
      </c>
      <c r="L60">
        <v>212000</v>
      </c>
      <c r="M60">
        <v>0</v>
      </c>
      <c r="N60">
        <v>150000</v>
      </c>
      <c r="O60" t="s">
        <v>46</v>
      </c>
      <c r="P60">
        <v>1853000</v>
      </c>
      <c r="Q60">
        <v>6234000</v>
      </c>
      <c r="R60">
        <v>258000</v>
      </c>
      <c r="S60">
        <v>55601000</v>
      </c>
      <c r="T60">
        <v>188419000</v>
      </c>
      <c r="U60">
        <v>56789000</v>
      </c>
      <c r="V60">
        <v>28119000</v>
      </c>
      <c r="W60" t="s">
        <v>46</v>
      </c>
      <c r="X60">
        <v>1000</v>
      </c>
      <c r="Y60" t="s">
        <v>46</v>
      </c>
      <c r="Z60">
        <v>355000</v>
      </c>
      <c r="AA60">
        <v>95497000</v>
      </c>
      <c r="AB60">
        <v>5900000</v>
      </c>
      <c r="AC60">
        <v>101397000</v>
      </c>
      <c r="AD60">
        <v>25217000</v>
      </c>
      <c r="AE60">
        <v>1537000</v>
      </c>
      <c r="AF60">
        <v>22015000</v>
      </c>
      <c r="AG60">
        <v>0</v>
      </c>
      <c r="AH60">
        <v>51477000</v>
      </c>
      <c r="AI60" t="s">
        <v>46</v>
      </c>
      <c r="AJ60" t="s">
        <v>46</v>
      </c>
      <c r="AK60" t="s">
        <v>46</v>
      </c>
      <c r="AL60">
        <v>624479000</v>
      </c>
      <c r="AM60">
        <v>11352000</v>
      </c>
      <c r="AN60">
        <v>1848000</v>
      </c>
      <c r="AO60">
        <v>694000</v>
      </c>
      <c r="AP60">
        <v>612000</v>
      </c>
      <c r="AQ60">
        <v>-84000</v>
      </c>
      <c r="AR60">
        <v>10716000</v>
      </c>
      <c r="AS60">
        <v>2015.75</v>
      </c>
      <c r="AT60">
        <v>1.8178353475457099E-2</v>
      </c>
    </row>
    <row r="61" spans="1:46" x14ac:dyDescent="0.25">
      <c r="A61">
        <v>60</v>
      </c>
      <c r="B61">
        <v>0</v>
      </c>
      <c r="C61">
        <v>0</v>
      </c>
      <c r="D61">
        <v>390000</v>
      </c>
      <c r="E61">
        <v>345000</v>
      </c>
      <c r="F61">
        <v>3000</v>
      </c>
      <c r="G61">
        <v>23000</v>
      </c>
      <c r="H61" t="s">
        <v>46</v>
      </c>
      <c r="I61">
        <v>0</v>
      </c>
      <c r="J61" t="s">
        <v>46</v>
      </c>
      <c r="K61">
        <v>664000</v>
      </c>
      <c r="L61">
        <v>310000</v>
      </c>
      <c r="M61">
        <v>0</v>
      </c>
      <c r="N61">
        <v>214000</v>
      </c>
      <c r="O61" t="s">
        <v>46</v>
      </c>
      <c r="P61">
        <v>2480000</v>
      </c>
      <c r="Q61">
        <v>6137000</v>
      </c>
      <c r="R61">
        <v>273000</v>
      </c>
      <c r="S61">
        <v>53920000</v>
      </c>
      <c r="T61">
        <v>199749000</v>
      </c>
      <c r="U61">
        <v>58834000</v>
      </c>
      <c r="V61">
        <v>29298000</v>
      </c>
      <c r="W61" t="s">
        <v>46</v>
      </c>
      <c r="X61">
        <v>0</v>
      </c>
      <c r="Y61" t="s">
        <v>46</v>
      </c>
      <c r="Z61">
        <v>531000</v>
      </c>
      <c r="AA61">
        <v>101430000</v>
      </c>
      <c r="AB61">
        <v>7279000</v>
      </c>
      <c r="AC61">
        <v>108709000</v>
      </c>
      <c r="AD61">
        <v>27242000</v>
      </c>
      <c r="AE61">
        <v>6754000</v>
      </c>
      <c r="AF61">
        <v>18218000</v>
      </c>
      <c r="AG61">
        <v>0</v>
      </c>
      <c r="AH61">
        <v>60093000</v>
      </c>
      <c r="AI61" t="s">
        <v>46</v>
      </c>
      <c r="AJ61" t="s">
        <v>46</v>
      </c>
      <c r="AK61" t="s">
        <v>46</v>
      </c>
      <c r="AL61">
        <v>653676000</v>
      </c>
      <c r="AM61">
        <v>11352000</v>
      </c>
      <c r="AN61">
        <v>2475000</v>
      </c>
      <c r="AO61">
        <v>859000</v>
      </c>
      <c r="AP61">
        <v>1210000</v>
      </c>
      <c r="AQ61">
        <v>-129000</v>
      </c>
      <c r="AR61">
        <v>10807000</v>
      </c>
      <c r="AS61">
        <v>2016</v>
      </c>
      <c r="AT61">
        <v>1.7366401703596299E-2</v>
      </c>
    </row>
    <row r="62" spans="1:46" x14ac:dyDescent="0.25">
      <c r="A62">
        <v>61</v>
      </c>
      <c r="B62">
        <v>0</v>
      </c>
      <c r="C62">
        <v>0</v>
      </c>
      <c r="D62">
        <v>88000</v>
      </c>
      <c r="E62">
        <v>54000</v>
      </c>
      <c r="F62">
        <v>0</v>
      </c>
      <c r="G62">
        <v>5000</v>
      </c>
      <c r="H62" t="s">
        <v>46</v>
      </c>
      <c r="I62">
        <v>0</v>
      </c>
      <c r="J62" t="s">
        <v>46</v>
      </c>
      <c r="K62">
        <v>200000</v>
      </c>
      <c r="L62">
        <v>98000</v>
      </c>
      <c r="M62">
        <v>0</v>
      </c>
      <c r="N62">
        <v>46000</v>
      </c>
      <c r="O62" t="s">
        <v>46</v>
      </c>
      <c r="P62">
        <v>657000</v>
      </c>
      <c r="Q62">
        <v>6485000</v>
      </c>
      <c r="R62">
        <v>279000</v>
      </c>
      <c r="S62">
        <v>52176000</v>
      </c>
      <c r="T62">
        <v>208361000</v>
      </c>
      <c r="U62">
        <v>60005000</v>
      </c>
      <c r="V62">
        <v>30611000</v>
      </c>
      <c r="W62" t="s">
        <v>46</v>
      </c>
      <c r="X62">
        <v>0</v>
      </c>
      <c r="Y62" t="s">
        <v>46</v>
      </c>
      <c r="Z62">
        <v>498000</v>
      </c>
      <c r="AA62">
        <v>108555000</v>
      </c>
      <c r="AB62">
        <v>8376000</v>
      </c>
      <c r="AC62">
        <v>116931000</v>
      </c>
      <c r="AD62">
        <v>27948000</v>
      </c>
      <c r="AE62">
        <v>8785000</v>
      </c>
      <c r="AF62">
        <v>17683000</v>
      </c>
      <c r="AG62">
        <v>2000</v>
      </c>
      <c r="AH62">
        <v>59154000</v>
      </c>
      <c r="AI62" t="s">
        <v>46</v>
      </c>
      <c r="AJ62" t="s">
        <v>46</v>
      </c>
      <c r="AK62" t="s">
        <v>46</v>
      </c>
      <c r="AL62">
        <v>675750000</v>
      </c>
      <c r="AM62">
        <v>10807000</v>
      </c>
      <c r="AN62">
        <v>657000</v>
      </c>
      <c r="AO62">
        <v>175000</v>
      </c>
      <c r="AP62">
        <v>1000000</v>
      </c>
      <c r="AQ62">
        <v>-46000</v>
      </c>
      <c r="AR62">
        <v>11279000</v>
      </c>
      <c r="AS62">
        <v>2016.25</v>
      </c>
      <c r="AT62">
        <v>1.5992600813910501E-2</v>
      </c>
    </row>
    <row r="63" spans="1:46" x14ac:dyDescent="0.25">
      <c r="A63">
        <v>62</v>
      </c>
      <c r="B63">
        <v>0</v>
      </c>
      <c r="C63">
        <v>0</v>
      </c>
      <c r="D63">
        <v>164000</v>
      </c>
      <c r="E63">
        <v>107000</v>
      </c>
      <c r="F63">
        <v>1000</v>
      </c>
      <c r="G63">
        <v>12000</v>
      </c>
      <c r="H63" t="s">
        <v>46</v>
      </c>
      <c r="I63">
        <v>0</v>
      </c>
      <c r="J63" t="s">
        <v>46</v>
      </c>
      <c r="K63">
        <v>419000</v>
      </c>
      <c r="L63">
        <v>178000</v>
      </c>
      <c r="M63">
        <v>0</v>
      </c>
      <c r="N63">
        <v>86000</v>
      </c>
      <c r="O63" t="s">
        <v>46</v>
      </c>
      <c r="P63">
        <v>1379000</v>
      </c>
      <c r="Q63">
        <v>6967000</v>
      </c>
      <c r="R63">
        <v>274000</v>
      </c>
      <c r="S63">
        <v>50462000</v>
      </c>
      <c r="T63">
        <v>215649000</v>
      </c>
      <c r="U63">
        <v>62257000</v>
      </c>
      <c r="V63">
        <v>32155000</v>
      </c>
      <c r="W63" t="s">
        <v>46</v>
      </c>
      <c r="X63">
        <v>0</v>
      </c>
      <c r="Y63" t="s">
        <v>46</v>
      </c>
      <c r="Z63">
        <v>565000</v>
      </c>
      <c r="AA63">
        <v>112453000</v>
      </c>
      <c r="AB63">
        <v>9686000</v>
      </c>
      <c r="AC63">
        <v>122139000</v>
      </c>
      <c r="AD63">
        <v>29988000</v>
      </c>
      <c r="AE63">
        <v>9818000</v>
      </c>
      <c r="AF63">
        <v>18300000</v>
      </c>
      <c r="AG63">
        <v>0</v>
      </c>
      <c r="AH63">
        <v>61225000</v>
      </c>
      <c r="AI63" t="s">
        <v>46</v>
      </c>
      <c r="AJ63" t="s">
        <v>46</v>
      </c>
      <c r="AK63" t="s">
        <v>46</v>
      </c>
      <c r="AL63">
        <v>697728000</v>
      </c>
      <c r="AM63">
        <v>10807000</v>
      </c>
      <c r="AN63">
        <v>1379000</v>
      </c>
      <c r="AO63">
        <v>359000</v>
      </c>
      <c r="AP63">
        <v>1703000</v>
      </c>
      <c r="AQ63">
        <v>-89000</v>
      </c>
      <c r="AR63">
        <v>11401000</v>
      </c>
      <c r="AS63">
        <v>2016.5</v>
      </c>
      <c r="AT63">
        <v>1.54888437901303E-2</v>
      </c>
    </row>
    <row r="64" spans="1:46" x14ac:dyDescent="0.25">
      <c r="A64">
        <v>63</v>
      </c>
      <c r="B64">
        <v>0</v>
      </c>
      <c r="C64">
        <v>0</v>
      </c>
      <c r="D64">
        <v>249000</v>
      </c>
      <c r="E64">
        <v>165000</v>
      </c>
      <c r="F64">
        <v>1000</v>
      </c>
      <c r="G64">
        <v>17000</v>
      </c>
      <c r="H64" t="s">
        <v>46</v>
      </c>
      <c r="I64">
        <v>0</v>
      </c>
      <c r="J64" t="s">
        <v>46</v>
      </c>
      <c r="K64">
        <v>635000</v>
      </c>
      <c r="L64">
        <v>285000</v>
      </c>
      <c r="M64">
        <v>0</v>
      </c>
      <c r="N64">
        <v>140000</v>
      </c>
      <c r="O64" t="s">
        <v>46</v>
      </c>
      <c r="P64">
        <v>2064000</v>
      </c>
      <c r="Q64">
        <v>7324000</v>
      </c>
      <c r="R64">
        <v>256000</v>
      </c>
      <c r="S64">
        <v>48638000</v>
      </c>
      <c r="T64">
        <v>219104000</v>
      </c>
      <c r="U64">
        <v>64453000</v>
      </c>
      <c r="V64">
        <v>33899000</v>
      </c>
      <c r="W64" t="s">
        <v>46</v>
      </c>
      <c r="X64">
        <v>0</v>
      </c>
      <c r="Y64" t="s">
        <v>46</v>
      </c>
      <c r="Z64">
        <v>555000</v>
      </c>
      <c r="AA64">
        <v>117385000</v>
      </c>
      <c r="AB64">
        <v>10014000</v>
      </c>
      <c r="AC64">
        <v>127399000</v>
      </c>
      <c r="AD64">
        <v>28921000</v>
      </c>
      <c r="AE64">
        <v>9286000</v>
      </c>
      <c r="AF64">
        <v>17740000</v>
      </c>
      <c r="AG64">
        <v>0</v>
      </c>
      <c r="AH64">
        <v>62659000</v>
      </c>
      <c r="AI64" t="s">
        <v>46</v>
      </c>
      <c r="AJ64" t="s">
        <v>46</v>
      </c>
      <c r="AK64" t="s">
        <v>46</v>
      </c>
      <c r="AL64">
        <v>711714000</v>
      </c>
      <c r="AM64">
        <v>10807000</v>
      </c>
      <c r="AN64">
        <v>2064000</v>
      </c>
      <c r="AO64">
        <v>545000</v>
      </c>
      <c r="AP64">
        <v>2045000</v>
      </c>
      <c r="AQ64">
        <v>-124000</v>
      </c>
      <c r="AR64">
        <v>11209000</v>
      </c>
      <c r="AS64">
        <v>2016.75</v>
      </c>
      <c r="AT64">
        <v>1.5184470166387101E-2</v>
      </c>
    </row>
    <row r="65" spans="1:46" x14ac:dyDescent="0.25">
      <c r="A65">
        <v>64</v>
      </c>
      <c r="B65">
        <v>0</v>
      </c>
      <c r="C65">
        <v>0</v>
      </c>
      <c r="D65">
        <v>335000</v>
      </c>
      <c r="E65">
        <v>223000</v>
      </c>
      <c r="F65">
        <v>3000</v>
      </c>
      <c r="G65">
        <v>20000</v>
      </c>
      <c r="H65" t="s">
        <v>46</v>
      </c>
      <c r="I65">
        <v>0</v>
      </c>
      <c r="J65" t="s">
        <v>46</v>
      </c>
      <c r="K65">
        <v>874000</v>
      </c>
      <c r="L65">
        <v>405000</v>
      </c>
      <c r="M65">
        <v>0</v>
      </c>
      <c r="N65">
        <v>199000</v>
      </c>
      <c r="O65" t="s">
        <v>46</v>
      </c>
      <c r="P65">
        <v>2867000</v>
      </c>
      <c r="Q65">
        <v>8679000</v>
      </c>
      <c r="R65">
        <v>237000</v>
      </c>
      <c r="S65">
        <v>46759000</v>
      </c>
      <c r="T65">
        <v>220379000</v>
      </c>
      <c r="U65">
        <v>66576000</v>
      </c>
      <c r="V65">
        <v>34293000</v>
      </c>
      <c r="W65" t="s">
        <v>46</v>
      </c>
      <c r="X65">
        <v>0</v>
      </c>
      <c r="Y65" t="s">
        <v>46</v>
      </c>
      <c r="Z65">
        <v>506000</v>
      </c>
      <c r="AA65">
        <v>116572000</v>
      </c>
      <c r="AB65">
        <v>9294000</v>
      </c>
      <c r="AC65">
        <v>125866000</v>
      </c>
      <c r="AD65">
        <v>31686000</v>
      </c>
      <c r="AE65">
        <v>9812000</v>
      </c>
      <c r="AF65">
        <v>18301000</v>
      </c>
      <c r="AG65">
        <v>0</v>
      </c>
      <c r="AH65">
        <v>62636000</v>
      </c>
      <c r="AI65" t="s">
        <v>46</v>
      </c>
      <c r="AJ65" t="s">
        <v>46</v>
      </c>
      <c r="AK65" t="s">
        <v>46</v>
      </c>
      <c r="AL65">
        <v>719238000</v>
      </c>
      <c r="AM65">
        <v>10807000</v>
      </c>
      <c r="AN65">
        <v>2867000</v>
      </c>
      <c r="AO65">
        <v>735000</v>
      </c>
      <c r="AP65">
        <v>2203000</v>
      </c>
      <c r="AQ65">
        <v>-163000</v>
      </c>
      <c r="AR65">
        <v>10715000</v>
      </c>
      <c r="AS65">
        <v>2017</v>
      </c>
      <c r="AT65">
        <v>1.5025624341316801E-2</v>
      </c>
    </row>
    <row r="66" spans="1:46" x14ac:dyDescent="0.25">
      <c r="A66">
        <v>65</v>
      </c>
      <c r="B66">
        <v>0</v>
      </c>
      <c r="C66">
        <v>0</v>
      </c>
      <c r="D66">
        <v>88000</v>
      </c>
      <c r="E66">
        <v>60000</v>
      </c>
      <c r="F66">
        <v>0</v>
      </c>
      <c r="G66">
        <v>2000</v>
      </c>
      <c r="H66" t="s">
        <v>46</v>
      </c>
      <c r="I66" t="s">
        <v>46</v>
      </c>
      <c r="J66" t="s">
        <v>46</v>
      </c>
      <c r="K66">
        <v>265000</v>
      </c>
      <c r="L66">
        <v>112000</v>
      </c>
      <c r="M66" t="s">
        <v>46</v>
      </c>
      <c r="N66">
        <v>48000</v>
      </c>
      <c r="O66" t="s">
        <v>46</v>
      </c>
      <c r="P66">
        <v>1164000</v>
      </c>
      <c r="Q66">
        <v>8911000</v>
      </c>
      <c r="R66">
        <v>228000</v>
      </c>
      <c r="S66">
        <v>44923000</v>
      </c>
      <c r="T66">
        <v>225635000</v>
      </c>
      <c r="U66">
        <v>67372000</v>
      </c>
      <c r="V66">
        <v>35126000</v>
      </c>
      <c r="W66">
        <v>5033000</v>
      </c>
      <c r="X66">
        <v>0</v>
      </c>
      <c r="Y66">
        <v>6289000</v>
      </c>
      <c r="Z66">
        <v>480000</v>
      </c>
      <c r="AA66">
        <v>122412000</v>
      </c>
      <c r="AB66">
        <v>8144000</v>
      </c>
      <c r="AC66">
        <v>130556000</v>
      </c>
      <c r="AD66">
        <v>30748000</v>
      </c>
      <c r="AE66">
        <v>9480000</v>
      </c>
      <c r="AF66">
        <v>56989000</v>
      </c>
      <c r="AG66" t="s">
        <v>46</v>
      </c>
      <c r="AH66">
        <v>63066000</v>
      </c>
      <c r="AI66" t="s">
        <v>46</v>
      </c>
      <c r="AJ66" t="s">
        <v>46</v>
      </c>
      <c r="AK66" t="s">
        <v>46</v>
      </c>
      <c r="AL66">
        <v>725917000</v>
      </c>
      <c r="AM66">
        <v>10715000</v>
      </c>
      <c r="AN66">
        <v>697000</v>
      </c>
      <c r="AO66">
        <v>238000</v>
      </c>
      <c r="AP66">
        <v>582000</v>
      </c>
      <c r="AQ66">
        <v>443000</v>
      </c>
      <c r="AR66">
        <v>10347000</v>
      </c>
      <c r="AS66">
        <v>2017.25</v>
      </c>
      <c r="AT66">
        <v>1.4760640679306301E-2</v>
      </c>
    </row>
    <row r="67" spans="1:46" x14ac:dyDescent="0.25">
      <c r="A67">
        <v>66</v>
      </c>
      <c r="B67">
        <v>0</v>
      </c>
      <c r="C67">
        <v>0</v>
      </c>
      <c r="D67">
        <v>135000</v>
      </c>
      <c r="E67">
        <v>99000</v>
      </c>
      <c r="F67">
        <v>0</v>
      </c>
      <c r="G67">
        <v>6000</v>
      </c>
      <c r="H67" t="s">
        <v>46</v>
      </c>
      <c r="I67" t="s">
        <v>46</v>
      </c>
      <c r="J67" t="s">
        <v>46</v>
      </c>
      <c r="K67">
        <v>547000</v>
      </c>
      <c r="L67">
        <v>199000</v>
      </c>
      <c r="M67" t="s">
        <v>46</v>
      </c>
      <c r="N67">
        <v>93000</v>
      </c>
      <c r="O67" t="s">
        <v>46</v>
      </c>
      <c r="P67">
        <v>1804000</v>
      </c>
      <c r="Q67">
        <v>8680000</v>
      </c>
      <c r="R67">
        <v>220000</v>
      </c>
      <c r="S67">
        <v>43293000</v>
      </c>
      <c r="T67">
        <v>231075000</v>
      </c>
      <c r="U67">
        <v>68865000</v>
      </c>
      <c r="V67">
        <v>35887000</v>
      </c>
      <c r="W67">
        <v>5034000</v>
      </c>
      <c r="X67">
        <v>1000</v>
      </c>
      <c r="Y67">
        <v>6400000</v>
      </c>
      <c r="Z67">
        <v>578000</v>
      </c>
      <c r="AA67">
        <v>121247000</v>
      </c>
      <c r="AB67">
        <v>7788000</v>
      </c>
      <c r="AC67">
        <v>129035000</v>
      </c>
      <c r="AD67">
        <v>32667000</v>
      </c>
      <c r="AE67">
        <v>9501000</v>
      </c>
      <c r="AF67">
        <v>50710000</v>
      </c>
      <c r="AG67" t="s">
        <v>46</v>
      </c>
      <c r="AH67">
        <v>65175000</v>
      </c>
      <c r="AI67" t="s">
        <v>46</v>
      </c>
      <c r="AJ67" t="s">
        <v>46</v>
      </c>
      <c r="AK67" t="s">
        <v>46</v>
      </c>
      <c r="AL67">
        <v>732675000</v>
      </c>
      <c r="AM67">
        <v>10715000</v>
      </c>
      <c r="AN67">
        <v>1337000</v>
      </c>
      <c r="AO67">
        <v>428000</v>
      </c>
      <c r="AP67">
        <v>830000</v>
      </c>
      <c r="AQ67">
        <v>421000</v>
      </c>
      <c r="AR67">
        <v>10123000</v>
      </c>
      <c r="AS67">
        <v>2017.5</v>
      </c>
      <c r="AT67">
        <v>1.4624492442078699E-2</v>
      </c>
    </row>
    <row r="68" spans="1:46" x14ac:dyDescent="0.25">
      <c r="A68">
        <v>67</v>
      </c>
      <c r="B68">
        <v>0</v>
      </c>
      <c r="C68">
        <v>0</v>
      </c>
      <c r="D68">
        <v>215000</v>
      </c>
      <c r="E68">
        <v>148000</v>
      </c>
      <c r="F68">
        <v>0</v>
      </c>
      <c r="G68">
        <v>13000</v>
      </c>
      <c r="H68" t="s">
        <v>46</v>
      </c>
      <c r="I68" t="s">
        <v>46</v>
      </c>
      <c r="J68" t="s">
        <v>46</v>
      </c>
      <c r="K68">
        <v>831000</v>
      </c>
      <c r="L68">
        <v>344000</v>
      </c>
      <c r="M68" t="s">
        <v>46</v>
      </c>
      <c r="N68">
        <v>157000</v>
      </c>
      <c r="O68" t="s">
        <v>46</v>
      </c>
      <c r="P68">
        <v>2545000</v>
      </c>
      <c r="Q68">
        <v>9272000</v>
      </c>
      <c r="R68">
        <v>196000</v>
      </c>
      <c r="S68">
        <v>41703000</v>
      </c>
      <c r="T68">
        <v>237242000</v>
      </c>
      <c r="U68">
        <v>69211000</v>
      </c>
      <c r="V68">
        <v>36137000</v>
      </c>
      <c r="W68">
        <v>5003000</v>
      </c>
      <c r="X68">
        <v>1000</v>
      </c>
      <c r="Y68">
        <v>6651000</v>
      </c>
      <c r="Z68">
        <v>583000</v>
      </c>
      <c r="AA68">
        <v>119697000</v>
      </c>
      <c r="AB68">
        <v>8037000</v>
      </c>
      <c r="AC68">
        <v>127734000</v>
      </c>
      <c r="AD68">
        <v>33409000</v>
      </c>
      <c r="AE68">
        <v>9584000</v>
      </c>
      <c r="AF68">
        <v>51111000</v>
      </c>
      <c r="AG68" t="s">
        <v>46</v>
      </c>
      <c r="AH68">
        <v>66005000</v>
      </c>
      <c r="AI68" t="s">
        <v>46</v>
      </c>
      <c r="AJ68" t="s">
        <v>46</v>
      </c>
      <c r="AK68" t="s">
        <v>46</v>
      </c>
      <c r="AL68">
        <v>740564000</v>
      </c>
      <c r="AM68">
        <v>10715000</v>
      </c>
      <c r="AN68">
        <v>2078000</v>
      </c>
      <c r="AO68">
        <v>639000</v>
      </c>
      <c r="AP68">
        <v>1351000</v>
      </c>
      <c r="AQ68">
        <v>403000</v>
      </c>
      <c r="AR68">
        <v>10096000</v>
      </c>
      <c r="AS68">
        <v>2017.75</v>
      </c>
      <c r="AT68">
        <v>1.4468702232352601E-2</v>
      </c>
    </row>
    <row r="69" spans="1:46" x14ac:dyDescent="0.25">
      <c r="A69">
        <v>68</v>
      </c>
      <c r="B69">
        <v>1000</v>
      </c>
      <c r="C69">
        <v>0</v>
      </c>
      <c r="D69">
        <v>269000</v>
      </c>
      <c r="E69">
        <v>181000</v>
      </c>
      <c r="F69">
        <v>0</v>
      </c>
      <c r="G69">
        <v>20000</v>
      </c>
      <c r="H69" t="s">
        <v>46</v>
      </c>
      <c r="I69" t="s">
        <v>46</v>
      </c>
      <c r="J69" t="s">
        <v>46</v>
      </c>
      <c r="K69">
        <v>1140000</v>
      </c>
      <c r="L69">
        <v>458000</v>
      </c>
      <c r="M69" t="s">
        <v>46</v>
      </c>
      <c r="N69">
        <v>214000</v>
      </c>
      <c r="O69" t="s">
        <v>46</v>
      </c>
      <c r="P69">
        <v>3242000</v>
      </c>
      <c r="Q69">
        <v>9869000</v>
      </c>
      <c r="R69">
        <v>192000</v>
      </c>
      <c r="S69">
        <v>40246000</v>
      </c>
      <c r="T69">
        <v>240198000</v>
      </c>
      <c r="U69">
        <v>70202000</v>
      </c>
      <c r="V69">
        <v>36281000</v>
      </c>
      <c r="W69">
        <v>5068000</v>
      </c>
      <c r="X69">
        <v>2000</v>
      </c>
      <c r="Y69">
        <v>6235000</v>
      </c>
      <c r="Z69">
        <v>579000</v>
      </c>
      <c r="AA69">
        <v>121804000</v>
      </c>
      <c r="AB69">
        <v>7690000</v>
      </c>
      <c r="AC69">
        <v>129494000</v>
      </c>
      <c r="AD69">
        <v>36262000</v>
      </c>
      <c r="AE69">
        <v>10215000</v>
      </c>
      <c r="AF69">
        <v>51035000</v>
      </c>
      <c r="AG69" t="s">
        <v>46</v>
      </c>
      <c r="AH69">
        <v>68564000</v>
      </c>
      <c r="AI69" t="s">
        <v>46</v>
      </c>
      <c r="AJ69" t="s">
        <v>46</v>
      </c>
      <c r="AK69" t="s">
        <v>46</v>
      </c>
      <c r="AL69">
        <v>751188000</v>
      </c>
      <c r="AM69">
        <v>10715000</v>
      </c>
      <c r="AN69">
        <v>2775000</v>
      </c>
      <c r="AO69">
        <v>837000</v>
      </c>
      <c r="AP69">
        <v>1855000</v>
      </c>
      <c r="AQ69">
        <v>383000</v>
      </c>
      <c r="AR69">
        <v>10081000</v>
      </c>
      <c r="AS69">
        <v>2018</v>
      </c>
      <c r="AT69">
        <v>1.4264072376023E-2</v>
      </c>
    </row>
    <row r="70" spans="1:46" x14ac:dyDescent="0.25">
      <c r="A70">
        <v>69</v>
      </c>
      <c r="B70">
        <v>0</v>
      </c>
      <c r="C70">
        <v>0</v>
      </c>
      <c r="D70">
        <v>58000</v>
      </c>
      <c r="E70">
        <v>37000</v>
      </c>
      <c r="F70">
        <v>0</v>
      </c>
      <c r="G70">
        <v>1000</v>
      </c>
      <c r="H70" t="s">
        <v>46</v>
      </c>
      <c r="I70" t="s">
        <v>46</v>
      </c>
      <c r="J70" t="s">
        <v>46</v>
      </c>
      <c r="K70">
        <v>347000</v>
      </c>
      <c r="L70">
        <v>106000</v>
      </c>
      <c r="M70" t="s">
        <v>46</v>
      </c>
      <c r="N70">
        <v>60000</v>
      </c>
      <c r="O70" t="s">
        <v>46</v>
      </c>
      <c r="P70">
        <v>728000</v>
      </c>
      <c r="Q70">
        <v>10256000</v>
      </c>
      <c r="R70">
        <v>197000</v>
      </c>
      <c r="S70">
        <v>38360000</v>
      </c>
      <c r="T70">
        <v>242960000</v>
      </c>
      <c r="U70">
        <v>70524000</v>
      </c>
      <c r="V70">
        <v>36124000</v>
      </c>
      <c r="W70">
        <v>5652000</v>
      </c>
      <c r="X70">
        <v>2000</v>
      </c>
      <c r="Y70">
        <v>6813000</v>
      </c>
      <c r="Z70">
        <v>542000</v>
      </c>
      <c r="AA70">
        <v>124809000</v>
      </c>
      <c r="AB70">
        <v>8871000</v>
      </c>
      <c r="AC70">
        <v>133680000</v>
      </c>
      <c r="AD70">
        <v>36471000</v>
      </c>
      <c r="AE70">
        <v>9849000</v>
      </c>
      <c r="AF70">
        <v>50615000</v>
      </c>
      <c r="AG70" t="s">
        <v>46</v>
      </c>
      <c r="AH70">
        <v>68184000</v>
      </c>
      <c r="AI70" t="s">
        <v>46</v>
      </c>
      <c r="AJ70" t="s">
        <v>46</v>
      </c>
      <c r="AK70" t="s">
        <v>46</v>
      </c>
      <c r="AL70">
        <v>755720000</v>
      </c>
      <c r="AM70">
        <v>10081000</v>
      </c>
      <c r="AN70">
        <v>728000</v>
      </c>
      <c r="AO70">
        <v>220000</v>
      </c>
      <c r="AP70">
        <v>400000</v>
      </c>
      <c r="AQ70">
        <v>-21000</v>
      </c>
      <c r="AR70">
        <v>9952000</v>
      </c>
      <c r="AS70">
        <v>2018.25</v>
      </c>
      <c r="AT70">
        <v>1.33395966760176E-2</v>
      </c>
    </row>
    <row r="71" spans="1:46" x14ac:dyDescent="0.25">
      <c r="A71">
        <v>70</v>
      </c>
      <c r="B71">
        <v>0</v>
      </c>
      <c r="C71">
        <v>0</v>
      </c>
      <c r="D71">
        <v>100000</v>
      </c>
      <c r="E71">
        <v>85000</v>
      </c>
      <c r="F71">
        <v>0</v>
      </c>
      <c r="G71">
        <v>4000</v>
      </c>
      <c r="H71" t="s">
        <v>46</v>
      </c>
      <c r="I71" t="s">
        <v>46</v>
      </c>
      <c r="J71" t="s">
        <v>46</v>
      </c>
      <c r="K71">
        <v>702000</v>
      </c>
      <c r="L71">
        <v>191000</v>
      </c>
      <c r="M71" t="s">
        <v>46</v>
      </c>
      <c r="N71">
        <v>185000</v>
      </c>
      <c r="O71" t="s">
        <v>46</v>
      </c>
      <c r="P71">
        <v>1507000</v>
      </c>
      <c r="Q71">
        <v>9838000</v>
      </c>
      <c r="R71">
        <v>184000</v>
      </c>
      <c r="S71">
        <v>36788000</v>
      </c>
      <c r="T71">
        <v>246460000</v>
      </c>
      <c r="U71">
        <v>70874000</v>
      </c>
      <c r="V71">
        <v>36913000</v>
      </c>
      <c r="W71">
        <v>7607000</v>
      </c>
      <c r="X71">
        <v>2000</v>
      </c>
      <c r="Y71">
        <v>8793000</v>
      </c>
      <c r="Z71">
        <v>508000</v>
      </c>
      <c r="AA71">
        <v>125466000</v>
      </c>
      <c r="AB71">
        <v>6641000</v>
      </c>
      <c r="AC71">
        <v>132107000</v>
      </c>
      <c r="AD71">
        <v>38412000</v>
      </c>
      <c r="AE71">
        <v>10403000</v>
      </c>
      <c r="AF71">
        <v>50388000</v>
      </c>
      <c r="AG71" t="s">
        <v>46</v>
      </c>
      <c r="AH71">
        <v>71374000</v>
      </c>
      <c r="AI71" t="s">
        <v>46</v>
      </c>
      <c r="AJ71" t="s">
        <v>46</v>
      </c>
      <c r="AK71" t="s">
        <v>46</v>
      </c>
      <c r="AL71">
        <v>769634000</v>
      </c>
      <c r="AM71">
        <v>10081000</v>
      </c>
      <c r="AN71">
        <v>1507000</v>
      </c>
      <c r="AO71">
        <v>600000</v>
      </c>
      <c r="AP71">
        <v>741000</v>
      </c>
      <c r="AQ71">
        <v>-54000</v>
      </c>
      <c r="AR71">
        <v>9861000</v>
      </c>
      <c r="AS71">
        <v>2018.5</v>
      </c>
      <c r="AT71">
        <v>1.3098433801001501E-2</v>
      </c>
    </row>
    <row r="72" spans="1:46" x14ac:dyDescent="0.25">
      <c r="A72">
        <v>71</v>
      </c>
      <c r="B72">
        <v>2000</v>
      </c>
      <c r="C72">
        <v>0</v>
      </c>
      <c r="D72">
        <v>137000</v>
      </c>
      <c r="E72">
        <v>99000</v>
      </c>
      <c r="F72">
        <v>0</v>
      </c>
      <c r="G72">
        <v>6000</v>
      </c>
      <c r="H72" t="s">
        <v>46</v>
      </c>
      <c r="I72" t="s">
        <v>46</v>
      </c>
      <c r="J72" t="s">
        <v>46</v>
      </c>
      <c r="K72">
        <v>1038000</v>
      </c>
      <c r="L72">
        <v>288000</v>
      </c>
      <c r="M72" t="s">
        <v>46</v>
      </c>
      <c r="N72">
        <v>169000</v>
      </c>
      <c r="O72" t="s">
        <v>46</v>
      </c>
      <c r="P72">
        <v>2137000</v>
      </c>
      <c r="Q72">
        <v>9949000</v>
      </c>
      <c r="R72">
        <v>174000</v>
      </c>
      <c r="S72">
        <v>35407000</v>
      </c>
      <c r="T72">
        <v>250398000</v>
      </c>
      <c r="U72">
        <v>71361000</v>
      </c>
      <c r="V72">
        <v>37796000</v>
      </c>
      <c r="W72">
        <v>7603000</v>
      </c>
      <c r="X72">
        <v>2000</v>
      </c>
      <c r="Y72">
        <v>9630000</v>
      </c>
      <c r="Z72">
        <v>511000</v>
      </c>
      <c r="AA72">
        <v>123537000</v>
      </c>
      <c r="AB72">
        <v>7922000</v>
      </c>
      <c r="AC72">
        <v>131459000</v>
      </c>
      <c r="AD72">
        <v>39686000</v>
      </c>
      <c r="AE72">
        <v>10327000</v>
      </c>
      <c r="AF72">
        <v>49856000</v>
      </c>
      <c r="AG72" t="s">
        <v>46</v>
      </c>
      <c r="AH72">
        <v>72210000</v>
      </c>
      <c r="AI72" t="s">
        <v>46</v>
      </c>
      <c r="AJ72" t="s">
        <v>46</v>
      </c>
      <c r="AK72" t="s">
        <v>46</v>
      </c>
      <c r="AL72">
        <v>775638000</v>
      </c>
      <c r="AM72">
        <v>10081000</v>
      </c>
      <c r="AN72">
        <v>2137000</v>
      </c>
      <c r="AO72">
        <v>939000</v>
      </c>
      <c r="AP72">
        <v>858000</v>
      </c>
      <c r="AQ72">
        <v>-110000</v>
      </c>
      <c r="AR72">
        <v>9631000</v>
      </c>
      <c r="AS72">
        <v>2018.75</v>
      </c>
      <c r="AT72">
        <v>1.2997042434744E-2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T72"/>
  <sheetViews>
    <sheetView workbookViewId="0"/>
  </sheetViews>
  <sheetFormatPr defaultRowHeight="15" x14ac:dyDescent="0.25"/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5">
      <c r="A2">
        <v>1</v>
      </c>
      <c r="B2">
        <v>7000</v>
      </c>
      <c r="C2">
        <v>0</v>
      </c>
      <c r="D2">
        <v>7000</v>
      </c>
      <c r="E2">
        <v>63000</v>
      </c>
      <c r="F2">
        <v>0</v>
      </c>
      <c r="G2">
        <v>1000</v>
      </c>
      <c r="H2">
        <v>0</v>
      </c>
      <c r="I2">
        <v>1000</v>
      </c>
      <c r="J2">
        <v>459000</v>
      </c>
      <c r="K2">
        <v>7000</v>
      </c>
      <c r="L2">
        <v>184000</v>
      </c>
      <c r="M2">
        <v>0</v>
      </c>
      <c r="N2">
        <v>18000</v>
      </c>
      <c r="O2">
        <v>6000</v>
      </c>
      <c r="P2">
        <v>754000</v>
      </c>
      <c r="Q2">
        <v>12413000</v>
      </c>
      <c r="R2">
        <v>1109000</v>
      </c>
      <c r="S2">
        <v>21773000</v>
      </c>
      <c r="T2">
        <v>101556000</v>
      </c>
      <c r="U2">
        <v>4273000</v>
      </c>
      <c r="V2">
        <v>26706000</v>
      </c>
      <c r="W2" t="s">
        <v>46</v>
      </c>
      <c r="X2">
        <v>545000</v>
      </c>
      <c r="Y2" t="s">
        <v>46</v>
      </c>
      <c r="Z2">
        <v>1896000</v>
      </c>
      <c r="AA2">
        <v>96185000</v>
      </c>
      <c r="AB2">
        <v>1747000</v>
      </c>
      <c r="AC2">
        <v>97932000</v>
      </c>
      <c r="AD2">
        <v>14000</v>
      </c>
      <c r="AE2">
        <v>1561000</v>
      </c>
      <c r="AF2">
        <v>29480000</v>
      </c>
      <c r="AG2">
        <v>78000</v>
      </c>
      <c r="AH2">
        <v>6644000</v>
      </c>
      <c r="AI2" t="s">
        <v>46</v>
      </c>
      <c r="AJ2" t="s">
        <v>46</v>
      </c>
      <c r="AK2" t="s">
        <v>46</v>
      </c>
      <c r="AL2">
        <v>343861000</v>
      </c>
      <c r="AM2">
        <v>6460000</v>
      </c>
      <c r="AN2">
        <v>754000</v>
      </c>
      <c r="AO2">
        <v>119000</v>
      </c>
      <c r="AP2">
        <v>645000</v>
      </c>
      <c r="AQ2">
        <v>-2000</v>
      </c>
      <c r="AR2">
        <v>6468000</v>
      </c>
      <c r="AS2">
        <v>2001.25</v>
      </c>
      <c r="AT2">
        <v>1.8786660889138301E-2</v>
      </c>
    </row>
    <row r="3" spans="1:46" x14ac:dyDescent="0.25">
      <c r="A3">
        <v>2</v>
      </c>
      <c r="B3">
        <v>10000</v>
      </c>
      <c r="C3">
        <v>0</v>
      </c>
      <c r="D3">
        <v>13000</v>
      </c>
      <c r="E3">
        <v>109000</v>
      </c>
      <c r="F3">
        <v>0</v>
      </c>
      <c r="G3">
        <v>4000</v>
      </c>
      <c r="H3">
        <v>0</v>
      </c>
      <c r="I3">
        <v>1000</v>
      </c>
      <c r="J3">
        <v>969000</v>
      </c>
      <c r="K3">
        <v>15000</v>
      </c>
      <c r="L3">
        <v>338000</v>
      </c>
      <c r="M3">
        <v>0</v>
      </c>
      <c r="N3">
        <v>34000</v>
      </c>
      <c r="O3">
        <v>23000</v>
      </c>
      <c r="P3">
        <v>1518000</v>
      </c>
      <c r="Q3">
        <v>12777000</v>
      </c>
      <c r="R3">
        <v>1300000</v>
      </c>
      <c r="S3">
        <v>22002000</v>
      </c>
      <c r="T3">
        <v>105979000</v>
      </c>
      <c r="U3">
        <v>2691000</v>
      </c>
      <c r="V3">
        <v>26755000</v>
      </c>
      <c r="W3" t="s">
        <v>46</v>
      </c>
      <c r="X3">
        <v>396000</v>
      </c>
      <c r="Y3" t="s">
        <v>46</v>
      </c>
      <c r="Z3">
        <v>1723000</v>
      </c>
      <c r="AA3">
        <v>93074000</v>
      </c>
      <c r="AB3">
        <v>1104000</v>
      </c>
      <c r="AC3">
        <v>94178000</v>
      </c>
      <c r="AD3">
        <v>23000</v>
      </c>
      <c r="AE3">
        <v>1530000</v>
      </c>
      <c r="AF3">
        <v>30010000</v>
      </c>
      <c r="AG3">
        <v>16000</v>
      </c>
      <c r="AH3">
        <v>6871000</v>
      </c>
      <c r="AI3" t="s">
        <v>46</v>
      </c>
      <c r="AJ3" t="s">
        <v>46</v>
      </c>
      <c r="AK3" t="s">
        <v>46</v>
      </c>
      <c r="AL3">
        <v>346417000</v>
      </c>
      <c r="AM3">
        <v>6460000</v>
      </c>
      <c r="AN3">
        <v>1518000</v>
      </c>
      <c r="AO3">
        <v>263000</v>
      </c>
      <c r="AP3">
        <v>1248000</v>
      </c>
      <c r="AQ3">
        <v>0</v>
      </c>
      <c r="AR3">
        <v>6453000</v>
      </c>
      <c r="AS3">
        <v>2001.5</v>
      </c>
      <c r="AT3">
        <v>1.86480455635838E-2</v>
      </c>
    </row>
    <row r="4" spans="1:46" x14ac:dyDescent="0.25">
      <c r="A4">
        <v>3</v>
      </c>
      <c r="B4">
        <v>15000</v>
      </c>
      <c r="C4">
        <v>0</v>
      </c>
      <c r="D4">
        <v>21000</v>
      </c>
      <c r="E4">
        <v>792000</v>
      </c>
      <c r="F4">
        <v>0</v>
      </c>
      <c r="G4">
        <v>3000</v>
      </c>
      <c r="H4">
        <v>0</v>
      </c>
      <c r="I4">
        <v>1000</v>
      </c>
      <c r="J4">
        <v>1472000</v>
      </c>
      <c r="K4">
        <v>23000</v>
      </c>
      <c r="L4">
        <v>522000</v>
      </c>
      <c r="M4">
        <v>0</v>
      </c>
      <c r="N4">
        <v>50000</v>
      </c>
      <c r="O4">
        <v>30000</v>
      </c>
      <c r="P4">
        <v>2932000</v>
      </c>
      <c r="Q4">
        <v>12377000</v>
      </c>
      <c r="R4">
        <v>1245000</v>
      </c>
      <c r="S4">
        <v>22293000</v>
      </c>
      <c r="T4">
        <v>84598000</v>
      </c>
      <c r="U4">
        <v>4407000</v>
      </c>
      <c r="V4">
        <v>30848000</v>
      </c>
      <c r="W4" t="s">
        <v>46</v>
      </c>
      <c r="X4">
        <v>446000</v>
      </c>
      <c r="Y4" t="s">
        <v>46</v>
      </c>
      <c r="Z4">
        <v>1676000</v>
      </c>
      <c r="AA4">
        <v>87819000</v>
      </c>
      <c r="AB4">
        <v>1226000</v>
      </c>
      <c r="AC4">
        <v>89045000</v>
      </c>
      <c r="AD4">
        <v>12000</v>
      </c>
      <c r="AE4">
        <v>1464000</v>
      </c>
      <c r="AF4">
        <v>29505000</v>
      </c>
      <c r="AG4">
        <v>17000</v>
      </c>
      <c r="AH4">
        <v>5966000</v>
      </c>
      <c r="AI4" t="s">
        <v>46</v>
      </c>
      <c r="AJ4" t="s">
        <v>46</v>
      </c>
      <c r="AK4" t="s">
        <v>46</v>
      </c>
      <c r="AL4">
        <v>321164000</v>
      </c>
      <c r="AM4">
        <v>6460000</v>
      </c>
      <c r="AN4">
        <v>2932000</v>
      </c>
      <c r="AO4">
        <v>400000</v>
      </c>
      <c r="AP4">
        <v>2277000</v>
      </c>
      <c r="AQ4">
        <v>-21000</v>
      </c>
      <c r="AR4">
        <v>6184000</v>
      </c>
      <c r="AS4">
        <v>2001.75</v>
      </c>
      <c r="AT4">
        <v>2.0114334109676099E-2</v>
      </c>
    </row>
    <row r="5" spans="1:46" x14ac:dyDescent="0.25">
      <c r="A5">
        <v>4</v>
      </c>
      <c r="B5">
        <v>33000</v>
      </c>
      <c r="C5">
        <v>0</v>
      </c>
      <c r="D5">
        <v>29000</v>
      </c>
      <c r="E5">
        <v>808000</v>
      </c>
      <c r="F5">
        <v>0</v>
      </c>
      <c r="G5">
        <v>3000</v>
      </c>
      <c r="H5">
        <v>0</v>
      </c>
      <c r="I5">
        <v>1000</v>
      </c>
      <c r="J5">
        <v>2197000</v>
      </c>
      <c r="K5">
        <v>32000</v>
      </c>
      <c r="L5">
        <v>720000</v>
      </c>
      <c r="M5">
        <v>0</v>
      </c>
      <c r="N5">
        <v>73000</v>
      </c>
      <c r="O5">
        <v>99000</v>
      </c>
      <c r="P5">
        <v>3998000</v>
      </c>
      <c r="Q5">
        <v>11472000</v>
      </c>
      <c r="R5">
        <v>1197000</v>
      </c>
      <c r="S5">
        <v>21950000</v>
      </c>
      <c r="T5">
        <v>66848000</v>
      </c>
      <c r="U5">
        <v>2779000</v>
      </c>
      <c r="V5">
        <v>29920000</v>
      </c>
      <c r="W5" t="s">
        <v>46</v>
      </c>
      <c r="X5">
        <v>338000</v>
      </c>
      <c r="Y5" t="s">
        <v>46</v>
      </c>
      <c r="Z5">
        <v>1854000</v>
      </c>
      <c r="AA5">
        <v>82634000</v>
      </c>
      <c r="AB5">
        <v>2095000</v>
      </c>
      <c r="AC5">
        <v>84729000</v>
      </c>
      <c r="AD5">
        <v>23000</v>
      </c>
      <c r="AE5">
        <v>1519000</v>
      </c>
      <c r="AF5">
        <v>29175000</v>
      </c>
      <c r="AG5">
        <v>1000</v>
      </c>
      <c r="AH5">
        <v>2105000</v>
      </c>
      <c r="AI5" t="s">
        <v>46</v>
      </c>
      <c r="AJ5" t="s">
        <v>46</v>
      </c>
      <c r="AK5" t="s">
        <v>46</v>
      </c>
      <c r="AL5">
        <v>293300000</v>
      </c>
      <c r="AM5">
        <v>6460000</v>
      </c>
      <c r="AN5">
        <v>3998000</v>
      </c>
      <c r="AO5">
        <v>503000</v>
      </c>
      <c r="AP5">
        <v>3035000</v>
      </c>
      <c r="AQ5">
        <v>-64000</v>
      </c>
      <c r="AR5">
        <v>5936000</v>
      </c>
      <c r="AS5">
        <v>2002</v>
      </c>
      <c r="AT5">
        <v>2.2025230139788601E-2</v>
      </c>
    </row>
    <row r="6" spans="1:46" x14ac:dyDescent="0.25">
      <c r="A6">
        <v>5</v>
      </c>
      <c r="B6">
        <v>5000</v>
      </c>
      <c r="C6">
        <v>0</v>
      </c>
      <c r="D6">
        <v>11000</v>
      </c>
      <c r="E6">
        <v>20000</v>
      </c>
      <c r="F6">
        <v>0</v>
      </c>
      <c r="G6">
        <v>0</v>
      </c>
      <c r="H6">
        <v>0</v>
      </c>
      <c r="I6">
        <v>0</v>
      </c>
      <c r="J6">
        <v>532000</v>
      </c>
      <c r="K6">
        <v>7000</v>
      </c>
      <c r="L6">
        <v>187000</v>
      </c>
      <c r="M6">
        <v>0</v>
      </c>
      <c r="N6">
        <v>14000</v>
      </c>
      <c r="O6">
        <v>10000</v>
      </c>
      <c r="P6">
        <v>787000</v>
      </c>
      <c r="Q6">
        <v>11124000</v>
      </c>
      <c r="R6">
        <v>1176000</v>
      </c>
      <c r="S6">
        <v>21943000</v>
      </c>
      <c r="T6">
        <v>70243000</v>
      </c>
      <c r="U6">
        <v>2862000</v>
      </c>
      <c r="V6">
        <v>29884000</v>
      </c>
      <c r="W6" t="s">
        <v>46</v>
      </c>
      <c r="X6">
        <v>105000</v>
      </c>
      <c r="Y6" t="s">
        <v>46</v>
      </c>
      <c r="Z6">
        <v>1385000</v>
      </c>
      <c r="AA6">
        <v>79883000</v>
      </c>
      <c r="AB6">
        <v>2180000</v>
      </c>
      <c r="AC6">
        <v>82063000</v>
      </c>
      <c r="AD6">
        <v>19000</v>
      </c>
      <c r="AE6">
        <v>1369000</v>
      </c>
      <c r="AF6">
        <v>32836000</v>
      </c>
      <c r="AG6">
        <v>90000</v>
      </c>
      <c r="AH6">
        <v>361000</v>
      </c>
      <c r="AI6" t="s">
        <v>46</v>
      </c>
      <c r="AJ6" t="s">
        <v>46</v>
      </c>
      <c r="AK6" t="s">
        <v>46</v>
      </c>
      <c r="AL6">
        <v>292753000</v>
      </c>
      <c r="AM6">
        <v>5936000</v>
      </c>
      <c r="AN6">
        <v>787000</v>
      </c>
      <c r="AO6">
        <v>195000</v>
      </c>
      <c r="AP6">
        <v>580000</v>
      </c>
      <c r="AQ6">
        <v>5000</v>
      </c>
      <c r="AR6">
        <v>5929000</v>
      </c>
      <c r="AS6">
        <v>2002.25</v>
      </c>
      <c r="AT6">
        <v>2.0276478806365801E-2</v>
      </c>
    </row>
    <row r="7" spans="1:46" x14ac:dyDescent="0.25">
      <c r="A7">
        <v>6</v>
      </c>
      <c r="B7">
        <v>13000</v>
      </c>
      <c r="C7">
        <v>0</v>
      </c>
      <c r="D7">
        <v>21000</v>
      </c>
      <c r="E7">
        <v>36000</v>
      </c>
      <c r="F7">
        <v>0</v>
      </c>
      <c r="G7">
        <v>0</v>
      </c>
      <c r="H7">
        <v>0</v>
      </c>
      <c r="I7">
        <v>0</v>
      </c>
      <c r="J7">
        <v>1099000</v>
      </c>
      <c r="K7">
        <v>14000</v>
      </c>
      <c r="L7">
        <v>323000</v>
      </c>
      <c r="M7">
        <v>0</v>
      </c>
      <c r="N7">
        <v>28000</v>
      </c>
      <c r="O7">
        <v>16000</v>
      </c>
      <c r="P7">
        <v>1551000</v>
      </c>
      <c r="Q7">
        <v>10819000</v>
      </c>
      <c r="R7">
        <v>1144000</v>
      </c>
      <c r="S7">
        <v>22796000</v>
      </c>
      <c r="T7">
        <v>93214000</v>
      </c>
      <c r="U7">
        <v>3068000</v>
      </c>
      <c r="V7">
        <v>28971000</v>
      </c>
      <c r="W7" t="s">
        <v>46</v>
      </c>
      <c r="X7">
        <v>133000</v>
      </c>
      <c r="Y7" t="s">
        <v>46</v>
      </c>
      <c r="Z7">
        <v>1252000</v>
      </c>
      <c r="AA7">
        <v>67423000</v>
      </c>
      <c r="AB7">
        <v>2364000</v>
      </c>
      <c r="AC7">
        <v>69787000</v>
      </c>
      <c r="AD7">
        <v>14000</v>
      </c>
      <c r="AE7">
        <v>1320000</v>
      </c>
      <c r="AF7">
        <v>32206000</v>
      </c>
      <c r="AG7">
        <v>110000</v>
      </c>
      <c r="AH7">
        <v>315000</v>
      </c>
      <c r="AI7" t="s">
        <v>46</v>
      </c>
      <c r="AJ7" t="s">
        <v>46</v>
      </c>
      <c r="AK7" t="s">
        <v>46</v>
      </c>
      <c r="AL7">
        <v>303357000</v>
      </c>
      <c r="AM7">
        <v>5936000</v>
      </c>
      <c r="AN7">
        <v>1551000</v>
      </c>
      <c r="AO7">
        <v>345000</v>
      </c>
      <c r="AP7">
        <v>1071000</v>
      </c>
      <c r="AQ7">
        <v>-132000</v>
      </c>
      <c r="AR7">
        <v>5669000</v>
      </c>
      <c r="AS7">
        <v>2002.5</v>
      </c>
      <c r="AT7">
        <v>1.9567704058254799E-2</v>
      </c>
    </row>
    <row r="8" spans="1:46" x14ac:dyDescent="0.25">
      <c r="A8">
        <v>7</v>
      </c>
      <c r="B8">
        <v>20000</v>
      </c>
      <c r="C8">
        <v>0</v>
      </c>
      <c r="D8">
        <v>27000</v>
      </c>
      <c r="E8">
        <v>52000</v>
      </c>
      <c r="F8">
        <v>0</v>
      </c>
      <c r="G8">
        <v>0</v>
      </c>
      <c r="H8">
        <v>0</v>
      </c>
      <c r="I8">
        <v>0</v>
      </c>
      <c r="J8">
        <v>1578000</v>
      </c>
      <c r="K8">
        <v>21000</v>
      </c>
      <c r="L8">
        <v>461000</v>
      </c>
      <c r="M8">
        <v>0</v>
      </c>
      <c r="N8">
        <v>43000</v>
      </c>
      <c r="O8">
        <v>27000</v>
      </c>
      <c r="P8">
        <v>2231000</v>
      </c>
      <c r="Q8">
        <v>10272000</v>
      </c>
      <c r="R8">
        <v>1129000</v>
      </c>
      <c r="S8">
        <v>23264000</v>
      </c>
      <c r="T8">
        <v>98890000</v>
      </c>
      <c r="U8">
        <v>2951000</v>
      </c>
      <c r="V8">
        <v>28767000</v>
      </c>
      <c r="W8" t="s">
        <v>46</v>
      </c>
      <c r="X8">
        <v>240000</v>
      </c>
      <c r="Y8" t="s">
        <v>46</v>
      </c>
      <c r="Z8">
        <v>507000</v>
      </c>
      <c r="AA8">
        <v>66429000</v>
      </c>
      <c r="AB8">
        <v>2373000</v>
      </c>
      <c r="AC8">
        <v>68802000</v>
      </c>
      <c r="AD8">
        <v>20000</v>
      </c>
      <c r="AE8">
        <v>1269000</v>
      </c>
      <c r="AF8">
        <v>32953000</v>
      </c>
      <c r="AG8">
        <v>113000</v>
      </c>
      <c r="AH8">
        <v>349000</v>
      </c>
      <c r="AI8" t="s">
        <v>46</v>
      </c>
      <c r="AJ8" t="s">
        <v>46</v>
      </c>
      <c r="AK8" t="s">
        <v>46</v>
      </c>
      <c r="AL8">
        <v>307536000</v>
      </c>
      <c r="AM8">
        <v>5936000</v>
      </c>
      <c r="AN8">
        <v>2231000</v>
      </c>
      <c r="AO8">
        <v>514000</v>
      </c>
      <c r="AP8">
        <v>1484000</v>
      </c>
      <c r="AQ8">
        <v>-106000</v>
      </c>
      <c r="AR8">
        <v>5597000</v>
      </c>
      <c r="AS8">
        <v>2002.75</v>
      </c>
      <c r="AT8">
        <v>1.9301805317101101E-2</v>
      </c>
    </row>
    <row r="9" spans="1:46" x14ac:dyDescent="0.25">
      <c r="A9">
        <v>8</v>
      </c>
      <c r="B9">
        <v>30000</v>
      </c>
      <c r="C9">
        <v>0</v>
      </c>
      <c r="D9">
        <v>36000</v>
      </c>
      <c r="E9">
        <v>81000</v>
      </c>
      <c r="F9">
        <v>0</v>
      </c>
      <c r="G9">
        <v>0</v>
      </c>
      <c r="H9">
        <v>0</v>
      </c>
      <c r="I9">
        <v>0</v>
      </c>
      <c r="J9">
        <v>2164000</v>
      </c>
      <c r="K9">
        <v>29000</v>
      </c>
      <c r="L9">
        <v>634000</v>
      </c>
      <c r="M9">
        <v>0</v>
      </c>
      <c r="N9">
        <v>57000</v>
      </c>
      <c r="O9">
        <v>168000</v>
      </c>
      <c r="P9">
        <v>3203000</v>
      </c>
      <c r="Q9">
        <v>10174000</v>
      </c>
      <c r="R9">
        <v>1095000</v>
      </c>
      <c r="S9">
        <v>23234000</v>
      </c>
      <c r="T9">
        <v>107586000</v>
      </c>
      <c r="U9">
        <v>2869000</v>
      </c>
      <c r="V9">
        <v>28783000</v>
      </c>
      <c r="W9" t="s">
        <v>46</v>
      </c>
      <c r="X9">
        <v>310000</v>
      </c>
      <c r="Y9" t="s">
        <v>46</v>
      </c>
      <c r="Z9">
        <v>441000</v>
      </c>
      <c r="AA9">
        <v>66333000</v>
      </c>
      <c r="AB9">
        <v>2314000</v>
      </c>
      <c r="AC9">
        <v>68647000</v>
      </c>
      <c r="AD9">
        <v>15000</v>
      </c>
      <c r="AE9">
        <v>1484000</v>
      </c>
      <c r="AF9">
        <v>33033000</v>
      </c>
      <c r="AG9">
        <v>4000</v>
      </c>
      <c r="AH9">
        <v>299000</v>
      </c>
      <c r="AI9" t="s">
        <v>46</v>
      </c>
      <c r="AJ9" t="s">
        <v>46</v>
      </c>
      <c r="AK9" t="s">
        <v>46</v>
      </c>
      <c r="AL9">
        <v>314985000</v>
      </c>
      <c r="AM9">
        <v>5936000</v>
      </c>
      <c r="AN9">
        <v>3203000</v>
      </c>
      <c r="AO9">
        <v>627000</v>
      </c>
      <c r="AP9">
        <v>2317000</v>
      </c>
      <c r="AQ9">
        <v>-68000</v>
      </c>
      <c r="AR9">
        <v>5609000</v>
      </c>
      <c r="AS9">
        <v>2003</v>
      </c>
      <c r="AT9">
        <v>1.8845341841674999E-2</v>
      </c>
    </row>
    <row r="10" spans="1:46" x14ac:dyDescent="0.25">
      <c r="A10">
        <v>9</v>
      </c>
      <c r="B10">
        <v>11000</v>
      </c>
      <c r="C10">
        <v>0</v>
      </c>
      <c r="D10">
        <v>9000</v>
      </c>
      <c r="E10">
        <v>7000</v>
      </c>
      <c r="F10">
        <v>0</v>
      </c>
      <c r="G10">
        <v>0</v>
      </c>
      <c r="H10">
        <v>0</v>
      </c>
      <c r="I10">
        <v>0</v>
      </c>
      <c r="J10">
        <v>324000</v>
      </c>
      <c r="K10">
        <v>0</v>
      </c>
      <c r="L10">
        <v>177000</v>
      </c>
      <c r="M10">
        <v>0</v>
      </c>
      <c r="N10">
        <v>14000</v>
      </c>
      <c r="O10">
        <v>74000</v>
      </c>
      <c r="P10">
        <v>617000</v>
      </c>
      <c r="Q10">
        <v>10325000</v>
      </c>
      <c r="R10">
        <v>1035000</v>
      </c>
      <c r="S10">
        <v>22874000</v>
      </c>
      <c r="T10">
        <v>110792000</v>
      </c>
      <c r="U10">
        <v>2859000</v>
      </c>
      <c r="V10">
        <v>29528000</v>
      </c>
      <c r="W10" t="s">
        <v>46</v>
      </c>
      <c r="X10">
        <v>107000</v>
      </c>
      <c r="Y10" t="s">
        <v>46</v>
      </c>
      <c r="Z10">
        <v>412000</v>
      </c>
      <c r="AA10">
        <v>63218000</v>
      </c>
      <c r="AB10">
        <v>1818000</v>
      </c>
      <c r="AC10">
        <v>65036000</v>
      </c>
      <c r="AD10">
        <v>19000</v>
      </c>
      <c r="AE10">
        <v>1458000</v>
      </c>
      <c r="AF10">
        <v>33111000</v>
      </c>
      <c r="AG10">
        <v>1000</v>
      </c>
      <c r="AH10">
        <v>322000</v>
      </c>
      <c r="AI10" t="s">
        <v>46</v>
      </c>
      <c r="AJ10" t="s">
        <v>46</v>
      </c>
      <c r="AK10" t="s">
        <v>46</v>
      </c>
      <c r="AL10">
        <v>315271000</v>
      </c>
      <c r="AM10">
        <v>5746000</v>
      </c>
      <c r="AN10">
        <v>617000</v>
      </c>
      <c r="AO10">
        <v>117000</v>
      </c>
      <c r="AP10">
        <v>447000</v>
      </c>
      <c r="AQ10">
        <v>3000</v>
      </c>
      <c r="AR10">
        <v>5696000</v>
      </c>
      <c r="AS10">
        <v>2003.25</v>
      </c>
      <c r="AT10">
        <v>1.8225590047926999E-2</v>
      </c>
    </row>
    <row r="11" spans="1:46" x14ac:dyDescent="0.25">
      <c r="A11">
        <v>10</v>
      </c>
      <c r="B11">
        <v>22000</v>
      </c>
      <c r="C11">
        <v>0</v>
      </c>
      <c r="D11">
        <v>19000</v>
      </c>
      <c r="E11">
        <v>23000</v>
      </c>
      <c r="F11">
        <v>0</v>
      </c>
      <c r="G11">
        <v>0</v>
      </c>
      <c r="H11">
        <v>0</v>
      </c>
      <c r="I11">
        <v>0</v>
      </c>
      <c r="J11">
        <v>625000</v>
      </c>
      <c r="K11">
        <v>0</v>
      </c>
      <c r="L11">
        <v>316000</v>
      </c>
      <c r="M11">
        <v>0</v>
      </c>
      <c r="N11">
        <v>27000</v>
      </c>
      <c r="O11">
        <v>88000</v>
      </c>
      <c r="P11">
        <v>1122000</v>
      </c>
      <c r="Q11">
        <v>10339000</v>
      </c>
      <c r="R11">
        <v>997000</v>
      </c>
      <c r="S11">
        <v>22095000</v>
      </c>
      <c r="T11">
        <v>136001000</v>
      </c>
      <c r="U11">
        <v>2909000</v>
      </c>
      <c r="V11">
        <v>29039000</v>
      </c>
      <c r="W11" t="s">
        <v>46</v>
      </c>
      <c r="X11">
        <v>211000</v>
      </c>
      <c r="Y11" t="s">
        <v>46</v>
      </c>
      <c r="Z11">
        <v>399000</v>
      </c>
      <c r="AA11">
        <v>58053000</v>
      </c>
      <c r="AB11">
        <v>1736000</v>
      </c>
      <c r="AC11">
        <v>59789000</v>
      </c>
      <c r="AD11">
        <v>18000</v>
      </c>
      <c r="AE11">
        <v>1703000</v>
      </c>
      <c r="AF11">
        <v>33898000</v>
      </c>
      <c r="AG11">
        <v>1000</v>
      </c>
      <c r="AH11">
        <v>350000</v>
      </c>
      <c r="AI11" t="s">
        <v>46</v>
      </c>
      <c r="AJ11" t="s">
        <v>46</v>
      </c>
      <c r="AK11" t="s">
        <v>46</v>
      </c>
      <c r="AL11">
        <v>336653000</v>
      </c>
      <c r="AM11">
        <v>5746000</v>
      </c>
      <c r="AN11">
        <v>1122000</v>
      </c>
      <c r="AO11">
        <v>240000</v>
      </c>
      <c r="AP11">
        <v>743000</v>
      </c>
      <c r="AQ11">
        <v>-5000</v>
      </c>
      <c r="AR11">
        <v>5602000</v>
      </c>
      <c r="AS11">
        <v>2003.5</v>
      </c>
      <c r="AT11">
        <v>1.70680195928746E-2</v>
      </c>
    </row>
    <row r="12" spans="1:46" x14ac:dyDescent="0.25">
      <c r="A12">
        <v>11</v>
      </c>
      <c r="B12">
        <v>36423</v>
      </c>
      <c r="C12">
        <v>0</v>
      </c>
      <c r="D12">
        <v>27901</v>
      </c>
      <c r="E12">
        <v>42721</v>
      </c>
      <c r="F12">
        <v>0</v>
      </c>
      <c r="G12">
        <v>0</v>
      </c>
      <c r="H12">
        <v>0</v>
      </c>
      <c r="I12">
        <v>0</v>
      </c>
      <c r="J12">
        <v>929722</v>
      </c>
      <c r="K12">
        <v>0</v>
      </c>
      <c r="L12">
        <v>446592</v>
      </c>
      <c r="M12">
        <v>0</v>
      </c>
      <c r="N12">
        <v>42044</v>
      </c>
      <c r="O12">
        <v>129890</v>
      </c>
      <c r="P12">
        <v>1659067</v>
      </c>
      <c r="Q12">
        <v>11266607</v>
      </c>
      <c r="R12">
        <v>1019812</v>
      </c>
      <c r="S12">
        <v>22231930</v>
      </c>
      <c r="T12">
        <v>140752571</v>
      </c>
      <c r="U12">
        <v>2868358</v>
      </c>
      <c r="V12">
        <v>28794786</v>
      </c>
      <c r="W12" t="s">
        <v>46</v>
      </c>
      <c r="X12">
        <v>107098</v>
      </c>
      <c r="Y12" t="s">
        <v>46</v>
      </c>
      <c r="Z12">
        <v>391350</v>
      </c>
      <c r="AA12">
        <v>54827751</v>
      </c>
      <c r="AB12">
        <v>1746305</v>
      </c>
      <c r="AC12">
        <v>56574056</v>
      </c>
      <c r="AD12">
        <v>20469</v>
      </c>
      <c r="AE12">
        <v>1690535</v>
      </c>
      <c r="AF12">
        <v>34277979</v>
      </c>
      <c r="AG12">
        <v>772</v>
      </c>
      <c r="AH12">
        <v>331304</v>
      </c>
      <c r="AI12" t="s">
        <v>46</v>
      </c>
      <c r="AJ12" t="s">
        <v>46</v>
      </c>
      <c r="AK12" t="s">
        <v>46</v>
      </c>
      <c r="AL12">
        <v>341031019</v>
      </c>
      <c r="AM12">
        <v>5746037</v>
      </c>
      <c r="AN12">
        <v>1659067</v>
      </c>
      <c r="AO12">
        <v>400893</v>
      </c>
      <c r="AP12">
        <v>861861</v>
      </c>
      <c r="AQ12">
        <v>-5503</v>
      </c>
      <c r="AR12">
        <v>5344221</v>
      </c>
      <c r="AS12">
        <v>2003.75</v>
      </c>
      <c r="AT12">
        <v>1.6849015719593501E-2</v>
      </c>
    </row>
    <row r="13" spans="1:46" x14ac:dyDescent="0.25">
      <c r="A13">
        <v>12</v>
      </c>
      <c r="B13">
        <v>46616</v>
      </c>
      <c r="C13">
        <v>0</v>
      </c>
      <c r="D13">
        <v>35158</v>
      </c>
      <c r="E13">
        <v>65778</v>
      </c>
      <c r="F13">
        <v>0</v>
      </c>
      <c r="G13">
        <v>0</v>
      </c>
      <c r="H13">
        <v>0</v>
      </c>
      <c r="I13">
        <v>0</v>
      </c>
      <c r="J13">
        <v>1200565</v>
      </c>
      <c r="K13">
        <v>0</v>
      </c>
      <c r="L13">
        <v>591753</v>
      </c>
      <c r="M13">
        <v>0</v>
      </c>
      <c r="N13">
        <v>57542</v>
      </c>
      <c r="O13">
        <v>132140</v>
      </c>
      <c r="P13">
        <v>2134464</v>
      </c>
      <c r="Q13">
        <v>11557607</v>
      </c>
      <c r="R13">
        <v>1010531</v>
      </c>
      <c r="S13">
        <v>23483347</v>
      </c>
      <c r="T13">
        <v>133078602</v>
      </c>
      <c r="U13">
        <v>2644840</v>
      </c>
      <c r="V13">
        <v>28873728</v>
      </c>
      <c r="W13" t="s">
        <v>46</v>
      </c>
      <c r="X13">
        <v>101974</v>
      </c>
      <c r="Y13" t="s">
        <v>46</v>
      </c>
      <c r="Z13">
        <v>1624146</v>
      </c>
      <c r="AA13">
        <v>53649510</v>
      </c>
      <c r="AB13">
        <v>1819459</v>
      </c>
      <c r="AC13">
        <v>55468969</v>
      </c>
      <c r="AD13">
        <v>15886</v>
      </c>
      <c r="AE13">
        <v>1679651</v>
      </c>
      <c r="AF13">
        <v>34333365</v>
      </c>
      <c r="AG13">
        <v>96835</v>
      </c>
      <c r="AH13">
        <v>349115</v>
      </c>
      <c r="AI13" t="s">
        <v>46</v>
      </c>
      <c r="AJ13" t="s">
        <v>46</v>
      </c>
      <c r="AK13" t="s">
        <v>46</v>
      </c>
      <c r="AL13">
        <v>337308254</v>
      </c>
      <c r="AM13">
        <v>5746037</v>
      </c>
      <c r="AN13">
        <v>2134464</v>
      </c>
      <c r="AO13">
        <v>605744</v>
      </c>
      <c r="AP13">
        <v>828477</v>
      </c>
      <c r="AQ13">
        <v>-416748</v>
      </c>
      <c r="AR13">
        <v>4629046</v>
      </c>
      <c r="AS13">
        <v>2004</v>
      </c>
      <c r="AT13">
        <v>1.7034973001283302E-2</v>
      </c>
    </row>
    <row r="14" spans="1:46" x14ac:dyDescent="0.25">
      <c r="A14">
        <v>13</v>
      </c>
      <c r="B14">
        <v>672</v>
      </c>
      <c r="C14">
        <v>0</v>
      </c>
      <c r="D14">
        <v>7029</v>
      </c>
      <c r="E14">
        <v>16302</v>
      </c>
      <c r="F14">
        <v>0</v>
      </c>
      <c r="G14">
        <v>0</v>
      </c>
      <c r="H14">
        <v>0</v>
      </c>
      <c r="I14">
        <v>0</v>
      </c>
      <c r="J14">
        <v>200356</v>
      </c>
      <c r="K14">
        <v>0</v>
      </c>
      <c r="L14">
        <v>141337</v>
      </c>
      <c r="M14">
        <v>0</v>
      </c>
      <c r="N14">
        <v>14077</v>
      </c>
      <c r="O14">
        <v>7884</v>
      </c>
      <c r="P14">
        <v>387919</v>
      </c>
      <c r="Q14">
        <v>13225992</v>
      </c>
      <c r="R14">
        <v>991552</v>
      </c>
      <c r="S14">
        <v>24679235</v>
      </c>
      <c r="T14">
        <v>133570073</v>
      </c>
      <c r="U14">
        <v>2360322</v>
      </c>
      <c r="V14">
        <v>28673368</v>
      </c>
      <c r="W14" t="s">
        <v>46</v>
      </c>
      <c r="X14">
        <v>0</v>
      </c>
      <c r="Y14" t="s">
        <v>46</v>
      </c>
      <c r="Z14">
        <v>1392139</v>
      </c>
      <c r="AA14">
        <v>50517000</v>
      </c>
      <c r="AB14">
        <v>1047705</v>
      </c>
      <c r="AC14">
        <v>51564705</v>
      </c>
      <c r="AD14">
        <v>18841</v>
      </c>
      <c r="AE14">
        <v>872030</v>
      </c>
      <c r="AF14">
        <v>35231350</v>
      </c>
      <c r="AG14">
        <v>96836</v>
      </c>
      <c r="AH14">
        <v>5635230</v>
      </c>
      <c r="AI14" t="s">
        <v>46</v>
      </c>
      <c r="AJ14" t="s">
        <v>46</v>
      </c>
      <c r="AK14" t="s">
        <v>46</v>
      </c>
      <c r="AL14">
        <v>341100836</v>
      </c>
      <c r="AM14">
        <v>4629046</v>
      </c>
      <c r="AN14">
        <v>387919</v>
      </c>
      <c r="AO14">
        <v>121663</v>
      </c>
      <c r="AP14">
        <v>-16837</v>
      </c>
      <c r="AQ14">
        <v>13088</v>
      </c>
      <c r="AR14">
        <v>4359041</v>
      </c>
      <c r="AS14">
        <v>2004.25</v>
      </c>
      <c r="AT14">
        <v>1.35709019487715E-2</v>
      </c>
    </row>
    <row r="15" spans="1:46" x14ac:dyDescent="0.25">
      <c r="A15">
        <v>14</v>
      </c>
      <c r="B15">
        <v>5796</v>
      </c>
      <c r="C15">
        <v>0</v>
      </c>
      <c r="D15">
        <v>15969</v>
      </c>
      <c r="E15">
        <v>32105</v>
      </c>
      <c r="F15">
        <v>0</v>
      </c>
      <c r="G15">
        <v>0</v>
      </c>
      <c r="H15">
        <v>0</v>
      </c>
      <c r="I15">
        <v>0</v>
      </c>
      <c r="J15">
        <v>377068</v>
      </c>
      <c r="K15">
        <v>0</v>
      </c>
      <c r="L15">
        <v>251443</v>
      </c>
      <c r="M15">
        <v>0</v>
      </c>
      <c r="N15">
        <v>28894</v>
      </c>
      <c r="O15">
        <v>8328</v>
      </c>
      <c r="P15">
        <v>720536</v>
      </c>
      <c r="Q15">
        <v>14055690</v>
      </c>
      <c r="R15">
        <v>1059878</v>
      </c>
      <c r="S15">
        <v>26576261</v>
      </c>
      <c r="T15">
        <v>127431402</v>
      </c>
      <c r="U15">
        <v>2341196</v>
      </c>
      <c r="V15">
        <v>29902223</v>
      </c>
      <c r="W15" t="s">
        <v>46</v>
      </c>
      <c r="X15">
        <v>0</v>
      </c>
      <c r="Y15" t="s">
        <v>46</v>
      </c>
      <c r="Z15">
        <v>1326678</v>
      </c>
      <c r="AA15">
        <v>51015492</v>
      </c>
      <c r="AB15">
        <v>1059048</v>
      </c>
      <c r="AC15">
        <v>52074540</v>
      </c>
      <c r="AD15">
        <v>22981</v>
      </c>
      <c r="AE15">
        <v>1895720</v>
      </c>
      <c r="AF15">
        <v>34340993</v>
      </c>
      <c r="AG15">
        <v>144976</v>
      </c>
      <c r="AH15">
        <v>6474534</v>
      </c>
      <c r="AI15" t="s">
        <v>46</v>
      </c>
      <c r="AJ15" t="s">
        <v>46</v>
      </c>
      <c r="AK15" t="s">
        <v>46</v>
      </c>
      <c r="AL15">
        <v>339896759</v>
      </c>
      <c r="AM15">
        <v>4629046</v>
      </c>
      <c r="AN15">
        <v>720536</v>
      </c>
      <c r="AO15">
        <v>248707</v>
      </c>
      <c r="AP15">
        <v>212143</v>
      </c>
      <c r="AQ15">
        <v>24409</v>
      </c>
      <c r="AR15">
        <v>4393769</v>
      </c>
      <c r="AS15">
        <v>2004.5</v>
      </c>
      <c r="AT15">
        <v>1.36189765787087E-2</v>
      </c>
    </row>
    <row r="16" spans="1:46" x14ac:dyDescent="0.25">
      <c r="A16">
        <v>15</v>
      </c>
      <c r="B16">
        <v>9058</v>
      </c>
      <c r="C16">
        <v>0</v>
      </c>
      <c r="D16">
        <v>23297</v>
      </c>
      <c r="E16">
        <v>45918</v>
      </c>
      <c r="F16">
        <v>0</v>
      </c>
      <c r="G16">
        <v>0</v>
      </c>
      <c r="H16">
        <v>0</v>
      </c>
      <c r="I16">
        <v>0</v>
      </c>
      <c r="J16">
        <v>447984</v>
      </c>
      <c r="K16">
        <v>0</v>
      </c>
      <c r="L16">
        <v>365221</v>
      </c>
      <c r="M16">
        <v>0</v>
      </c>
      <c r="N16">
        <v>48335</v>
      </c>
      <c r="O16">
        <v>9128</v>
      </c>
      <c r="P16">
        <v>950030</v>
      </c>
      <c r="Q16">
        <v>14477250</v>
      </c>
      <c r="R16">
        <v>1070210</v>
      </c>
      <c r="S16">
        <v>29193884</v>
      </c>
      <c r="T16">
        <v>133823174</v>
      </c>
      <c r="U16">
        <v>2263311</v>
      </c>
      <c r="V16">
        <v>30307305</v>
      </c>
      <c r="W16" t="s">
        <v>46</v>
      </c>
      <c r="X16">
        <v>0</v>
      </c>
      <c r="Y16" t="s">
        <v>46</v>
      </c>
      <c r="Z16">
        <v>1282822</v>
      </c>
      <c r="AA16">
        <v>50142516</v>
      </c>
      <c r="AB16">
        <v>1085075</v>
      </c>
      <c r="AC16">
        <v>51227591</v>
      </c>
      <c r="AD16">
        <v>22973</v>
      </c>
      <c r="AE16">
        <v>1906203</v>
      </c>
      <c r="AF16">
        <v>33491122</v>
      </c>
      <c r="AG16">
        <v>144844</v>
      </c>
      <c r="AH16">
        <v>6477440</v>
      </c>
      <c r="AI16" t="s">
        <v>46</v>
      </c>
      <c r="AJ16" t="s">
        <v>46</v>
      </c>
      <c r="AK16" t="s">
        <v>46</v>
      </c>
      <c r="AL16">
        <v>349897421</v>
      </c>
      <c r="AM16">
        <v>4629046</v>
      </c>
      <c r="AN16">
        <v>950030</v>
      </c>
      <c r="AO16">
        <v>380359</v>
      </c>
      <c r="AP16">
        <v>194530</v>
      </c>
      <c r="AQ16">
        <v>2518</v>
      </c>
      <c r="AR16">
        <v>4256423</v>
      </c>
      <c r="AS16">
        <v>2004.75</v>
      </c>
      <c r="AT16">
        <v>1.3229723119336701E-2</v>
      </c>
    </row>
    <row r="17" spans="1:46" x14ac:dyDescent="0.25">
      <c r="A17">
        <v>16</v>
      </c>
      <c r="B17">
        <v>11636</v>
      </c>
      <c r="C17">
        <v>0</v>
      </c>
      <c r="D17">
        <v>30168</v>
      </c>
      <c r="E17">
        <v>54897</v>
      </c>
      <c r="F17">
        <v>0</v>
      </c>
      <c r="G17">
        <v>0</v>
      </c>
      <c r="H17">
        <v>0</v>
      </c>
      <c r="I17">
        <v>0</v>
      </c>
      <c r="J17">
        <v>519356</v>
      </c>
      <c r="K17">
        <v>0</v>
      </c>
      <c r="L17">
        <v>482711</v>
      </c>
      <c r="M17">
        <v>0</v>
      </c>
      <c r="N17">
        <v>58453</v>
      </c>
      <c r="O17">
        <v>12773</v>
      </c>
      <c r="P17">
        <v>1172221</v>
      </c>
      <c r="Q17">
        <v>14779555</v>
      </c>
      <c r="R17">
        <v>1062989</v>
      </c>
      <c r="S17">
        <v>31794637</v>
      </c>
      <c r="T17">
        <v>137883343</v>
      </c>
      <c r="U17">
        <v>2226594</v>
      </c>
      <c r="V17">
        <v>31368033</v>
      </c>
      <c r="W17" t="s">
        <v>46</v>
      </c>
      <c r="X17">
        <v>0</v>
      </c>
      <c r="Y17" t="s">
        <v>46</v>
      </c>
      <c r="Z17">
        <v>1501398</v>
      </c>
      <c r="AA17">
        <v>54603982</v>
      </c>
      <c r="AB17">
        <v>1117594</v>
      </c>
      <c r="AC17">
        <v>55721576</v>
      </c>
      <c r="AD17">
        <v>33159</v>
      </c>
      <c r="AE17">
        <v>1797643</v>
      </c>
      <c r="AF17">
        <v>34636537</v>
      </c>
      <c r="AG17">
        <v>145237</v>
      </c>
      <c r="AH17">
        <v>6008871</v>
      </c>
      <c r="AI17" t="s">
        <v>46</v>
      </c>
      <c r="AJ17" t="s">
        <v>46</v>
      </c>
      <c r="AK17" t="s">
        <v>46</v>
      </c>
      <c r="AL17">
        <v>365642603</v>
      </c>
      <c r="AM17">
        <v>4629046</v>
      </c>
      <c r="AN17">
        <v>1172221</v>
      </c>
      <c r="AO17">
        <v>496133</v>
      </c>
      <c r="AP17">
        <v>32378</v>
      </c>
      <c r="AQ17">
        <v>398</v>
      </c>
      <c r="AR17">
        <v>3985734</v>
      </c>
      <c r="AS17">
        <v>2005</v>
      </c>
      <c r="AT17">
        <v>1.26600291159179E-2</v>
      </c>
    </row>
    <row r="18" spans="1:46" x14ac:dyDescent="0.25">
      <c r="A18">
        <v>17</v>
      </c>
      <c r="B18">
        <v>180</v>
      </c>
      <c r="C18">
        <v>0</v>
      </c>
      <c r="D18">
        <v>6839</v>
      </c>
      <c r="E18">
        <v>10540</v>
      </c>
      <c r="F18">
        <v>0</v>
      </c>
      <c r="G18">
        <v>0</v>
      </c>
      <c r="H18">
        <v>0</v>
      </c>
      <c r="I18">
        <v>0</v>
      </c>
      <c r="J18">
        <v>50787</v>
      </c>
      <c r="K18">
        <v>0</v>
      </c>
      <c r="L18">
        <v>116902</v>
      </c>
      <c r="M18">
        <v>0</v>
      </c>
      <c r="N18">
        <v>24947</v>
      </c>
      <c r="O18">
        <v>27582</v>
      </c>
      <c r="P18">
        <v>237909</v>
      </c>
      <c r="Q18">
        <v>15665511</v>
      </c>
      <c r="R18">
        <v>1015501</v>
      </c>
      <c r="S18">
        <v>34044414</v>
      </c>
      <c r="T18">
        <v>141643440</v>
      </c>
      <c r="U18">
        <v>2335070</v>
      </c>
      <c r="V18">
        <v>32488158</v>
      </c>
      <c r="W18" t="s">
        <v>46</v>
      </c>
      <c r="X18">
        <v>0</v>
      </c>
      <c r="Y18" t="s">
        <v>46</v>
      </c>
      <c r="Z18">
        <v>1275801</v>
      </c>
      <c r="AA18">
        <v>56131039</v>
      </c>
      <c r="AB18">
        <v>1055392</v>
      </c>
      <c r="AC18">
        <v>57186431</v>
      </c>
      <c r="AD18">
        <v>22761</v>
      </c>
      <c r="AE18">
        <v>1855340</v>
      </c>
      <c r="AF18">
        <v>36278920</v>
      </c>
      <c r="AG18">
        <v>144819</v>
      </c>
      <c r="AH18">
        <v>6315406</v>
      </c>
      <c r="AI18" t="s">
        <v>46</v>
      </c>
      <c r="AJ18" t="s">
        <v>46</v>
      </c>
      <c r="AK18" t="s">
        <v>46</v>
      </c>
      <c r="AL18">
        <v>380711205</v>
      </c>
      <c r="AM18">
        <v>3985734</v>
      </c>
      <c r="AN18">
        <v>237909</v>
      </c>
      <c r="AO18">
        <v>106918</v>
      </c>
      <c r="AP18">
        <v>34583</v>
      </c>
      <c r="AQ18">
        <v>-888</v>
      </c>
      <c r="AR18">
        <v>3888438</v>
      </c>
      <c r="AS18">
        <v>2005.25</v>
      </c>
      <c r="AT18">
        <v>1.04691796502286E-2</v>
      </c>
    </row>
    <row r="19" spans="1:46" x14ac:dyDescent="0.25">
      <c r="A19">
        <v>18</v>
      </c>
      <c r="B19">
        <v>2642</v>
      </c>
      <c r="C19">
        <v>0</v>
      </c>
      <c r="D19">
        <v>23702</v>
      </c>
      <c r="E19">
        <v>36642</v>
      </c>
      <c r="F19">
        <v>0</v>
      </c>
      <c r="G19">
        <v>155</v>
      </c>
      <c r="H19">
        <v>0</v>
      </c>
      <c r="I19">
        <v>0</v>
      </c>
      <c r="J19">
        <v>224596</v>
      </c>
      <c r="K19">
        <v>859</v>
      </c>
      <c r="L19">
        <v>254869</v>
      </c>
      <c r="M19">
        <v>0</v>
      </c>
      <c r="N19">
        <v>52821</v>
      </c>
      <c r="O19">
        <v>52097</v>
      </c>
      <c r="P19">
        <v>648713</v>
      </c>
      <c r="Q19">
        <v>18483297</v>
      </c>
      <c r="R19">
        <v>1012183</v>
      </c>
      <c r="S19">
        <v>56527900</v>
      </c>
      <c r="T19">
        <v>166205716</v>
      </c>
      <c r="U19">
        <v>4975855</v>
      </c>
      <c r="V19">
        <v>40826669</v>
      </c>
      <c r="W19" t="s">
        <v>46</v>
      </c>
      <c r="X19">
        <v>0</v>
      </c>
      <c r="Y19" t="s">
        <v>46</v>
      </c>
      <c r="Z19">
        <v>1250720</v>
      </c>
      <c r="AA19">
        <v>76011863</v>
      </c>
      <c r="AB19">
        <v>1730205</v>
      </c>
      <c r="AC19">
        <v>77742068</v>
      </c>
      <c r="AD19">
        <v>42963</v>
      </c>
      <c r="AE19">
        <v>2217835</v>
      </c>
      <c r="AF19">
        <v>39629444</v>
      </c>
      <c r="AG19">
        <v>144806</v>
      </c>
      <c r="AH19">
        <v>8585876</v>
      </c>
      <c r="AI19" t="s">
        <v>46</v>
      </c>
      <c r="AJ19" t="s">
        <v>46</v>
      </c>
      <c r="AK19" t="s">
        <v>46</v>
      </c>
      <c r="AL19">
        <v>483553887</v>
      </c>
      <c r="AM19">
        <v>3985734</v>
      </c>
      <c r="AN19">
        <v>648713</v>
      </c>
      <c r="AO19">
        <v>435731</v>
      </c>
      <c r="AP19">
        <v>-395874</v>
      </c>
      <c r="AQ19">
        <v>1814372</v>
      </c>
      <c r="AR19">
        <v>5191250</v>
      </c>
      <c r="AS19">
        <v>2005.5</v>
      </c>
      <c r="AT19">
        <v>8.2425849675777704E-3</v>
      </c>
    </row>
    <row r="20" spans="1:46" x14ac:dyDescent="0.25">
      <c r="A20">
        <v>19</v>
      </c>
      <c r="B20">
        <v>5066</v>
      </c>
      <c r="C20">
        <v>0</v>
      </c>
      <c r="D20">
        <v>36074</v>
      </c>
      <c r="E20">
        <v>52169</v>
      </c>
      <c r="F20">
        <v>0</v>
      </c>
      <c r="G20">
        <v>155</v>
      </c>
      <c r="H20">
        <v>0</v>
      </c>
      <c r="I20">
        <v>0</v>
      </c>
      <c r="J20">
        <v>338388</v>
      </c>
      <c r="K20">
        <v>9304</v>
      </c>
      <c r="L20">
        <v>379728</v>
      </c>
      <c r="M20">
        <v>76</v>
      </c>
      <c r="N20">
        <v>86673</v>
      </c>
      <c r="O20">
        <v>259658</v>
      </c>
      <c r="P20">
        <v>1177233</v>
      </c>
      <c r="Q20">
        <v>19489207</v>
      </c>
      <c r="R20">
        <v>1002798</v>
      </c>
      <c r="S20">
        <v>58337353</v>
      </c>
      <c r="T20">
        <v>175743410</v>
      </c>
      <c r="U20">
        <v>5596938</v>
      </c>
      <c r="V20">
        <v>42722814</v>
      </c>
      <c r="W20" t="s">
        <v>46</v>
      </c>
      <c r="X20">
        <v>0</v>
      </c>
      <c r="Y20" t="s">
        <v>46</v>
      </c>
      <c r="Z20">
        <v>1337140</v>
      </c>
      <c r="AA20">
        <v>79766978</v>
      </c>
      <c r="AB20">
        <v>1486220</v>
      </c>
      <c r="AC20">
        <v>81253198</v>
      </c>
      <c r="AD20">
        <v>26727</v>
      </c>
      <c r="AE20">
        <v>2241955</v>
      </c>
      <c r="AF20">
        <v>45253459</v>
      </c>
      <c r="AG20">
        <v>144862</v>
      </c>
      <c r="AH20">
        <v>8201918</v>
      </c>
      <c r="AI20" t="s">
        <v>46</v>
      </c>
      <c r="AJ20" t="s">
        <v>46</v>
      </c>
      <c r="AK20" t="s">
        <v>46</v>
      </c>
      <c r="AL20">
        <v>507537332</v>
      </c>
      <c r="AM20">
        <v>3985734</v>
      </c>
      <c r="AN20">
        <v>1177233</v>
      </c>
      <c r="AO20">
        <v>627494</v>
      </c>
      <c r="AP20">
        <v>-284713</v>
      </c>
      <c r="AQ20">
        <v>1815393</v>
      </c>
      <c r="AR20">
        <v>4966675</v>
      </c>
      <c r="AS20">
        <v>2005.75</v>
      </c>
      <c r="AT20">
        <v>7.8530853765846707E-3</v>
      </c>
    </row>
    <row r="21" spans="1:46" x14ac:dyDescent="0.25">
      <c r="A21">
        <v>20</v>
      </c>
      <c r="B21">
        <v>5066</v>
      </c>
      <c r="C21">
        <v>0</v>
      </c>
      <c r="D21">
        <v>46117</v>
      </c>
      <c r="E21">
        <v>68528</v>
      </c>
      <c r="F21">
        <v>0</v>
      </c>
      <c r="G21">
        <v>155</v>
      </c>
      <c r="H21">
        <v>0</v>
      </c>
      <c r="I21">
        <v>0</v>
      </c>
      <c r="J21">
        <v>464484</v>
      </c>
      <c r="K21">
        <v>13918</v>
      </c>
      <c r="L21">
        <v>541776</v>
      </c>
      <c r="M21">
        <v>139</v>
      </c>
      <c r="N21">
        <v>172994</v>
      </c>
      <c r="O21">
        <v>308887</v>
      </c>
      <c r="P21">
        <v>1639544</v>
      </c>
      <c r="Q21">
        <v>20393702</v>
      </c>
      <c r="R21">
        <v>1001687</v>
      </c>
      <c r="S21">
        <v>61134096</v>
      </c>
      <c r="T21">
        <v>176921698</v>
      </c>
      <c r="U21">
        <v>5491621</v>
      </c>
      <c r="V21">
        <v>43504607</v>
      </c>
      <c r="W21" t="s">
        <v>46</v>
      </c>
      <c r="X21">
        <v>0</v>
      </c>
      <c r="Y21" t="s">
        <v>46</v>
      </c>
      <c r="Z21">
        <v>1536605</v>
      </c>
      <c r="AA21">
        <v>87417219</v>
      </c>
      <c r="AB21">
        <v>1722952</v>
      </c>
      <c r="AC21">
        <v>89140171</v>
      </c>
      <c r="AD21">
        <v>41517</v>
      </c>
      <c r="AE21">
        <v>2331773</v>
      </c>
      <c r="AF21">
        <v>40610342</v>
      </c>
      <c r="AG21">
        <v>184590</v>
      </c>
      <c r="AH21">
        <v>8865948</v>
      </c>
      <c r="AI21" t="s">
        <v>46</v>
      </c>
      <c r="AJ21" t="s">
        <v>46</v>
      </c>
      <c r="AK21" t="s">
        <v>46</v>
      </c>
      <c r="AL21">
        <v>521004877</v>
      </c>
      <c r="AM21">
        <v>3985734</v>
      </c>
      <c r="AN21">
        <v>1639544</v>
      </c>
      <c r="AO21">
        <v>851671</v>
      </c>
      <c r="AP21">
        <v>-397984</v>
      </c>
      <c r="AQ21">
        <v>1786197</v>
      </c>
      <c r="AR21">
        <v>4586074</v>
      </c>
      <c r="AS21">
        <v>2006</v>
      </c>
      <c r="AT21">
        <v>7.6500896171073701E-3</v>
      </c>
    </row>
    <row r="22" spans="1:46" x14ac:dyDescent="0.25">
      <c r="A22">
        <v>21</v>
      </c>
      <c r="B22">
        <v>5</v>
      </c>
      <c r="C22">
        <v>0</v>
      </c>
      <c r="D22">
        <v>12656</v>
      </c>
      <c r="E22">
        <v>19730</v>
      </c>
      <c r="F22">
        <v>0</v>
      </c>
      <c r="G22">
        <v>0</v>
      </c>
      <c r="H22">
        <v>0</v>
      </c>
      <c r="I22">
        <v>0</v>
      </c>
      <c r="J22">
        <v>72999</v>
      </c>
      <c r="K22">
        <v>5219</v>
      </c>
      <c r="L22">
        <v>147100</v>
      </c>
      <c r="M22">
        <v>38</v>
      </c>
      <c r="N22">
        <v>37278</v>
      </c>
      <c r="O22">
        <v>3923</v>
      </c>
      <c r="P22">
        <v>299399</v>
      </c>
      <c r="Q22">
        <v>20697011</v>
      </c>
      <c r="R22">
        <v>1070744</v>
      </c>
      <c r="S22">
        <v>64007737</v>
      </c>
      <c r="T22">
        <v>184035806</v>
      </c>
      <c r="U22">
        <v>6129110</v>
      </c>
      <c r="V22">
        <v>44441179</v>
      </c>
      <c r="W22" t="s">
        <v>46</v>
      </c>
      <c r="X22">
        <v>0</v>
      </c>
      <c r="Y22" t="s">
        <v>46</v>
      </c>
      <c r="Z22">
        <v>1422146</v>
      </c>
      <c r="AA22">
        <v>91163421</v>
      </c>
      <c r="AB22">
        <v>4103210</v>
      </c>
      <c r="AC22">
        <v>95266631</v>
      </c>
      <c r="AD22">
        <v>46866</v>
      </c>
      <c r="AE22">
        <v>2179550</v>
      </c>
      <c r="AF22">
        <v>42458211</v>
      </c>
      <c r="AG22">
        <v>184598</v>
      </c>
      <c r="AH22">
        <v>9382533</v>
      </c>
      <c r="AI22" t="s">
        <v>46</v>
      </c>
      <c r="AJ22" t="s">
        <v>46</v>
      </c>
      <c r="AK22" t="s">
        <v>46</v>
      </c>
      <c r="AL22">
        <v>545268403</v>
      </c>
      <c r="AM22">
        <v>4586074</v>
      </c>
      <c r="AN22">
        <v>299399</v>
      </c>
      <c r="AO22">
        <v>157291</v>
      </c>
      <c r="AP22">
        <v>82035</v>
      </c>
      <c r="AQ22">
        <v>932</v>
      </c>
      <c r="AR22">
        <v>4526933</v>
      </c>
      <c r="AS22">
        <v>2006.25</v>
      </c>
      <c r="AT22">
        <v>8.4106725692667701E-3</v>
      </c>
    </row>
    <row r="23" spans="1:46" x14ac:dyDescent="0.25">
      <c r="A23">
        <v>22</v>
      </c>
      <c r="B23">
        <v>1795</v>
      </c>
      <c r="C23">
        <v>0</v>
      </c>
      <c r="D23">
        <v>27466</v>
      </c>
      <c r="E23">
        <v>41778</v>
      </c>
      <c r="F23">
        <v>0</v>
      </c>
      <c r="G23">
        <v>0</v>
      </c>
      <c r="H23">
        <v>0</v>
      </c>
      <c r="I23">
        <v>0</v>
      </c>
      <c r="J23">
        <v>187334</v>
      </c>
      <c r="K23">
        <v>11431</v>
      </c>
      <c r="L23">
        <v>268786</v>
      </c>
      <c r="M23">
        <v>116</v>
      </c>
      <c r="N23">
        <v>73606</v>
      </c>
      <c r="O23">
        <v>8907</v>
      </c>
      <c r="P23">
        <v>622239</v>
      </c>
      <c r="Q23">
        <v>20957819</v>
      </c>
      <c r="R23">
        <v>1123452</v>
      </c>
      <c r="S23">
        <v>68219796</v>
      </c>
      <c r="T23">
        <v>220562375</v>
      </c>
      <c r="U23">
        <v>5658539</v>
      </c>
      <c r="V23">
        <v>46498956</v>
      </c>
      <c r="W23" t="s">
        <v>46</v>
      </c>
      <c r="X23">
        <v>0</v>
      </c>
      <c r="Y23" t="s">
        <v>46</v>
      </c>
      <c r="Z23">
        <v>1311787</v>
      </c>
      <c r="AA23">
        <v>91213187</v>
      </c>
      <c r="AB23">
        <v>2128548</v>
      </c>
      <c r="AC23">
        <v>93341735</v>
      </c>
      <c r="AD23">
        <v>46531</v>
      </c>
      <c r="AE23">
        <v>2144403</v>
      </c>
      <c r="AF23">
        <v>44448002</v>
      </c>
      <c r="AG23">
        <v>184968</v>
      </c>
      <c r="AH23">
        <v>8737577</v>
      </c>
      <c r="AI23" t="s">
        <v>46</v>
      </c>
      <c r="AJ23" t="s">
        <v>46</v>
      </c>
      <c r="AK23" t="s">
        <v>46</v>
      </c>
      <c r="AL23">
        <v>581757448</v>
      </c>
      <c r="AM23">
        <v>4586074</v>
      </c>
      <c r="AN23">
        <v>622239</v>
      </c>
      <c r="AO23">
        <v>385948</v>
      </c>
      <c r="AP23">
        <v>128109</v>
      </c>
      <c r="AQ23">
        <v>700</v>
      </c>
      <c r="AR23">
        <v>4478592</v>
      </c>
      <c r="AS23">
        <v>2006.5</v>
      </c>
      <c r="AT23">
        <v>7.8831375786700703E-3</v>
      </c>
    </row>
    <row r="24" spans="1:46" x14ac:dyDescent="0.25">
      <c r="A24">
        <v>23</v>
      </c>
      <c r="B24">
        <v>5362</v>
      </c>
      <c r="C24">
        <v>0</v>
      </c>
      <c r="D24">
        <v>43153</v>
      </c>
      <c r="E24">
        <v>58539</v>
      </c>
      <c r="F24">
        <v>0</v>
      </c>
      <c r="G24">
        <v>0</v>
      </c>
      <c r="H24">
        <v>0</v>
      </c>
      <c r="I24">
        <v>0</v>
      </c>
      <c r="J24">
        <v>308484</v>
      </c>
      <c r="K24">
        <v>19546</v>
      </c>
      <c r="L24">
        <v>405145</v>
      </c>
      <c r="M24">
        <v>150</v>
      </c>
      <c r="N24">
        <v>128502</v>
      </c>
      <c r="O24">
        <v>17395</v>
      </c>
      <c r="P24">
        <v>987858</v>
      </c>
      <c r="Q24">
        <v>21120787</v>
      </c>
      <c r="R24">
        <v>1125208</v>
      </c>
      <c r="S24">
        <v>71492957</v>
      </c>
      <c r="T24">
        <v>215100456</v>
      </c>
      <c r="U24">
        <v>5871892</v>
      </c>
      <c r="V24">
        <v>51268327</v>
      </c>
      <c r="W24" t="s">
        <v>46</v>
      </c>
      <c r="X24">
        <v>0</v>
      </c>
      <c r="Y24" t="s">
        <v>46</v>
      </c>
      <c r="Z24">
        <v>1328798</v>
      </c>
      <c r="AA24">
        <v>92934176</v>
      </c>
      <c r="AB24">
        <v>1717537</v>
      </c>
      <c r="AC24">
        <v>94651713</v>
      </c>
      <c r="AD24">
        <v>87757</v>
      </c>
      <c r="AE24">
        <v>2185216</v>
      </c>
      <c r="AF24">
        <v>47140289</v>
      </c>
      <c r="AG24">
        <v>186549</v>
      </c>
      <c r="AH24">
        <v>9246000</v>
      </c>
      <c r="AI24" t="s">
        <v>46</v>
      </c>
      <c r="AJ24" t="s">
        <v>46</v>
      </c>
      <c r="AK24" t="s">
        <v>46</v>
      </c>
      <c r="AL24">
        <v>591658767</v>
      </c>
      <c r="AM24">
        <v>4586074</v>
      </c>
      <c r="AN24">
        <v>987858</v>
      </c>
      <c r="AO24">
        <v>573789</v>
      </c>
      <c r="AP24">
        <v>224186</v>
      </c>
      <c r="AQ24">
        <v>-72624</v>
      </c>
      <c r="AR24">
        <v>4323567</v>
      </c>
      <c r="AS24">
        <v>2006.75</v>
      </c>
      <c r="AT24">
        <v>7.75121447663768E-3</v>
      </c>
    </row>
    <row r="25" spans="1:46" x14ac:dyDescent="0.25">
      <c r="A25">
        <v>24</v>
      </c>
      <c r="B25">
        <v>6901</v>
      </c>
      <c r="C25">
        <v>0</v>
      </c>
      <c r="D25">
        <v>65422</v>
      </c>
      <c r="E25">
        <v>76664</v>
      </c>
      <c r="F25">
        <v>0</v>
      </c>
      <c r="G25">
        <v>0</v>
      </c>
      <c r="H25">
        <v>0</v>
      </c>
      <c r="I25">
        <v>0</v>
      </c>
      <c r="J25">
        <v>416572</v>
      </c>
      <c r="K25">
        <v>21134</v>
      </c>
      <c r="L25">
        <v>545113</v>
      </c>
      <c r="M25">
        <v>327</v>
      </c>
      <c r="N25">
        <v>189547</v>
      </c>
      <c r="O25">
        <v>26686</v>
      </c>
      <c r="P25">
        <v>1350629</v>
      </c>
      <c r="Q25">
        <v>21562188</v>
      </c>
      <c r="R25">
        <v>1250141</v>
      </c>
      <c r="S25">
        <v>76674208</v>
      </c>
      <c r="T25">
        <v>226527592</v>
      </c>
      <c r="U25">
        <v>6514662</v>
      </c>
      <c r="V25">
        <v>53741661</v>
      </c>
      <c r="W25" t="s">
        <v>46</v>
      </c>
      <c r="X25">
        <v>0</v>
      </c>
      <c r="Y25" t="s">
        <v>46</v>
      </c>
      <c r="Z25">
        <v>1630387</v>
      </c>
      <c r="AA25">
        <v>96374894</v>
      </c>
      <c r="AB25">
        <v>1942650</v>
      </c>
      <c r="AC25">
        <v>98317544</v>
      </c>
      <c r="AD25">
        <v>17277</v>
      </c>
      <c r="AE25">
        <v>2102758</v>
      </c>
      <c r="AF25">
        <v>47422295</v>
      </c>
      <c r="AG25">
        <v>147497</v>
      </c>
      <c r="AH25">
        <v>10545716</v>
      </c>
      <c r="AI25" t="s">
        <v>46</v>
      </c>
      <c r="AJ25" t="s">
        <v>46</v>
      </c>
      <c r="AK25" t="s">
        <v>46</v>
      </c>
      <c r="AL25">
        <v>610289233</v>
      </c>
      <c r="AM25">
        <v>4586074</v>
      </c>
      <c r="AN25">
        <v>1350629</v>
      </c>
      <c r="AO25">
        <v>719753</v>
      </c>
      <c r="AP25">
        <v>194635</v>
      </c>
      <c r="AQ25">
        <v>-83766</v>
      </c>
      <c r="AR25">
        <v>4066067</v>
      </c>
      <c r="AS25">
        <v>2007</v>
      </c>
      <c r="AT25">
        <v>7.51459103654218E-3</v>
      </c>
    </row>
    <row r="26" spans="1:46" x14ac:dyDescent="0.25">
      <c r="A26">
        <v>25</v>
      </c>
      <c r="B26">
        <v>3333</v>
      </c>
      <c r="C26">
        <v>0</v>
      </c>
      <c r="D26">
        <v>18764</v>
      </c>
      <c r="E26">
        <v>14428</v>
      </c>
      <c r="F26">
        <v>0</v>
      </c>
      <c r="G26">
        <v>0</v>
      </c>
      <c r="H26">
        <v>0</v>
      </c>
      <c r="I26">
        <v>0</v>
      </c>
      <c r="J26">
        <v>89961</v>
      </c>
      <c r="K26">
        <v>738</v>
      </c>
      <c r="L26">
        <v>209429</v>
      </c>
      <c r="M26">
        <v>40</v>
      </c>
      <c r="N26">
        <v>47504</v>
      </c>
      <c r="O26">
        <v>9473</v>
      </c>
      <c r="P26">
        <v>393835</v>
      </c>
      <c r="Q26">
        <v>21388625</v>
      </c>
      <c r="R26">
        <v>1275073</v>
      </c>
      <c r="S26">
        <v>74901392</v>
      </c>
      <c r="T26">
        <v>240160722</v>
      </c>
      <c r="U26">
        <v>6597811</v>
      </c>
      <c r="V26">
        <v>44326803</v>
      </c>
      <c r="W26" t="s">
        <v>46</v>
      </c>
      <c r="X26">
        <v>0</v>
      </c>
      <c r="Y26" t="s">
        <v>46</v>
      </c>
      <c r="Z26">
        <v>1413206</v>
      </c>
      <c r="AA26">
        <v>97638460</v>
      </c>
      <c r="AB26">
        <v>1684891</v>
      </c>
      <c r="AC26">
        <v>99323351</v>
      </c>
      <c r="AD26">
        <v>23643</v>
      </c>
      <c r="AE26">
        <v>2971773</v>
      </c>
      <c r="AF26">
        <v>51525605</v>
      </c>
      <c r="AG26">
        <v>188680</v>
      </c>
      <c r="AH26">
        <v>10980940</v>
      </c>
      <c r="AI26" t="s">
        <v>46</v>
      </c>
      <c r="AJ26" t="s">
        <v>46</v>
      </c>
      <c r="AK26" t="s">
        <v>46</v>
      </c>
      <c r="AL26">
        <v>610620560</v>
      </c>
      <c r="AM26">
        <v>4066067</v>
      </c>
      <c r="AN26">
        <v>393835</v>
      </c>
      <c r="AO26">
        <v>177792</v>
      </c>
      <c r="AP26">
        <v>45604</v>
      </c>
      <c r="AQ26">
        <v>-100234</v>
      </c>
      <c r="AR26">
        <v>3795394</v>
      </c>
      <c r="AS26">
        <v>2007.25</v>
      </c>
      <c r="AT26">
        <v>6.6589094215890798E-3</v>
      </c>
    </row>
    <row r="27" spans="1:46" x14ac:dyDescent="0.25">
      <c r="A27">
        <v>26</v>
      </c>
      <c r="B27">
        <v>5148</v>
      </c>
      <c r="C27">
        <v>0</v>
      </c>
      <c r="D27">
        <v>47496</v>
      </c>
      <c r="E27">
        <v>35065</v>
      </c>
      <c r="F27">
        <v>0</v>
      </c>
      <c r="G27">
        <v>0</v>
      </c>
      <c r="H27">
        <v>0</v>
      </c>
      <c r="I27">
        <v>0</v>
      </c>
      <c r="J27">
        <v>183911</v>
      </c>
      <c r="K27">
        <v>738</v>
      </c>
      <c r="L27">
        <v>383737</v>
      </c>
      <c r="M27">
        <v>40</v>
      </c>
      <c r="N27">
        <v>107249</v>
      </c>
      <c r="O27">
        <v>21228</v>
      </c>
      <c r="P27">
        <v>784789</v>
      </c>
      <c r="Q27">
        <v>21872191</v>
      </c>
      <c r="R27">
        <v>1175964</v>
      </c>
      <c r="S27">
        <v>78082027</v>
      </c>
      <c r="T27">
        <v>252449267</v>
      </c>
      <c r="U27">
        <v>7259152</v>
      </c>
      <c r="V27">
        <v>42169181</v>
      </c>
      <c r="W27" t="s">
        <v>46</v>
      </c>
      <c r="X27">
        <v>0</v>
      </c>
      <c r="Y27" t="s">
        <v>46</v>
      </c>
      <c r="Z27">
        <v>1338318</v>
      </c>
      <c r="AA27">
        <v>98716648</v>
      </c>
      <c r="AB27">
        <v>1832807</v>
      </c>
      <c r="AC27">
        <v>100549455</v>
      </c>
      <c r="AD27">
        <v>18830</v>
      </c>
      <c r="AE27">
        <v>2708117</v>
      </c>
      <c r="AF27">
        <v>53511460</v>
      </c>
      <c r="AG27">
        <v>189530</v>
      </c>
      <c r="AH27">
        <v>11093615</v>
      </c>
      <c r="AI27" t="s">
        <v>46</v>
      </c>
      <c r="AJ27" t="s">
        <v>46</v>
      </c>
      <c r="AK27" t="s">
        <v>46</v>
      </c>
      <c r="AL27">
        <v>628460922</v>
      </c>
      <c r="AM27">
        <v>4066067</v>
      </c>
      <c r="AN27">
        <v>784789</v>
      </c>
      <c r="AO27">
        <v>355897</v>
      </c>
      <c r="AP27">
        <v>249652</v>
      </c>
      <c r="AQ27">
        <v>-87342</v>
      </c>
      <c r="AR27">
        <v>3799485</v>
      </c>
      <c r="AS27">
        <v>2007.5</v>
      </c>
      <c r="AT27">
        <v>6.4698803977504904E-3</v>
      </c>
    </row>
    <row r="28" spans="1:46" x14ac:dyDescent="0.25">
      <c r="A28">
        <v>27</v>
      </c>
      <c r="B28">
        <v>28663</v>
      </c>
      <c r="C28">
        <v>0</v>
      </c>
      <c r="D28">
        <v>93430</v>
      </c>
      <c r="E28">
        <v>60861</v>
      </c>
      <c r="F28">
        <v>0</v>
      </c>
      <c r="G28">
        <v>0</v>
      </c>
      <c r="H28">
        <v>0</v>
      </c>
      <c r="I28">
        <v>0</v>
      </c>
      <c r="J28">
        <v>270959</v>
      </c>
      <c r="K28">
        <v>738</v>
      </c>
      <c r="L28">
        <v>596490</v>
      </c>
      <c r="M28">
        <v>40</v>
      </c>
      <c r="N28">
        <v>184189</v>
      </c>
      <c r="O28">
        <v>35008</v>
      </c>
      <c r="P28">
        <v>1270582</v>
      </c>
      <c r="Q28">
        <v>23540346</v>
      </c>
      <c r="R28">
        <v>1327550</v>
      </c>
      <c r="S28">
        <v>82782284</v>
      </c>
      <c r="T28">
        <v>226034469</v>
      </c>
      <c r="U28">
        <v>7059078</v>
      </c>
      <c r="V28">
        <v>43312408</v>
      </c>
      <c r="W28" t="s">
        <v>46</v>
      </c>
      <c r="X28">
        <v>0</v>
      </c>
      <c r="Y28" t="s">
        <v>46</v>
      </c>
      <c r="Z28">
        <v>1333184</v>
      </c>
      <c r="AA28">
        <v>108496474</v>
      </c>
      <c r="AB28">
        <v>1450922</v>
      </c>
      <c r="AC28">
        <v>109947396</v>
      </c>
      <c r="AD28">
        <v>14611</v>
      </c>
      <c r="AE28">
        <v>3003980</v>
      </c>
      <c r="AF28">
        <v>52247180</v>
      </c>
      <c r="AG28">
        <v>189531</v>
      </c>
      <c r="AH28">
        <v>12371286</v>
      </c>
      <c r="AI28" t="s">
        <v>46</v>
      </c>
      <c r="AJ28" t="s">
        <v>46</v>
      </c>
      <c r="AK28" t="s">
        <v>46</v>
      </c>
      <c r="AL28">
        <v>619897556</v>
      </c>
      <c r="AM28">
        <v>4066067</v>
      </c>
      <c r="AN28">
        <v>784789</v>
      </c>
      <c r="AO28">
        <v>355897</v>
      </c>
      <c r="AP28">
        <v>249652</v>
      </c>
      <c r="AQ28">
        <v>-87342</v>
      </c>
      <c r="AR28">
        <v>3799485</v>
      </c>
      <c r="AS28">
        <v>2007.75</v>
      </c>
      <c r="AT28">
        <v>6.5592563813882798E-3</v>
      </c>
    </row>
    <row r="29" spans="1:46" x14ac:dyDescent="0.25">
      <c r="A29">
        <v>28</v>
      </c>
      <c r="B29">
        <v>41554</v>
      </c>
      <c r="C29">
        <v>0</v>
      </c>
      <c r="D29">
        <v>229417</v>
      </c>
      <c r="E29">
        <v>135392</v>
      </c>
      <c r="F29">
        <v>0</v>
      </c>
      <c r="G29">
        <v>0</v>
      </c>
      <c r="H29">
        <v>0</v>
      </c>
      <c r="I29">
        <v>0</v>
      </c>
      <c r="J29">
        <v>412024</v>
      </c>
      <c r="K29">
        <v>738</v>
      </c>
      <c r="L29">
        <v>846608</v>
      </c>
      <c r="M29">
        <v>40</v>
      </c>
      <c r="N29">
        <v>278072</v>
      </c>
      <c r="O29">
        <v>54554</v>
      </c>
      <c r="P29">
        <v>1998614</v>
      </c>
      <c r="Q29">
        <v>24895929</v>
      </c>
      <c r="R29">
        <v>1304538</v>
      </c>
      <c r="S29">
        <v>86408596</v>
      </c>
      <c r="T29">
        <v>223586807</v>
      </c>
      <c r="U29">
        <v>8173829</v>
      </c>
      <c r="V29">
        <v>45641046</v>
      </c>
      <c r="W29" t="s">
        <v>46</v>
      </c>
      <c r="X29">
        <v>0</v>
      </c>
      <c r="Y29" t="s">
        <v>46</v>
      </c>
      <c r="Z29">
        <v>1548040</v>
      </c>
      <c r="AA29">
        <v>111756218</v>
      </c>
      <c r="AB29">
        <v>1412546</v>
      </c>
      <c r="AC29">
        <v>113168764</v>
      </c>
      <c r="AD29">
        <v>35635</v>
      </c>
      <c r="AE29">
        <v>2856418</v>
      </c>
      <c r="AF29">
        <v>50529128</v>
      </c>
      <c r="AG29">
        <v>187812</v>
      </c>
      <c r="AH29">
        <v>13207217</v>
      </c>
      <c r="AI29" t="s">
        <v>46</v>
      </c>
      <c r="AJ29" t="s">
        <v>46</v>
      </c>
      <c r="AK29" t="s">
        <v>46</v>
      </c>
      <c r="AL29">
        <v>628769194</v>
      </c>
      <c r="AM29">
        <v>4066067</v>
      </c>
      <c r="AN29">
        <v>1270582</v>
      </c>
      <c r="AO29">
        <v>536764</v>
      </c>
      <c r="AP29">
        <v>760456</v>
      </c>
      <c r="AQ29">
        <v>-92131</v>
      </c>
      <c r="AR29">
        <v>4000574</v>
      </c>
      <c r="AS29">
        <v>2008</v>
      </c>
      <c r="AT29">
        <v>6.4667083546717102E-3</v>
      </c>
    </row>
    <row r="30" spans="1:46" x14ac:dyDescent="0.25">
      <c r="A30">
        <v>29</v>
      </c>
      <c r="B30">
        <v>93672</v>
      </c>
      <c r="C30">
        <v>0</v>
      </c>
      <c r="D30">
        <v>336638</v>
      </c>
      <c r="E30">
        <v>229233</v>
      </c>
      <c r="F30">
        <v>0</v>
      </c>
      <c r="G30">
        <v>0</v>
      </c>
      <c r="H30">
        <v>0</v>
      </c>
      <c r="I30">
        <v>0</v>
      </c>
      <c r="J30">
        <v>125026</v>
      </c>
      <c r="K30">
        <v>0</v>
      </c>
      <c r="L30">
        <v>262100</v>
      </c>
      <c r="M30">
        <v>0</v>
      </c>
      <c r="N30">
        <v>87203</v>
      </c>
      <c r="O30">
        <v>20188</v>
      </c>
      <c r="P30">
        <v>1154061</v>
      </c>
      <c r="Q30">
        <v>25421955</v>
      </c>
      <c r="R30">
        <v>1336798</v>
      </c>
      <c r="S30">
        <v>90379543</v>
      </c>
      <c r="T30">
        <v>221578389</v>
      </c>
      <c r="U30">
        <v>8174233</v>
      </c>
      <c r="V30">
        <v>47439271</v>
      </c>
      <c r="W30" t="s">
        <v>46</v>
      </c>
      <c r="X30">
        <v>0</v>
      </c>
      <c r="Y30" t="s">
        <v>46</v>
      </c>
      <c r="Z30">
        <v>1399851</v>
      </c>
      <c r="AA30">
        <v>111289593</v>
      </c>
      <c r="AB30">
        <v>1489874</v>
      </c>
      <c r="AC30">
        <v>112779467</v>
      </c>
      <c r="AD30">
        <v>49850</v>
      </c>
      <c r="AE30">
        <v>3794515</v>
      </c>
      <c r="AF30">
        <v>53043934</v>
      </c>
      <c r="AG30">
        <v>187780</v>
      </c>
      <c r="AH30">
        <v>14581437</v>
      </c>
      <c r="AI30" t="s">
        <v>46</v>
      </c>
      <c r="AJ30" t="s">
        <v>46</v>
      </c>
      <c r="AK30" t="s">
        <v>46</v>
      </c>
      <c r="AL30">
        <v>639958571</v>
      </c>
      <c r="AM30">
        <v>4645039</v>
      </c>
      <c r="AN30">
        <v>1154061</v>
      </c>
      <c r="AO30">
        <v>196300</v>
      </c>
      <c r="AP30">
        <v>2879393</v>
      </c>
      <c r="AQ30">
        <v>22991</v>
      </c>
      <c r="AR30">
        <v>6589662</v>
      </c>
      <c r="AS30">
        <v>2008.25</v>
      </c>
      <c r="AT30">
        <v>7.2583432904752797E-3</v>
      </c>
    </row>
    <row r="31" spans="1:46" x14ac:dyDescent="0.25">
      <c r="A31">
        <v>30</v>
      </c>
      <c r="B31">
        <v>184335</v>
      </c>
      <c r="C31">
        <v>0</v>
      </c>
      <c r="D31">
        <v>965773</v>
      </c>
      <c r="E31">
        <v>695436</v>
      </c>
      <c r="F31">
        <v>0</v>
      </c>
      <c r="G31">
        <v>0</v>
      </c>
      <c r="H31">
        <v>0</v>
      </c>
      <c r="I31">
        <v>0</v>
      </c>
      <c r="J31">
        <v>296332</v>
      </c>
      <c r="K31">
        <v>0</v>
      </c>
      <c r="L31">
        <v>494790</v>
      </c>
      <c r="M31">
        <v>0</v>
      </c>
      <c r="N31">
        <v>171965</v>
      </c>
      <c r="O31">
        <v>32363</v>
      </c>
      <c r="P31">
        <v>2841011</v>
      </c>
      <c r="Q31">
        <v>24966513</v>
      </c>
      <c r="R31">
        <v>1395453</v>
      </c>
      <c r="S31">
        <v>93181239</v>
      </c>
      <c r="T31">
        <v>193164039</v>
      </c>
      <c r="U31">
        <v>8074366</v>
      </c>
      <c r="V31">
        <v>45378399</v>
      </c>
      <c r="W31" t="s">
        <v>46</v>
      </c>
      <c r="X31">
        <v>0</v>
      </c>
      <c r="Y31" t="s">
        <v>46</v>
      </c>
      <c r="Z31">
        <v>1325665</v>
      </c>
      <c r="AA31">
        <v>115585345</v>
      </c>
      <c r="AB31">
        <v>1447621</v>
      </c>
      <c r="AC31">
        <v>117032966</v>
      </c>
      <c r="AD31">
        <v>26315</v>
      </c>
      <c r="AE31">
        <v>3867712</v>
      </c>
      <c r="AF31">
        <v>57355415</v>
      </c>
      <c r="AG31">
        <v>189544</v>
      </c>
      <c r="AH31">
        <v>15511497</v>
      </c>
      <c r="AI31" t="s">
        <v>46</v>
      </c>
      <c r="AJ31" t="s">
        <v>46</v>
      </c>
      <c r="AK31" t="s">
        <v>46</v>
      </c>
      <c r="AL31">
        <v>626669669</v>
      </c>
      <c r="AM31">
        <v>4645039</v>
      </c>
      <c r="AN31">
        <v>2841011</v>
      </c>
      <c r="AO31">
        <v>404928</v>
      </c>
      <c r="AP31">
        <v>6121078</v>
      </c>
      <c r="AQ31">
        <v>11208</v>
      </c>
      <c r="AR31">
        <v>8341242</v>
      </c>
      <c r="AS31">
        <v>2008.5</v>
      </c>
      <c r="AT31">
        <v>7.4122607647698398E-3</v>
      </c>
    </row>
    <row r="32" spans="1:46" x14ac:dyDescent="0.25">
      <c r="A32">
        <v>31</v>
      </c>
      <c r="B32">
        <v>373053</v>
      </c>
      <c r="C32">
        <v>0</v>
      </c>
      <c r="D32">
        <v>1623809</v>
      </c>
      <c r="E32">
        <v>1239301</v>
      </c>
      <c r="F32">
        <v>0</v>
      </c>
      <c r="G32">
        <v>0</v>
      </c>
      <c r="H32">
        <v>0</v>
      </c>
      <c r="I32">
        <v>0</v>
      </c>
      <c r="J32">
        <v>541727</v>
      </c>
      <c r="K32">
        <v>0</v>
      </c>
      <c r="L32">
        <v>802909</v>
      </c>
      <c r="M32">
        <v>0</v>
      </c>
      <c r="N32">
        <v>274707</v>
      </c>
      <c r="O32">
        <v>43140</v>
      </c>
      <c r="P32">
        <v>4898669</v>
      </c>
      <c r="Q32">
        <v>26292067</v>
      </c>
      <c r="R32">
        <v>1384403</v>
      </c>
      <c r="S32">
        <v>96804484</v>
      </c>
      <c r="T32">
        <v>187493745</v>
      </c>
      <c r="U32">
        <v>8059760</v>
      </c>
      <c r="V32">
        <v>45745356</v>
      </c>
      <c r="W32" t="s">
        <v>46</v>
      </c>
      <c r="X32">
        <v>0</v>
      </c>
      <c r="Y32" t="s">
        <v>46</v>
      </c>
      <c r="Z32">
        <v>1288160</v>
      </c>
      <c r="AA32">
        <v>123302036</v>
      </c>
      <c r="AB32">
        <v>1958431</v>
      </c>
      <c r="AC32">
        <v>125260467</v>
      </c>
      <c r="AD32">
        <v>19658</v>
      </c>
      <c r="AE32">
        <v>3680424</v>
      </c>
      <c r="AF32">
        <v>55763492</v>
      </c>
      <c r="AG32">
        <v>189531</v>
      </c>
      <c r="AH32">
        <v>17712658</v>
      </c>
      <c r="AI32" t="s">
        <v>46</v>
      </c>
      <c r="AJ32" t="s">
        <v>46</v>
      </c>
      <c r="AK32" t="s">
        <v>46</v>
      </c>
      <c r="AL32">
        <v>625065570</v>
      </c>
      <c r="AM32">
        <v>4645039</v>
      </c>
      <c r="AN32">
        <v>4898669</v>
      </c>
      <c r="AO32">
        <v>613565</v>
      </c>
      <c r="AP32">
        <v>8776872</v>
      </c>
      <c r="AQ32">
        <v>110243</v>
      </c>
      <c r="AR32">
        <v>9247050</v>
      </c>
      <c r="AS32">
        <v>2008.75</v>
      </c>
      <c r="AT32">
        <v>7.4312827692621097E-3</v>
      </c>
    </row>
    <row r="33" spans="1:46" x14ac:dyDescent="0.25">
      <c r="A33">
        <v>32</v>
      </c>
      <c r="B33">
        <v>873800</v>
      </c>
      <c r="C33">
        <v>889</v>
      </c>
      <c r="D33">
        <v>2499663</v>
      </c>
      <c r="E33">
        <v>2015590</v>
      </c>
      <c r="F33">
        <v>2048</v>
      </c>
      <c r="G33">
        <v>13463</v>
      </c>
      <c r="H33">
        <v>0</v>
      </c>
      <c r="I33">
        <v>0</v>
      </c>
      <c r="J33">
        <v>1177960</v>
      </c>
      <c r="K33">
        <v>0</v>
      </c>
      <c r="L33">
        <v>1247824</v>
      </c>
      <c r="M33">
        <v>0</v>
      </c>
      <c r="N33">
        <v>392083</v>
      </c>
      <c r="O33">
        <v>79154</v>
      </c>
      <c r="P33">
        <v>8302500</v>
      </c>
      <c r="Q33">
        <v>39864847</v>
      </c>
      <c r="R33">
        <v>1619432</v>
      </c>
      <c r="S33">
        <v>104614368</v>
      </c>
      <c r="T33">
        <v>186410544</v>
      </c>
      <c r="U33">
        <v>9119836</v>
      </c>
      <c r="V33">
        <v>53548640</v>
      </c>
      <c r="W33" t="s">
        <v>46</v>
      </c>
      <c r="X33">
        <v>0</v>
      </c>
      <c r="Y33" t="s">
        <v>46</v>
      </c>
      <c r="Z33">
        <v>1601725</v>
      </c>
      <c r="AA33">
        <v>139925058</v>
      </c>
      <c r="AB33">
        <v>2003094</v>
      </c>
      <c r="AC33">
        <v>141928152</v>
      </c>
      <c r="AD33">
        <v>14248</v>
      </c>
      <c r="AE33">
        <v>3421389</v>
      </c>
      <c r="AF33">
        <v>57655305</v>
      </c>
      <c r="AG33">
        <v>189530</v>
      </c>
      <c r="AH33">
        <v>17538414</v>
      </c>
      <c r="AI33" t="s">
        <v>46</v>
      </c>
      <c r="AJ33" t="s">
        <v>46</v>
      </c>
      <c r="AK33" t="s">
        <v>46</v>
      </c>
      <c r="AL33">
        <v>667023315</v>
      </c>
      <c r="AM33">
        <v>4645039</v>
      </c>
      <c r="AN33">
        <v>8302500</v>
      </c>
      <c r="AO33">
        <v>879838</v>
      </c>
      <c r="AP33">
        <v>13103595</v>
      </c>
      <c r="AQ33">
        <v>789234</v>
      </c>
      <c r="AR33">
        <v>11115206</v>
      </c>
      <c r="AS33">
        <v>2009</v>
      </c>
      <c r="AT33">
        <v>6.9638330408285697E-3</v>
      </c>
    </row>
    <row r="34" spans="1:46" x14ac:dyDescent="0.25">
      <c r="A34">
        <v>33</v>
      </c>
      <c r="B34">
        <v>426446</v>
      </c>
      <c r="C34">
        <v>0</v>
      </c>
      <c r="D34">
        <v>1186407</v>
      </c>
      <c r="E34">
        <v>1187691</v>
      </c>
      <c r="F34">
        <v>0</v>
      </c>
      <c r="G34">
        <v>0</v>
      </c>
      <c r="H34">
        <v>0</v>
      </c>
      <c r="I34">
        <v>0</v>
      </c>
      <c r="J34">
        <v>495064</v>
      </c>
      <c r="K34">
        <v>0</v>
      </c>
      <c r="L34">
        <v>512850</v>
      </c>
      <c r="M34">
        <v>0</v>
      </c>
      <c r="N34">
        <v>104026</v>
      </c>
      <c r="O34">
        <v>24061</v>
      </c>
      <c r="P34">
        <v>3936547</v>
      </c>
      <c r="Q34">
        <v>39800915</v>
      </c>
      <c r="R34">
        <v>1611793</v>
      </c>
      <c r="S34">
        <v>105711625</v>
      </c>
      <c r="T34">
        <v>169633238</v>
      </c>
      <c r="U34">
        <v>9153667</v>
      </c>
      <c r="V34">
        <v>52694600</v>
      </c>
      <c r="W34" t="s">
        <v>46</v>
      </c>
      <c r="X34">
        <v>0</v>
      </c>
      <c r="Y34" t="s">
        <v>46</v>
      </c>
      <c r="Z34">
        <v>1400291</v>
      </c>
      <c r="AA34">
        <v>131371017</v>
      </c>
      <c r="AB34">
        <v>1430687</v>
      </c>
      <c r="AC34">
        <v>132801704</v>
      </c>
      <c r="AD34">
        <v>11637</v>
      </c>
      <c r="AE34">
        <v>3165365</v>
      </c>
      <c r="AF34">
        <v>58830089</v>
      </c>
      <c r="AG34">
        <v>189530</v>
      </c>
      <c r="AH34">
        <v>17522842</v>
      </c>
      <c r="AI34" t="s">
        <v>46</v>
      </c>
      <c r="AJ34" t="s">
        <v>46</v>
      </c>
      <c r="AK34" t="s">
        <v>46</v>
      </c>
      <c r="AL34">
        <v>635023851</v>
      </c>
      <c r="AM34">
        <v>11115206</v>
      </c>
      <c r="AN34">
        <v>3936547</v>
      </c>
      <c r="AO34">
        <v>313339</v>
      </c>
      <c r="AP34">
        <v>5771099</v>
      </c>
      <c r="AQ34">
        <v>339806</v>
      </c>
      <c r="AR34">
        <v>13602903</v>
      </c>
      <c r="AS34">
        <v>2009.25</v>
      </c>
      <c r="AT34">
        <v>1.75036039709318E-2</v>
      </c>
    </row>
    <row r="35" spans="1:46" x14ac:dyDescent="0.25">
      <c r="A35">
        <v>34</v>
      </c>
      <c r="B35">
        <v>1067778</v>
      </c>
      <c r="C35">
        <v>0</v>
      </c>
      <c r="D35">
        <v>2637096</v>
      </c>
      <c r="E35">
        <v>2714343</v>
      </c>
      <c r="F35">
        <v>0</v>
      </c>
      <c r="G35">
        <v>0</v>
      </c>
      <c r="H35">
        <v>0</v>
      </c>
      <c r="I35">
        <v>0</v>
      </c>
      <c r="J35">
        <v>1287757</v>
      </c>
      <c r="K35">
        <v>0</v>
      </c>
      <c r="L35">
        <v>951481</v>
      </c>
      <c r="M35">
        <v>0</v>
      </c>
      <c r="N35">
        <v>293593</v>
      </c>
      <c r="O35">
        <v>73112</v>
      </c>
      <c r="P35">
        <v>9025190</v>
      </c>
      <c r="Q35">
        <v>39522046</v>
      </c>
      <c r="R35">
        <v>1655558</v>
      </c>
      <c r="S35">
        <v>119682694</v>
      </c>
      <c r="T35">
        <v>237528960</v>
      </c>
      <c r="U35">
        <v>9090297</v>
      </c>
      <c r="V35">
        <v>51147234</v>
      </c>
      <c r="W35" t="s">
        <v>46</v>
      </c>
      <c r="X35">
        <v>0</v>
      </c>
      <c r="Y35" t="s">
        <v>46</v>
      </c>
      <c r="Z35">
        <v>1412557</v>
      </c>
      <c r="AA35">
        <v>121590005</v>
      </c>
      <c r="AB35">
        <v>1460708</v>
      </c>
      <c r="AC35">
        <v>123050713</v>
      </c>
      <c r="AD35">
        <v>5958</v>
      </c>
      <c r="AE35">
        <v>3059618</v>
      </c>
      <c r="AF35">
        <v>59772058</v>
      </c>
      <c r="AG35">
        <v>189530</v>
      </c>
      <c r="AH35">
        <v>17372647</v>
      </c>
      <c r="AI35" t="s">
        <v>46</v>
      </c>
      <c r="AJ35" t="s">
        <v>46</v>
      </c>
      <c r="AK35" t="s">
        <v>46</v>
      </c>
      <c r="AL35">
        <v>704846390</v>
      </c>
      <c r="AM35">
        <v>11115206</v>
      </c>
      <c r="AN35">
        <v>9025190</v>
      </c>
      <c r="AO35">
        <v>631069</v>
      </c>
      <c r="AP35">
        <v>15561884</v>
      </c>
      <c r="AQ35">
        <v>1938535</v>
      </c>
      <c r="AR35">
        <v>20221504</v>
      </c>
      <c r="AS35">
        <v>2009.5</v>
      </c>
      <c r="AT35">
        <v>1.5769685647393301E-2</v>
      </c>
    </row>
    <row r="36" spans="1:46" x14ac:dyDescent="0.25">
      <c r="A36">
        <v>35</v>
      </c>
      <c r="B36">
        <v>1869336</v>
      </c>
      <c r="C36">
        <v>0</v>
      </c>
      <c r="D36">
        <v>4257657</v>
      </c>
      <c r="E36">
        <v>4253603</v>
      </c>
      <c r="F36">
        <v>0</v>
      </c>
      <c r="G36">
        <v>0</v>
      </c>
      <c r="H36">
        <v>0</v>
      </c>
      <c r="I36">
        <v>0</v>
      </c>
      <c r="J36">
        <v>2283956</v>
      </c>
      <c r="K36">
        <v>0</v>
      </c>
      <c r="L36">
        <v>1376608</v>
      </c>
      <c r="M36">
        <v>0</v>
      </c>
      <c r="N36">
        <v>467651</v>
      </c>
      <c r="O36">
        <v>120835</v>
      </c>
      <c r="P36">
        <v>14629689</v>
      </c>
      <c r="Q36">
        <v>38676857</v>
      </c>
      <c r="R36">
        <v>1620953</v>
      </c>
      <c r="S36">
        <v>115819642</v>
      </c>
      <c r="T36">
        <v>228188198</v>
      </c>
      <c r="U36">
        <v>9149967</v>
      </c>
      <c r="V36">
        <v>52210384</v>
      </c>
      <c r="W36" t="s">
        <v>46</v>
      </c>
      <c r="X36">
        <v>0</v>
      </c>
      <c r="Y36" t="s">
        <v>46</v>
      </c>
      <c r="Z36">
        <v>1443500</v>
      </c>
      <c r="AA36">
        <v>117028898</v>
      </c>
      <c r="AB36">
        <v>2031693</v>
      </c>
      <c r="AC36">
        <v>119060591</v>
      </c>
      <c r="AD36">
        <v>5331</v>
      </c>
      <c r="AE36">
        <v>11084021</v>
      </c>
      <c r="AF36">
        <v>61637909</v>
      </c>
      <c r="AG36">
        <v>190427</v>
      </c>
      <c r="AH36">
        <v>18688557</v>
      </c>
      <c r="AI36" t="s">
        <v>46</v>
      </c>
      <c r="AJ36" t="s">
        <v>46</v>
      </c>
      <c r="AK36" t="s">
        <v>46</v>
      </c>
      <c r="AL36">
        <v>698238925</v>
      </c>
      <c r="AM36">
        <v>11115206</v>
      </c>
      <c r="AN36">
        <v>14629689</v>
      </c>
      <c r="AO36">
        <v>961309</v>
      </c>
      <c r="AP36">
        <v>23538590</v>
      </c>
      <c r="AQ36">
        <v>1938344</v>
      </c>
      <c r="AR36">
        <v>22923760</v>
      </c>
      <c r="AS36">
        <v>2009.75</v>
      </c>
      <c r="AT36">
        <v>1.59189148614137E-2</v>
      </c>
    </row>
    <row r="37" spans="1:46" x14ac:dyDescent="0.25">
      <c r="A37">
        <v>36</v>
      </c>
      <c r="B37">
        <v>2593010</v>
      </c>
      <c r="C37">
        <v>0</v>
      </c>
      <c r="D37">
        <v>5685702</v>
      </c>
      <c r="E37">
        <v>5428290</v>
      </c>
      <c r="F37">
        <v>0</v>
      </c>
      <c r="G37">
        <v>0</v>
      </c>
      <c r="H37">
        <v>0</v>
      </c>
      <c r="I37">
        <v>0</v>
      </c>
      <c r="J37">
        <v>3134695</v>
      </c>
      <c r="K37">
        <v>0</v>
      </c>
      <c r="L37">
        <v>1839399</v>
      </c>
      <c r="M37">
        <v>0</v>
      </c>
      <c r="N37">
        <v>771251</v>
      </c>
      <c r="O37">
        <v>171535</v>
      </c>
      <c r="P37">
        <v>19623948</v>
      </c>
      <c r="Q37">
        <v>36787762</v>
      </c>
      <c r="R37">
        <v>1815530</v>
      </c>
      <c r="S37">
        <v>118374398</v>
      </c>
      <c r="T37">
        <v>258690953</v>
      </c>
      <c r="U37">
        <v>8408331</v>
      </c>
      <c r="V37">
        <v>51295112</v>
      </c>
      <c r="W37" t="s">
        <v>46</v>
      </c>
      <c r="X37">
        <v>0</v>
      </c>
      <c r="Y37" t="s">
        <v>46</v>
      </c>
      <c r="Z37">
        <v>1511970</v>
      </c>
      <c r="AA37">
        <v>110568885</v>
      </c>
      <c r="AB37">
        <v>2653860</v>
      </c>
      <c r="AC37">
        <v>113222745</v>
      </c>
      <c r="AD37">
        <v>5345</v>
      </c>
      <c r="AE37">
        <v>12017678</v>
      </c>
      <c r="AF37">
        <v>63122578</v>
      </c>
      <c r="AG37">
        <v>189530</v>
      </c>
      <c r="AH37">
        <v>17229727</v>
      </c>
      <c r="AI37" t="s">
        <v>46</v>
      </c>
      <c r="AJ37" t="s">
        <v>46</v>
      </c>
      <c r="AK37" t="s">
        <v>46</v>
      </c>
      <c r="AL37">
        <v>715840657</v>
      </c>
      <c r="AM37">
        <v>11115206</v>
      </c>
      <c r="AN37">
        <v>19623948</v>
      </c>
      <c r="AO37">
        <v>1345624</v>
      </c>
      <c r="AP37">
        <v>29395292</v>
      </c>
      <c r="AQ37">
        <v>1737362</v>
      </c>
      <c r="AR37">
        <v>23969536</v>
      </c>
      <c r="AS37">
        <v>2010</v>
      </c>
      <c r="AT37">
        <v>1.5527486307612699E-2</v>
      </c>
    </row>
    <row r="38" spans="1:46" x14ac:dyDescent="0.25">
      <c r="A38">
        <v>37</v>
      </c>
      <c r="B38">
        <v>502091</v>
      </c>
      <c r="C38">
        <v>3717</v>
      </c>
      <c r="D38">
        <v>1760415</v>
      </c>
      <c r="E38">
        <v>1497062</v>
      </c>
      <c r="F38">
        <v>9748</v>
      </c>
      <c r="G38">
        <v>146370</v>
      </c>
      <c r="H38">
        <v>0</v>
      </c>
      <c r="I38">
        <v>0</v>
      </c>
      <c r="J38">
        <v>435778</v>
      </c>
      <c r="K38">
        <v>0</v>
      </c>
      <c r="L38">
        <v>487479</v>
      </c>
      <c r="M38">
        <v>0</v>
      </c>
      <c r="N38">
        <v>0</v>
      </c>
      <c r="O38">
        <v>25601</v>
      </c>
      <c r="P38">
        <v>4870283</v>
      </c>
      <c r="Q38">
        <v>33872876</v>
      </c>
      <c r="R38">
        <v>1684202</v>
      </c>
      <c r="S38">
        <v>117329271</v>
      </c>
      <c r="T38">
        <v>244098342</v>
      </c>
      <c r="U38">
        <v>8577177</v>
      </c>
      <c r="V38">
        <v>51714574</v>
      </c>
      <c r="W38" t="s">
        <v>46</v>
      </c>
      <c r="X38">
        <v>0</v>
      </c>
      <c r="Y38" t="s">
        <v>46</v>
      </c>
      <c r="Z38">
        <v>1352875</v>
      </c>
      <c r="AA38">
        <v>110468311</v>
      </c>
      <c r="AB38">
        <v>2229742</v>
      </c>
      <c r="AC38">
        <v>112698053</v>
      </c>
      <c r="AD38">
        <v>2572</v>
      </c>
      <c r="AE38">
        <v>13134511</v>
      </c>
      <c r="AF38">
        <v>67791673</v>
      </c>
      <c r="AG38">
        <v>214471</v>
      </c>
      <c r="AH38">
        <v>13216570</v>
      </c>
      <c r="AI38" t="s">
        <v>46</v>
      </c>
      <c r="AJ38" t="s">
        <v>46</v>
      </c>
      <c r="AK38" t="s">
        <v>46</v>
      </c>
      <c r="AL38">
        <v>700807106</v>
      </c>
      <c r="AM38">
        <v>23969536</v>
      </c>
      <c r="AN38">
        <v>4870283</v>
      </c>
      <c r="AO38">
        <v>412823</v>
      </c>
      <c r="AP38">
        <v>5764578</v>
      </c>
      <c r="AQ38">
        <v>204416</v>
      </c>
      <c r="AR38">
        <v>25481070</v>
      </c>
      <c r="AS38">
        <v>2010.25</v>
      </c>
      <c r="AT38">
        <v>3.4202758212329001E-2</v>
      </c>
    </row>
    <row r="39" spans="1:46" x14ac:dyDescent="0.25">
      <c r="A39">
        <v>38</v>
      </c>
      <c r="B39">
        <v>895486</v>
      </c>
      <c r="C39">
        <v>5404</v>
      </c>
      <c r="D39">
        <v>3081152</v>
      </c>
      <c r="E39">
        <v>2739925</v>
      </c>
      <c r="F39">
        <v>43216</v>
      </c>
      <c r="G39">
        <v>357942</v>
      </c>
      <c r="H39">
        <v>17236</v>
      </c>
      <c r="I39">
        <v>1594</v>
      </c>
      <c r="J39">
        <v>799684</v>
      </c>
      <c r="K39">
        <v>0</v>
      </c>
      <c r="L39">
        <v>894528</v>
      </c>
      <c r="M39">
        <v>0</v>
      </c>
      <c r="N39">
        <v>0</v>
      </c>
      <c r="O39">
        <v>43419</v>
      </c>
      <c r="P39">
        <v>8881611</v>
      </c>
      <c r="Q39">
        <v>31612690</v>
      </c>
      <c r="R39">
        <v>1590751</v>
      </c>
      <c r="S39">
        <v>115802311</v>
      </c>
      <c r="T39">
        <v>249176830</v>
      </c>
      <c r="U39">
        <v>8252307</v>
      </c>
      <c r="V39">
        <v>49767637</v>
      </c>
      <c r="W39" t="s">
        <v>46</v>
      </c>
      <c r="X39">
        <v>0</v>
      </c>
      <c r="Y39" t="s">
        <v>46</v>
      </c>
      <c r="Z39">
        <v>1168521</v>
      </c>
      <c r="AA39">
        <v>108588352</v>
      </c>
      <c r="AB39">
        <v>2011715</v>
      </c>
      <c r="AC39">
        <v>110600067</v>
      </c>
      <c r="AD39">
        <v>2151</v>
      </c>
      <c r="AE39">
        <v>14336035</v>
      </c>
      <c r="AF39">
        <v>68027537</v>
      </c>
      <c r="AG39">
        <v>184530</v>
      </c>
      <c r="AH39">
        <v>13314938</v>
      </c>
      <c r="AI39" t="s">
        <v>46</v>
      </c>
      <c r="AJ39" t="s">
        <v>46</v>
      </c>
      <c r="AK39" t="s">
        <v>46</v>
      </c>
      <c r="AL39">
        <v>697839169</v>
      </c>
      <c r="AM39">
        <v>23969536</v>
      </c>
      <c r="AN39">
        <v>8881611</v>
      </c>
      <c r="AO39">
        <v>845931</v>
      </c>
      <c r="AP39">
        <v>9512276</v>
      </c>
      <c r="AQ39">
        <v>187532</v>
      </c>
      <c r="AR39">
        <v>25633664</v>
      </c>
      <c r="AS39">
        <v>2010.5</v>
      </c>
      <c r="AT39">
        <v>3.4348223867038299E-2</v>
      </c>
    </row>
    <row r="40" spans="1:46" x14ac:dyDescent="0.25">
      <c r="A40">
        <v>39</v>
      </c>
      <c r="B40">
        <v>1133568</v>
      </c>
      <c r="C40">
        <v>6380</v>
      </c>
      <c r="D40">
        <v>4097159</v>
      </c>
      <c r="E40">
        <v>3521337</v>
      </c>
      <c r="F40">
        <v>48686</v>
      </c>
      <c r="G40">
        <v>558101</v>
      </c>
      <c r="H40">
        <v>27940</v>
      </c>
      <c r="I40">
        <v>3348</v>
      </c>
      <c r="J40">
        <v>1091456</v>
      </c>
      <c r="K40">
        <v>0</v>
      </c>
      <c r="L40">
        <v>1290349</v>
      </c>
      <c r="M40">
        <v>0</v>
      </c>
      <c r="N40">
        <v>0</v>
      </c>
      <c r="O40">
        <v>66627</v>
      </c>
      <c r="P40">
        <v>11846977</v>
      </c>
      <c r="Q40">
        <v>29238317</v>
      </c>
      <c r="R40">
        <v>1417029</v>
      </c>
      <c r="S40">
        <v>112249286</v>
      </c>
      <c r="T40">
        <v>246936780</v>
      </c>
      <c r="U40">
        <v>6418922</v>
      </c>
      <c r="V40">
        <v>46331018</v>
      </c>
      <c r="W40" t="s">
        <v>46</v>
      </c>
      <c r="X40">
        <v>0</v>
      </c>
      <c r="Y40" t="s">
        <v>46</v>
      </c>
      <c r="Z40">
        <v>1099596</v>
      </c>
      <c r="AA40">
        <v>105945228</v>
      </c>
      <c r="AB40">
        <v>2610065</v>
      </c>
      <c r="AC40">
        <v>108555293</v>
      </c>
      <c r="AD40">
        <v>2275</v>
      </c>
      <c r="AE40">
        <v>15041953</v>
      </c>
      <c r="AF40">
        <v>62304495</v>
      </c>
      <c r="AG40">
        <v>184530</v>
      </c>
      <c r="AH40">
        <v>13448449</v>
      </c>
      <c r="AI40" t="s">
        <v>46</v>
      </c>
      <c r="AJ40" t="s">
        <v>46</v>
      </c>
      <c r="AK40" t="s">
        <v>46</v>
      </c>
      <c r="AL40">
        <v>676685295</v>
      </c>
      <c r="AM40">
        <v>23969536</v>
      </c>
      <c r="AN40">
        <v>11846977</v>
      </c>
      <c r="AO40">
        <v>1194968</v>
      </c>
      <c r="AP40">
        <v>11125153</v>
      </c>
      <c r="AQ40">
        <v>193955</v>
      </c>
      <c r="AR40">
        <v>24636635</v>
      </c>
      <c r="AS40">
        <v>2010.75</v>
      </c>
      <c r="AT40">
        <v>3.5421984454383597E-2</v>
      </c>
    </row>
    <row r="41" spans="1:46" x14ac:dyDescent="0.25">
      <c r="A41">
        <v>40</v>
      </c>
      <c r="B41">
        <v>1455335</v>
      </c>
      <c r="C41">
        <v>8491</v>
      </c>
      <c r="D41">
        <v>5037293</v>
      </c>
      <c r="E41">
        <v>4600651</v>
      </c>
      <c r="F41">
        <v>59550</v>
      </c>
      <c r="G41">
        <v>701441</v>
      </c>
      <c r="H41">
        <v>26767</v>
      </c>
      <c r="I41">
        <v>25884</v>
      </c>
      <c r="J41">
        <v>1347986</v>
      </c>
      <c r="K41">
        <v>0</v>
      </c>
      <c r="L41">
        <v>1674499</v>
      </c>
      <c r="M41">
        <v>0</v>
      </c>
      <c r="N41">
        <v>0</v>
      </c>
      <c r="O41">
        <v>95601</v>
      </c>
      <c r="P41">
        <v>15035524</v>
      </c>
      <c r="Q41">
        <v>25810091</v>
      </c>
      <c r="R41">
        <v>1369097</v>
      </c>
      <c r="S41">
        <v>109952743</v>
      </c>
      <c r="T41">
        <v>262742780</v>
      </c>
      <c r="U41">
        <v>4840428</v>
      </c>
      <c r="V41">
        <v>45469469</v>
      </c>
      <c r="W41" t="s">
        <v>46</v>
      </c>
      <c r="X41">
        <v>0</v>
      </c>
      <c r="Y41" t="s">
        <v>46</v>
      </c>
      <c r="Z41">
        <v>1171293</v>
      </c>
      <c r="AA41">
        <v>109340061</v>
      </c>
      <c r="AB41">
        <v>3034821</v>
      </c>
      <c r="AC41">
        <v>112374882</v>
      </c>
      <c r="AD41">
        <v>2383</v>
      </c>
      <c r="AE41">
        <v>16314751</v>
      </c>
      <c r="AF41">
        <v>59753216</v>
      </c>
      <c r="AG41">
        <v>184530</v>
      </c>
      <c r="AH41">
        <v>14011949</v>
      </c>
      <c r="AI41" t="s">
        <v>46</v>
      </c>
      <c r="AJ41" t="s">
        <v>46</v>
      </c>
      <c r="AK41" t="s">
        <v>46</v>
      </c>
      <c r="AL41">
        <v>689191850</v>
      </c>
      <c r="AM41">
        <v>23969536</v>
      </c>
      <c r="AN41">
        <v>15035524</v>
      </c>
      <c r="AO41">
        <v>1724217</v>
      </c>
      <c r="AP41">
        <v>13596053</v>
      </c>
      <c r="AQ41">
        <v>191767</v>
      </c>
      <c r="AR41">
        <v>24446049</v>
      </c>
      <c r="AS41">
        <v>2011</v>
      </c>
      <c r="AT41">
        <v>3.4779192470137298E-2</v>
      </c>
    </row>
    <row r="42" spans="1:46" x14ac:dyDescent="0.25">
      <c r="A42">
        <v>41</v>
      </c>
      <c r="B42">
        <v>245187</v>
      </c>
      <c r="C42">
        <v>897</v>
      </c>
      <c r="D42">
        <v>901423</v>
      </c>
      <c r="E42">
        <v>1111982</v>
      </c>
      <c r="F42">
        <v>8420</v>
      </c>
      <c r="G42">
        <v>100573</v>
      </c>
      <c r="H42">
        <v>5037</v>
      </c>
      <c r="I42">
        <v>7566</v>
      </c>
      <c r="J42">
        <v>173231</v>
      </c>
      <c r="K42">
        <v>0</v>
      </c>
      <c r="L42">
        <v>140135</v>
      </c>
      <c r="M42">
        <v>0</v>
      </c>
      <c r="N42">
        <v>0</v>
      </c>
      <c r="O42">
        <v>11254</v>
      </c>
      <c r="P42">
        <v>2907093</v>
      </c>
      <c r="Q42">
        <v>23806498</v>
      </c>
      <c r="R42">
        <v>1359427</v>
      </c>
      <c r="S42">
        <v>106948123</v>
      </c>
      <c r="T42">
        <v>270661288</v>
      </c>
      <c r="U42">
        <v>4847362</v>
      </c>
      <c r="V42">
        <v>43038830</v>
      </c>
      <c r="W42" t="s">
        <v>46</v>
      </c>
      <c r="X42">
        <v>0</v>
      </c>
      <c r="Y42" t="s">
        <v>46</v>
      </c>
      <c r="Z42">
        <v>1120006</v>
      </c>
      <c r="AA42">
        <v>110870956</v>
      </c>
      <c r="AB42">
        <v>4383235</v>
      </c>
      <c r="AC42">
        <v>115254191</v>
      </c>
      <c r="AD42">
        <v>2419</v>
      </c>
      <c r="AE42">
        <v>16680467</v>
      </c>
      <c r="AF42">
        <v>43277042</v>
      </c>
      <c r="AG42">
        <v>184533</v>
      </c>
      <c r="AH42">
        <v>13288940</v>
      </c>
      <c r="AI42" t="s">
        <v>46</v>
      </c>
      <c r="AJ42" t="s">
        <v>46</v>
      </c>
      <c r="AK42" t="s">
        <v>46</v>
      </c>
      <c r="AL42">
        <v>688466919</v>
      </c>
      <c r="AM42">
        <v>24446049</v>
      </c>
      <c r="AN42">
        <v>2907093</v>
      </c>
      <c r="AO42">
        <v>561922</v>
      </c>
      <c r="AP42">
        <v>2797206</v>
      </c>
      <c r="AQ42">
        <v>1217</v>
      </c>
      <c r="AR42">
        <v>24899301</v>
      </c>
      <c r="AS42">
        <v>2011.25</v>
      </c>
      <c r="AT42">
        <v>3.5507950092225099E-2</v>
      </c>
    </row>
    <row r="43" spans="1:46" x14ac:dyDescent="0.25">
      <c r="A43">
        <v>42</v>
      </c>
      <c r="B43">
        <v>438023</v>
      </c>
      <c r="C43">
        <v>1347</v>
      </c>
      <c r="D43">
        <v>1876345</v>
      </c>
      <c r="E43">
        <v>2406846</v>
      </c>
      <c r="F43">
        <v>24901</v>
      </c>
      <c r="G43">
        <v>198784</v>
      </c>
      <c r="H43">
        <v>5037</v>
      </c>
      <c r="I43">
        <v>8777</v>
      </c>
      <c r="J43">
        <v>348354</v>
      </c>
      <c r="K43">
        <v>0</v>
      </c>
      <c r="L43">
        <v>222622</v>
      </c>
      <c r="M43">
        <v>0</v>
      </c>
      <c r="N43">
        <v>0</v>
      </c>
      <c r="O43">
        <v>16972</v>
      </c>
      <c r="P43">
        <v>5928370</v>
      </c>
      <c r="Q43">
        <v>21340053</v>
      </c>
      <c r="R43">
        <v>1341799</v>
      </c>
      <c r="S43">
        <v>104838312</v>
      </c>
      <c r="T43">
        <v>276267149</v>
      </c>
      <c r="U43">
        <v>4877341</v>
      </c>
      <c r="V43">
        <v>42375890</v>
      </c>
      <c r="W43" t="s">
        <v>46</v>
      </c>
      <c r="X43">
        <v>0</v>
      </c>
      <c r="Y43" t="s">
        <v>46</v>
      </c>
      <c r="Z43">
        <v>1058252</v>
      </c>
      <c r="AA43">
        <v>110930653</v>
      </c>
      <c r="AB43">
        <v>3387323</v>
      </c>
      <c r="AC43">
        <v>114317976</v>
      </c>
      <c r="AD43">
        <v>1888</v>
      </c>
      <c r="AE43">
        <v>18039318</v>
      </c>
      <c r="AF43">
        <v>44307530</v>
      </c>
      <c r="AG43">
        <v>184530</v>
      </c>
      <c r="AH43">
        <v>13598269</v>
      </c>
      <c r="AI43" t="s">
        <v>46</v>
      </c>
      <c r="AJ43" t="s">
        <v>46</v>
      </c>
      <c r="AK43" t="s">
        <v>46</v>
      </c>
      <c r="AL43">
        <v>690210855</v>
      </c>
      <c r="AM43">
        <v>24446049</v>
      </c>
      <c r="AN43">
        <v>5928370</v>
      </c>
      <c r="AO43">
        <v>1127408</v>
      </c>
      <c r="AP43">
        <v>5268668</v>
      </c>
      <c r="AQ43">
        <v>908</v>
      </c>
      <c r="AR43">
        <v>24914663</v>
      </c>
      <c r="AS43">
        <v>2011.5</v>
      </c>
      <c r="AT43">
        <v>3.5418233171658799E-2</v>
      </c>
    </row>
    <row r="44" spans="1:46" x14ac:dyDescent="0.25">
      <c r="A44">
        <v>43</v>
      </c>
      <c r="B44">
        <v>635993</v>
      </c>
      <c r="C44">
        <v>2091</v>
      </c>
      <c r="D44">
        <v>2797202</v>
      </c>
      <c r="E44">
        <v>3595442</v>
      </c>
      <c r="F44">
        <v>29418</v>
      </c>
      <c r="G44">
        <v>391517</v>
      </c>
      <c r="H44">
        <v>5037</v>
      </c>
      <c r="I44">
        <v>9298</v>
      </c>
      <c r="J44">
        <v>522404</v>
      </c>
      <c r="K44">
        <v>0</v>
      </c>
      <c r="L44">
        <v>314102</v>
      </c>
      <c r="M44">
        <v>0</v>
      </c>
      <c r="N44">
        <v>0</v>
      </c>
      <c r="O44">
        <v>22846</v>
      </c>
      <c r="P44">
        <v>8878219</v>
      </c>
      <c r="Q44">
        <v>18512106</v>
      </c>
      <c r="R44">
        <v>1265423</v>
      </c>
      <c r="S44">
        <v>102938389</v>
      </c>
      <c r="T44">
        <v>276968796</v>
      </c>
      <c r="U44">
        <v>4938884</v>
      </c>
      <c r="V44">
        <v>41295757</v>
      </c>
      <c r="W44" t="s">
        <v>46</v>
      </c>
      <c r="X44">
        <v>0</v>
      </c>
      <c r="Y44" t="s">
        <v>46</v>
      </c>
      <c r="Z44">
        <v>1007500</v>
      </c>
      <c r="AA44">
        <v>115857939</v>
      </c>
      <c r="AB44">
        <v>5188169</v>
      </c>
      <c r="AC44">
        <v>121046108</v>
      </c>
      <c r="AD44">
        <v>1573</v>
      </c>
      <c r="AE44">
        <v>18676150</v>
      </c>
      <c r="AF44">
        <v>43518372</v>
      </c>
      <c r="AG44">
        <v>184534</v>
      </c>
      <c r="AH44">
        <v>13441974</v>
      </c>
      <c r="AI44" t="s">
        <v>46</v>
      </c>
      <c r="AJ44" t="s">
        <v>46</v>
      </c>
      <c r="AK44" t="s">
        <v>46</v>
      </c>
      <c r="AL44">
        <v>692323525</v>
      </c>
      <c r="AM44">
        <v>24446049</v>
      </c>
      <c r="AN44">
        <v>8878219</v>
      </c>
      <c r="AO44">
        <v>1643115</v>
      </c>
      <c r="AP44">
        <v>7072001</v>
      </c>
      <c r="AQ44">
        <v>-73677</v>
      </c>
      <c r="AR44">
        <v>24209269</v>
      </c>
      <c r="AS44">
        <v>2011.75</v>
      </c>
      <c r="AT44">
        <v>3.5310152143103901E-2</v>
      </c>
    </row>
    <row r="45" spans="1:46" x14ac:dyDescent="0.25">
      <c r="A45">
        <v>44</v>
      </c>
      <c r="B45">
        <v>795932</v>
      </c>
      <c r="C45">
        <v>3072</v>
      </c>
      <c r="D45">
        <v>3624600</v>
      </c>
      <c r="E45">
        <v>4786617</v>
      </c>
      <c r="F45">
        <v>41290</v>
      </c>
      <c r="G45">
        <v>506377</v>
      </c>
      <c r="H45">
        <v>5037</v>
      </c>
      <c r="I45">
        <v>10087</v>
      </c>
      <c r="J45">
        <v>712504</v>
      </c>
      <c r="K45">
        <v>0</v>
      </c>
      <c r="L45">
        <v>404231</v>
      </c>
      <c r="M45">
        <v>0</v>
      </c>
      <c r="N45">
        <v>0</v>
      </c>
      <c r="O45">
        <v>58396</v>
      </c>
      <c r="P45">
        <v>11705674</v>
      </c>
      <c r="Q45">
        <v>16416425</v>
      </c>
      <c r="R45">
        <v>1216052</v>
      </c>
      <c r="S45">
        <v>100934352</v>
      </c>
      <c r="T45">
        <v>265604724</v>
      </c>
      <c r="U45">
        <v>4986382</v>
      </c>
      <c r="V45">
        <v>40500188</v>
      </c>
      <c r="W45" t="s">
        <v>46</v>
      </c>
      <c r="X45">
        <v>0</v>
      </c>
      <c r="Y45" t="s">
        <v>46</v>
      </c>
      <c r="Z45">
        <v>1041480</v>
      </c>
      <c r="AA45">
        <v>119129760</v>
      </c>
      <c r="AB45">
        <v>7423377</v>
      </c>
      <c r="AC45">
        <v>126553137</v>
      </c>
      <c r="AD45">
        <v>2095</v>
      </c>
      <c r="AE45">
        <v>19708912</v>
      </c>
      <c r="AF45">
        <v>43365623</v>
      </c>
      <c r="AG45">
        <v>184530</v>
      </c>
      <c r="AH45">
        <v>19064957</v>
      </c>
      <c r="AI45" t="s">
        <v>46</v>
      </c>
      <c r="AJ45" t="s">
        <v>46</v>
      </c>
      <c r="AK45" t="s">
        <v>46</v>
      </c>
      <c r="AL45">
        <v>687136836</v>
      </c>
      <c r="AM45">
        <v>24446049</v>
      </c>
      <c r="AN45">
        <v>11589691</v>
      </c>
      <c r="AO45">
        <v>2223342</v>
      </c>
      <c r="AP45">
        <v>9012734</v>
      </c>
      <c r="AQ45">
        <v>43051</v>
      </c>
      <c r="AR45">
        <v>23903519</v>
      </c>
      <c r="AS45">
        <v>2012</v>
      </c>
      <c r="AT45">
        <v>3.5576682429524102E-2</v>
      </c>
    </row>
    <row r="46" spans="1:46" x14ac:dyDescent="0.25">
      <c r="A46">
        <v>45</v>
      </c>
      <c r="B46">
        <v>93696</v>
      </c>
      <c r="C46">
        <v>496</v>
      </c>
      <c r="D46">
        <v>736836</v>
      </c>
      <c r="E46">
        <v>1077900</v>
      </c>
      <c r="F46">
        <v>2237</v>
      </c>
      <c r="G46">
        <v>110458</v>
      </c>
      <c r="H46">
        <v>0</v>
      </c>
      <c r="I46">
        <v>150</v>
      </c>
      <c r="J46">
        <v>167779</v>
      </c>
      <c r="K46">
        <v>0</v>
      </c>
      <c r="L46">
        <v>72669</v>
      </c>
      <c r="M46">
        <v>0</v>
      </c>
      <c r="N46">
        <v>0</v>
      </c>
      <c r="O46">
        <v>915</v>
      </c>
      <c r="P46">
        <v>2447193</v>
      </c>
      <c r="Q46">
        <v>15203092</v>
      </c>
      <c r="R46">
        <v>1238736</v>
      </c>
      <c r="S46">
        <v>98406945</v>
      </c>
      <c r="T46">
        <v>262729667</v>
      </c>
      <c r="U46">
        <v>4800741</v>
      </c>
      <c r="V46">
        <v>39736051</v>
      </c>
      <c r="W46" t="s">
        <v>46</v>
      </c>
      <c r="X46">
        <v>0</v>
      </c>
      <c r="Y46" t="s">
        <v>46</v>
      </c>
      <c r="Z46">
        <v>975251</v>
      </c>
      <c r="AA46">
        <v>122889579</v>
      </c>
      <c r="AB46">
        <v>6248134</v>
      </c>
      <c r="AC46">
        <v>129137713</v>
      </c>
      <c r="AD46">
        <v>1729</v>
      </c>
      <c r="AE46">
        <v>19962345</v>
      </c>
      <c r="AF46">
        <v>43229695</v>
      </c>
      <c r="AG46">
        <v>185923</v>
      </c>
      <c r="AH46">
        <v>19698825</v>
      </c>
      <c r="AI46" t="s">
        <v>46</v>
      </c>
      <c r="AJ46" t="s">
        <v>46</v>
      </c>
      <c r="AK46" t="s">
        <v>46</v>
      </c>
      <c r="AL46">
        <v>678657136</v>
      </c>
      <c r="AM46">
        <v>23903519</v>
      </c>
      <c r="AN46">
        <v>2442323</v>
      </c>
      <c r="AO46">
        <v>408558</v>
      </c>
      <c r="AP46">
        <v>1439607</v>
      </c>
      <c r="AQ46">
        <v>4372</v>
      </c>
      <c r="AR46">
        <v>23303993</v>
      </c>
      <c r="AS46">
        <v>2012.25</v>
      </c>
      <c r="AT46">
        <v>3.5221789814054202E-2</v>
      </c>
    </row>
    <row r="47" spans="1:46" x14ac:dyDescent="0.25">
      <c r="A47">
        <v>46</v>
      </c>
      <c r="B47">
        <v>247147</v>
      </c>
      <c r="C47">
        <v>1313</v>
      </c>
      <c r="D47">
        <v>1478037</v>
      </c>
      <c r="E47">
        <v>1926928</v>
      </c>
      <c r="F47">
        <v>7939</v>
      </c>
      <c r="G47">
        <v>207328</v>
      </c>
      <c r="H47">
        <v>430</v>
      </c>
      <c r="I47">
        <v>565</v>
      </c>
      <c r="J47">
        <v>373360</v>
      </c>
      <c r="K47">
        <v>0</v>
      </c>
      <c r="L47">
        <v>116499</v>
      </c>
      <c r="M47">
        <v>0</v>
      </c>
      <c r="N47">
        <v>0</v>
      </c>
      <c r="O47">
        <v>21251</v>
      </c>
      <c r="P47">
        <v>4727868</v>
      </c>
      <c r="Q47">
        <v>13319374</v>
      </c>
      <c r="R47">
        <v>1208158</v>
      </c>
      <c r="S47">
        <v>96235402</v>
      </c>
      <c r="T47">
        <v>255794490</v>
      </c>
      <c r="U47">
        <v>4548080</v>
      </c>
      <c r="V47">
        <v>40375735</v>
      </c>
      <c r="W47" t="s">
        <v>46</v>
      </c>
      <c r="X47">
        <v>0</v>
      </c>
      <c r="Y47" t="s">
        <v>46</v>
      </c>
      <c r="Z47">
        <v>1063907</v>
      </c>
      <c r="AA47">
        <v>127310520</v>
      </c>
      <c r="AB47">
        <v>2586985</v>
      </c>
      <c r="AC47">
        <v>129897505</v>
      </c>
      <c r="AD47">
        <v>2945</v>
      </c>
      <c r="AE47">
        <v>18080160</v>
      </c>
      <c r="AF47">
        <v>40576156</v>
      </c>
      <c r="AG47">
        <v>99339</v>
      </c>
      <c r="AH47">
        <v>19333167</v>
      </c>
      <c r="AI47" t="s">
        <v>46</v>
      </c>
      <c r="AJ47" t="s">
        <v>46</v>
      </c>
      <c r="AK47" t="s">
        <v>46</v>
      </c>
      <c r="AL47">
        <v>664689672</v>
      </c>
      <c r="AM47">
        <v>23903519</v>
      </c>
      <c r="AN47">
        <v>4716425</v>
      </c>
      <c r="AO47">
        <v>854622</v>
      </c>
      <c r="AP47">
        <v>2109451</v>
      </c>
      <c r="AQ47">
        <v>9396</v>
      </c>
      <c r="AR47">
        <v>22137677</v>
      </c>
      <c r="AS47">
        <v>2012.5</v>
      </c>
      <c r="AT47">
        <v>3.5961923295838402E-2</v>
      </c>
    </row>
    <row r="48" spans="1:46" x14ac:dyDescent="0.25">
      <c r="A48">
        <v>47</v>
      </c>
      <c r="B48">
        <v>339249</v>
      </c>
      <c r="C48">
        <v>3246</v>
      </c>
      <c r="D48">
        <v>2724908</v>
      </c>
      <c r="E48">
        <v>2911572</v>
      </c>
      <c r="F48">
        <v>10376</v>
      </c>
      <c r="G48">
        <v>273652</v>
      </c>
      <c r="H48">
        <v>430</v>
      </c>
      <c r="I48">
        <v>2515</v>
      </c>
      <c r="J48">
        <v>579478</v>
      </c>
      <c r="K48">
        <v>0</v>
      </c>
      <c r="L48">
        <v>163121</v>
      </c>
      <c r="M48">
        <v>0</v>
      </c>
      <c r="N48">
        <v>0</v>
      </c>
      <c r="O48">
        <v>23870</v>
      </c>
      <c r="P48">
        <v>7543938</v>
      </c>
      <c r="Q48">
        <v>11664581</v>
      </c>
      <c r="R48">
        <v>1259074</v>
      </c>
      <c r="S48">
        <v>92641265</v>
      </c>
      <c r="T48">
        <v>253169213</v>
      </c>
      <c r="U48">
        <v>5032429</v>
      </c>
      <c r="V48">
        <v>41523490</v>
      </c>
      <c r="W48" t="s">
        <v>46</v>
      </c>
      <c r="X48">
        <v>0</v>
      </c>
      <c r="Y48" t="s">
        <v>46</v>
      </c>
      <c r="Z48">
        <v>1127371</v>
      </c>
      <c r="AA48">
        <v>135807399</v>
      </c>
      <c r="AB48">
        <v>4977093</v>
      </c>
      <c r="AC48">
        <v>140784492</v>
      </c>
      <c r="AD48">
        <v>2186</v>
      </c>
      <c r="AE48">
        <v>19123822</v>
      </c>
      <c r="AF48">
        <v>41375774</v>
      </c>
      <c r="AG48">
        <v>94586</v>
      </c>
      <c r="AH48">
        <v>21017423</v>
      </c>
      <c r="AI48" t="s">
        <v>46</v>
      </c>
      <c r="AJ48" t="s">
        <v>46</v>
      </c>
      <c r="AK48" t="s">
        <v>46</v>
      </c>
      <c r="AL48">
        <v>671784334</v>
      </c>
      <c r="AM48">
        <v>23903519</v>
      </c>
      <c r="AN48">
        <v>7528847</v>
      </c>
      <c r="AO48">
        <v>1198766</v>
      </c>
      <c r="AP48">
        <v>2809603</v>
      </c>
      <c r="AQ48">
        <v>-1691243</v>
      </c>
      <c r="AR48">
        <v>18661616</v>
      </c>
      <c r="AS48">
        <v>2012.75</v>
      </c>
      <c r="AT48">
        <v>3.5582132226381999E-2</v>
      </c>
    </row>
    <row r="49" spans="1:46" x14ac:dyDescent="0.25">
      <c r="A49">
        <v>48</v>
      </c>
      <c r="B49">
        <v>433024</v>
      </c>
      <c r="C49">
        <v>8752</v>
      </c>
      <c r="D49">
        <v>3382700</v>
      </c>
      <c r="E49">
        <v>3702092</v>
      </c>
      <c r="F49">
        <v>13059</v>
      </c>
      <c r="G49">
        <v>335607</v>
      </c>
      <c r="H49" t="s">
        <v>46</v>
      </c>
      <c r="I49">
        <v>2771</v>
      </c>
      <c r="J49" t="s">
        <v>46</v>
      </c>
      <c r="K49">
        <v>0</v>
      </c>
      <c r="L49">
        <v>255689</v>
      </c>
      <c r="M49">
        <v>0</v>
      </c>
      <c r="N49">
        <v>0</v>
      </c>
      <c r="O49" t="s">
        <v>46</v>
      </c>
      <c r="P49">
        <v>9607470</v>
      </c>
      <c r="Q49">
        <v>10646550</v>
      </c>
      <c r="R49">
        <v>1218108</v>
      </c>
      <c r="S49">
        <v>89790217</v>
      </c>
      <c r="T49">
        <v>249256607</v>
      </c>
      <c r="U49">
        <v>4432803</v>
      </c>
      <c r="V49">
        <v>44488449</v>
      </c>
      <c r="W49" t="s">
        <v>46</v>
      </c>
      <c r="X49">
        <v>0</v>
      </c>
      <c r="Y49" t="s">
        <v>46</v>
      </c>
      <c r="Z49">
        <v>1147179</v>
      </c>
      <c r="AA49">
        <v>144780605</v>
      </c>
      <c r="AB49">
        <v>5482035</v>
      </c>
      <c r="AC49">
        <v>150262640</v>
      </c>
      <c r="AD49">
        <v>2882</v>
      </c>
      <c r="AE49">
        <v>19951519</v>
      </c>
      <c r="AF49">
        <v>42563116</v>
      </c>
      <c r="AG49">
        <v>102785</v>
      </c>
      <c r="AH49">
        <v>21977654</v>
      </c>
      <c r="AI49" t="s">
        <v>46</v>
      </c>
      <c r="AJ49" t="s">
        <v>46</v>
      </c>
      <c r="AK49" t="s">
        <v>46</v>
      </c>
      <c r="AL49">
        <v>683017269</v>
      </c>
      <c r="AM49">
        <v>23903519</v>
      </c>
      <c r="AN49">
        <v>9593102</v>
      </c>
      <c r="AO49">
        <v>1522853</v>
      </c>
      <c r="AP49">
        <v>4065430</v>
      </c>
      <c r="AQ49">
        <v>-2806910</v>
      </c>
      <c r="AR49">
        <v>17063054</v>
      </c>
      <c r="AS49">
        <v>2013</v>
      </c>
      <c r="AT49">
        <v>3.4996946760946397E-2</v>
      </c>
    </row>
    <row r="50" spans="1:46" x14ac:dyDescent="0.25">
      <c r="A50">
        <v>49</v>
      </c>
      <c r="B50">
        <v>40000</v>
      </c>
      <c r="C50">
        <v>0</v>
      </c>
      <c r="D50">
        <v>610000</v>
      </c>
      <c r="E50">
        <v>468000</v>
      </c>
      <c r="F50">
        <v>1000</v>
      </c>
      <c r="G50">
        <v>80000</v>
      </c>
      <c r="H50" t="s">
        <v>46</v>
      </c>
      <c r="I50">
        <v>1000</v>
      </c>
      <c r="J50" t="s">
        <v>46</v>
      </c>
      <c r="K50">
        <v>0</v>
      </c>
      <c r="L50">
        <v>52000</v>
      </c>
      <c r="M50">
        <v>0</v>
      </c>
      <c r="N50">
        <v>0</v>
      </c>
      <c r="O50" t="s">
        <v>46</v>
      </c>
      <c r="P50">
        <v>1500000</v>
      </c>
      <c r="Q50">
        <v>10500000</v>
      </c>
      <c r="R50">
        <v>1131000</v>
      </c>
      <c r="S50">
        <v>86440000</v>
      </c>
      <c r="T50">
        <v>251762000</v>
      </c>
      <c r="U50">
        <v>4822000</v>
      </c>
      <c r="V50">
        <v>43897000</v>
      </c>
      <c r="W50" t="s">
        <v>46</v>
      </c>
      <c r="X50">
        <v>0</v>
      </c>
      <c r="Y50" t="s">
        <v>46</v>
      </c>
      <c r="Z50">
        <v>1130000</v>
      </c>
      <c r="AA50">
        <v>123488000</v>
      </c>
      <c r="AB50">
        <v>7721000</v>
      </c>
      <c r="AC50">
        <v>131209000</v>
      </c>
      <c r="AD50">
        <v>2000</v>
      </c>
      <c r="AE50">
        <v>19731000</v>
      </c>
      <c r="AF50">
        <v>41760000</v>
      </c>
      <c r="AG50">
        <v>106000</v>
      </c>
      <c r="AH50">
        <v>29597000</v>
      </c>
      <c r="AI50" t="s">
        <v>46</v>
      </c>
      <c r="AJ50" t="s">
        <v>46</v>
      </c>
      <c r="AK50" t="s">
        <v>46</v>
      </c>
      <c r="AL50">
        <v>681147000</v>
      </c>
      <c r="AM50">
        <v>17063000</v>
      </c>
      <c r="AN50">
        <v>1498000</v>
      </c>
      <c r="AO50">
        <v>278000</v>
      </c>
      <c r="AP50">
        <v>670000</v>
      </c>
      <c r="AQ50">
        <v>-829000</v>
      </c>
      <c r="AR50">
        <v>15680000</v>
      </c>
      <c r="AS50">
        <v>2013.25</v>
      </c>
      <c r="AT50">
        <v>2.50503929401436E-2</v>
      </c>
    </row>
    <row r="51" spans="1:46" x14ac:dyDescent="0.25">
      <c r="A51">
        <v>50</v>
      </c>
      <c r="B51">
        <v>83000</v>
      </c>
      <c r="C51">
        <v>1000</v>
      </c>
      <c r="D51">
        <v>1093000</v>
      </c>
      <c r="E51">
        <v>889000</v>
      </c>
      <c r="F51">
        <v>6000</v>
      </c>
      <c r="G51">
        <v>134000</v>
      </c>
      <c r="H51" t="s">
        <v>46</v>
      </c>
      <c r="I51">
        <v>1000</v>
      </c>
      <c r="J51" t="s">
        <v>46</v>
      </c>
      <c r="K51">
        <v>0</v>
      </c>
      <c r="L51">
        <v>95000</v>
      </c>
      <c r="M51">
        <v>0</v>
      </c>
      <c r="N51">
        <v>0</v>
      </c>
      <c r="O51" t="s">
        <v>46</v>
      </c>
      <c r="P51">
        <v>2812000</v>
      </c>
      <c r="Q51">
        <v>10159000</v>
      </c>
      <c r="R51">
        <v>1233000</v>
      </c>
      <c r="S51">
        <v>83975000</v>
      </c>
      <c r="T51">
        <v>258147000</v>
      </c>
      <c r="U51">
        <v>5135000</v>
      </c>
      <c r="V51">
        <v>45722000</v>
      </c>
      <c r="W51" t="s">
        <v>46</v>
      </c>
      <c r="X51">
        <v>0</v>
      </c>
      <c r="Y51" t="s">
        <v>46</v>
      </c>
      <c r="Z51">
        <v>1038000</v>
      </c>
      <c r="AA51">
        <v>128704000</v>
      </c>
      <c r="AB51">
        <v>5456000</v>
      </c>
      <c r="AC51">
        <v>134160000</v>
      </c>
      <c r="AD51">
        <v>2000</v>
      </c>
      <c r="AE51">
        <v>21059000</v>
      </c>
      <c r="AF51">
        <v>43509000</v>
      </c>
      <c r="AG51">
        <v>263000</v>
      </c>
      <c r="AH51">
        <v>31670000</v>
      </c>
      <c r="AI51" t="s">
        <v>46</v>
      </c>
      <c r="AJ51" t="s">
        <v>46</v>
      </c>
      <c r="AK51" t="s">
        <v>46</v>
      </c>
      <c r="AL51">
        <v>697252000</v>
      </c>
      <c r="AM51">
        <v>17063000</v>
      </c>
      <c r="AN51">
        <v>2809000</v>
      </c>
      <c r="AO51">
        <v>648000</v>
      </c>
      <c r="AP51">
        <v>956000</v>
      </c>
      <c r="AQ51">
        <v>-895000</v>
      </c>
      <c r="AR51">
        <v>14957000</v>
      </c>
      <c r="AS51">
        <v>2013.5</v>
      </c>
      <c r="AT51">
        <v>2.4471783515859401E-2</v>
      </c>
    </row>
    <row r="52" spans="1:46" x14ac:dyDescent="0.25">
      <c r="A52">
        <v>51</v>
      </c>
      <c r="B52">
        <v>94000</v>
      </c>
      <c r="C52">
        <v>5000</v>
      </c>
      <c r="D52">
        <v>1405000</v>
      </c>
      <c r="E52">
        <v>1271000</v>
      </c>
      <c r="F52">
        <v>7000</v>
      </c>
      <c r="G52">
        <v>166000</v>
      </c>
      <c r="H52" t="s">
        <v>46</v>
      </c>
      <c r="I52">
        <v>26000</v>
      </c>
      <c r="J52" t="s">
        <v>46</v>
      </c>
      <c r="K52">
        <v>0</v>
      </c>
      <c r="L52">
        <v>131000</v>
      </c>
      <c r="M52">
        <v>0</v>
      </c>
      <c r="N52">
        <v>0</v>
      </c>
      <c r="O52" t="s">
        <v>46</v>
      </c>
      <c r="P52">
        <v>3863000</v>
      </c>
      <c r="Q52">
        <v>10517000</v>
      </c>
      <c r="R52">
        <v>1226000</v>
      </c>
      <c r="S52">
        <v>81378000</v>
      </c>
      <c r="T52">
        <v>249426000</v>
      </c>
      <c r="U52">
        <v>5774000</v>
      </c>
      <c r="V52">
        <v>47020000</v>
      </c>
      <c r="W52" t="s">
        <v>46</v>
      </c>
      <c r="X52">
        <v>4000</v>
      </c>
      <c r="Y52" t="s">
        <v>46</v>
      </c>
      <c r="Z52">
        <v>1056000</v>
      </c>
      <c r="AA52">
        <v>131679000</v>
      </c>
      <c r="AB52">
        <v>6008000</v>
      </c>
      <c r="AC52">
        <v>137687000</v>
      </c>
      <c r="AD52">
        <v>3000</v>
      </c>
      <c r="AE52">
        <v>21334000</v>
      </c>
      <c r="AF52">
        <v>43437000</v>
      </c>
      <c r="AG52">
        <v>216000</v>
      </c>
      <c r="AH52">
        <v>34400000</v>
      </c>
      <c r="AI52" t="s">
        <v>46</v>
      </c>
      <c r="AJ52" t="s">
        <v>46</v>
      </c>
      <c r="AK52" t="s">
        <v>46</v>
      </c>
      <c r="AL52">
        <v>700385000</v>
      </c>
      <c r="AM52">
        <v>17063000</v>
      </c>
      <c r="AN52">
        <v>3859000</v>
      </c>
      <c r="AO52">
        <v>1040000</v>
      </c>
      <c r="AP52">
        <v>524000</v>
      </c>
      <c r="AQ52">
        <v>-1333000</v>
      </c>
      <c r="AR52">
        <v>13427000</v>
      </c>
      <c r="AS52">
        <v>2013.75</v>
      </c>
      <c r="AT52">
        <v>2.4362315012457399E-2</v>
      </c>
    </row>
    <row r="53" spans="1:46" x14ac:dyDescent="0.25">
      <c r="A53">
        <v>52</v>
      </c>
      <c r="B53">
        <v>99000</v>
      </c>
      <c r="C53">
        <v>5000</v>
      </c>
      <c r="D53">
        <v>1771000</v>
      </c>
      <c r="E53">
        <v>1696000</v>
      </c>
      <c r="F53">
        <v>7000</v>
      </c>
      <c r="G53">
        <v>195000</v>
      </c>
      <c r="H53" t="s">
        <v>46</v>
      </c>
      <c r="I53">
        <v>26000</v>
      </c>
      <c r="J53" t="s">
        <v>46</v>
      </c>
      <c r="K53">
        <v>0</v>
      </c>
      <c r="L53">
        <v>168000</v>
      </c>
      <c r="M53">
        <v>0</v>
      </c>
      <c r="N53">
        <v>0</v>
      </c>
      <c r="O53" t="s">
        <v>46</v>
      </c>
      <c r="P53">
        <v>4969000</v>
      </c>
      <c r="Q53">
        <v>10536000</v>
      </c>
      <c r="R53">
        <v>1200000</v>
      </c>
      <c r="S53">
        <v>79660000</v>
      </c>
      <c r="T53">
        <v>242685000</v>
      </c>
      <c r="U53">
        <v>6011000</v>
      </c>
      <c r="V53">
        <v>48520000</v>
      </c>
      <c r="W53" t="s">
        <v>46</v>
      </c>
      <c r="X53">
        <v>4000</v>
      </c>
      <c r="Y53" t="s">
        <v>46</v>
      </c>
      <c r="Z53">
        <v>1177000</v>
      </c>
      <c r="AA53">
        <v>135843000</v>
      </c>
      <c r="AB53">
        <v>6438000</v>
      </c>
      <c r="AC53">
        <v>142281000</v>
      </c>
      <c r="AD53">
        <v>2000</v>
      </c>
      <c r="AE53">
        <v>21869000</v>
      </c>
      <c r="AF53">
        <v>44058000</v>
      </c>
      <c r="AG53">
        <v>209000</v>
      </c>
      <c r="AH53">
        <v>32608000</v>
      </c>
      <c r="AI53" t="s">
        <v>46</v>
      </c>
      <c r="AJ53" t="s">
        <v>46</v>
      </c>
      <c r="AK53" t="s">
        <v>46</v>
      </c>
      <c r="AL53">
        <v>692921000</v>
      </c>
      <c r="AM53">
        <v>17063000</v>
      </c>
      <c r="AN53">
        <v>4965000</v>
      </c>
      <c r="AO53">
        <v>1506000</v>
      </c>
      <c r="AP53">
        <v>440000</v>
      </c>
      <c r="AQ53">
        <v>-2073000</v>
      </c>
      <c r="AR53">
        <v>11963000</v>
      </c>
      <c r="AS53">
        <v>2014</v>
      </c>
      <c r="AT53">
        <v>2.4624740771314501E-2</v>
      </c>
    </row>
    <row r="54" spans="1:46" x14ac:dyDescent="0.25">
      <c r="A54">
        <v>53</v>
      </c>
      <c r="B54">
        <v>1000</v>
      </c>
      <c r="C54">
        <v>0</v>
      </c>
      <c r="D54">
        <v>310000</v>
      </c>
      <c r="E54">
        <v>236000</v>
      </c>
      <c r="F54">
        <v>0</v>
      </c>
      <c r="G54">
        <v>13000</v>
      </c>
      <c r="H54" t="s">
        <v>46</v>
      </c>
      <c r="I54">
        <v>0</v>
      </c>
      <c r="J54" t="s">
        <v>46</v>
      </c>
      <c r="K54">
        <v>0</v>
      </c>
      <c r="L54">
        <v>40000</v>
      </c>
      <c r="M54">
        <v>0</v>
      </c>
      <c r="N54">
        <v>0</v>
      </c>
      <c r="O54" t="s">
        <v>46</v>
      </c>
      <c r="P54">
        <v>801000</v>
      </c>
      <c r="Q54">
        <v>10669000</v>
      </c>
      <c r="R54">
        <v>1265000</v>
      </c>
      <c r="S54">
        <v>78128000</v>
      </c>
      <c r="T54">
        <v>233456000</v>
      </c>
      <c r="U54">
        <v>6177000</v>
      </c>
      <c r="V54">
        <v>47212000</v>
      </c>
      <c r="W54" t="s">
        <v>46</v>
      </c>
      <c r="X54">
        <v>0</v>
      </c>
      <c r="Y54" t="s">
        <v>46</v>
      </c>
      <c r="Z54">
        <v>1206000</v>
      </c>
      <c r="AA54">
        <v>140600000</v>
      </c>
      <c r="AB54">
        <v>6859000</v>
      </c>
      <c r="AC54">
        <v>147459000</v>
      </c>
      <c r="AD54">
        <v>3000</v>
      </c>
      <c r="AE54">
        <v>22228000</v>
      </c>
      <c r="AF54">
        <v>44102000</v>
      </c>
      <c r="AG54">
        <v>191000</v>
      </c>
      <c r="AH54">
        <v>32607000</v>
      </c>
      <c r="AI54" t="s">
        <v>46</v>
      </c>
      <c r="AJ54" t="s">
        <v>46</v>
      </c>
      <c r="AK54" t="s">
        <v>46</v>
      </c>
      <c r="AL54">
        <v>683849000</v>
      </c>
      <c r="AM54">
        <v>11963000</v>
      </c>
      <c r="AN54">
        <v>799000</v>
      </c>
      <c r="AO54">
        <v>310000</v>
      </c>
      <c r="AP54">
        <v>256000</v>
      </c>
      <c r="AQ54">
        <v>-388000</v>
      </c>
      <c r="AR54">
        <v>11338000</v>
      </c>
      <c r="AS54">
        <v>2014.25</v>
      </c>
      <c r="AT54">
        <v>1.7493627979276099E-2</v>
      </c>
    </row>
    <row r="55" spans="1:46" x14ac:dyDescent="0.25">
      <c r="A55">
        <v>54</v>
      </c>
      <c r="B55">
        <v>2000</v>
      </c>
      <c r="C55">
        <v>0</v>
      </c>
      <c r="D55">
        <v>576000</v>
      </c>
      <c r="E55">
        <v>554000</v>
      </c>
      <c r="F55">
        <v>1000</v>
      </c>
      <c r="G55">
        <v>25000</v>
      </c>
      <c r="H55" t="s">
        <v>46</v>
      </c>
      <c r="I55">
        <v>0</v>
      </c>
      <c r="J55" t="s">
        <v>46</v>
      </c>
      <c r="K55">
        <v>0</v>
      </c>
      <c r="L55">
        <v>70000</v>
      </c>
      <c r="M55">
        <v>0</v>
      </c>
      <c r="N55">
        <v>0</v>
      </c>
      <c r="O55" t="s">
        <v>46</v>
      </c>
      <c r="P55">
        <v>1615000</v>
      </c>
      <c r="Q55">
        <v>9622000</v>
      </c>
      <c r="R55">
        <v>1426000</v>
      </c>
      <c r="S55">
        <v>76846000</v>
      </c>
      <c r="T55">
        <v>226814000</v>
      </c>
      <c r="U55">
        <v>6443000</v>
      </c>
      <c r="V55">
        <v>48612000</v>
      </c>
      <c r="W55" t="s">
        <v>46</v>
      </c>
      <c r="X55">
        <v>3000</v>
      </c>
      <c r="Y55" t="s">
        <v>46</v>
      </c>
      <c r="Z55">
        <v>1163000</v>
      </c>
      <c r="AA55">
        <v>142434000</v>
      </c>
      <c r="AB55">
        <v>4739000</v>
      </c>
      <c r="AC55">
        <v>147173000</v>
      </c>
      <c r="AD55">
        <v>3000</v>
      </c>
      <c r="AE55">
        <v>23864000</v>
      </c>
      <c r="AF55">
        <v>45785000</v>
      </c>
      <c r="AG55">
        <v>1110000</v>
      </c>
      <c r="AH55">
        <v>34493000</v>
      </c>
      <c r="AI55" t="s">
        <v>46</v>
      </c>
      <c r="AJ55" t="s">
        <v>46</v>
      </c>
      <c r="AK55" t="s">
        <v>46</v>
      </c>
      <c r="AL55">
        <v>679741000</v>
      </c>
      <c r="AM55">
        <v>11963000</v>
      </c>
      <c r="AN55">
        <v>1611000</v>
      </c>
      <c r="AO55">
        <v>852000</v>
      </c>
      <c r="AP55">
        <v>314000</v>
      </c>
      <c r="AQ55">
        <v>-546000</v>
      </c>
      <c r="AR55">
        <v>10964000</v>
      </c>
      <c r="AS55">
        <v>2014.5</v>
      </c>
      <c r="AT55">
        <v>1.75993503407916E-2</v>
      </c>
    </row>
    <row r="56" spans="1:46" x14ac:dyDescent="0.25">
      <c r="A56">
        <v>55</v>
      </c>
      <c r="B56">
        <v>22000</v>
      </c>
      <c r="C56">
        <v>1000</v>
      </c>
      <c r="D56">
        <v>791000</v>
      </c>
      <c r="E56">
        <v>765000</v>
      </c>
      <c r="F56">
        <v>1000</v>
      </c>
      <c r="G56">
        <v>33000</v>
      </c>
      <c r="H56" t="s">
        <v>46</v>
      </c>
      <c r="I56">
        <v>1000</v>
      </c>
      <c r="J56" t="s">
        <v>46</v>
      </c>
      <c r="K56">
        <v>0</v>
      </c>
      <c r="L56">
        <v>104000</v>
      </c>
      <c r="M56">
        <v>0</v>
      </c>
      <c r="N56">
        <v>0</v>
      </c>
      <c r="O56" t="s">
        <v>46</v>
      </c>
      <c r="P56">
        <v>2322000</v>
      </c>
      <c r="Q56">
        <v>9458000</v>
      </c>
      <c r="R56">
        <v>1406000</v>
      </c>
      <c r="S56">
        <v>76141000</v>
      </c>
      <c r="T56">
        <v>215802000</v>
      </c>
      <c r="U56">
        <v>5750000</v>
      </c>
      <c r="V56">
        <v>45913000</v>
      </c>
      <c r="W56" t="s">
        <v>46</v>
      </c>
      <c r="X56">
        <v>3000</v>
      </c>
      <c r="Y56" t="s">
        <v>46</v>
      </c>
      <c r="Z56">
        <v>1252000</v>
      </c>
      <c r="AA56">
        <v>141746000</v>
      </c>
      <c r="AB56">
        <v>6149000</v>
      </c>
      <c r="AC56">
        <v>147895000</v>
      </c>
      <c r="AD56">
        <v>3000</v>
      </c>
      <c r="AE56">
        <v>24397000</v>
      </c>
      <c r="AF56">
        <v>45443000</v>
      </c>
      <c r="AG56">
        <v>1095000</v>
      </c>
      <c r="AH56">
        <v>32186000</v>
      </c>
      <c r="AI56" t="s">
        <v>46</v>
      </c>
      <c r="AJ56" t="s">
        <v>46</v>
      </c>
      <c r="AK56" t="s">
        <v>46</v>
      </c>
      <c r="AL56">
        <v>664819000</v>
      </c>
      <c r="AM56">
        <v>11963000</v>
      </c>
      <c r="AN56">
        <v>2315000</v>
      </c>
      <c r="AO56">
        <v>1293000</v>
      </c>
      <c r="AP56">
        <v>342000</v>
      </c>
      <c r="AQ56">
        <v>-777000</v>
      </c>
      <c r="AR56">
        <v>10492000</v>
      </c>
      <c r="AS56">
        <v>2014.75</v>
      </c>
      <c r="AT56">
        <v>1.7994371400335999E-2</v>
      </c>
    </row>
    <row r="57" spans="1:46" x14ac:dyDescent="0.25">
      <c r="A57">
        <v>56</v>
      </c>
      <c r="B57">
        <v>28000</v>
      </c>
      <c r="C57">
        <v>2000</v>
      </c>
      <c r="D57">
        <v>1100000</v>
      </c>
      <c r="E57">
        <v>929000</v>
      </c>
      <c r="F57">
        <v>1000</v>
      </c>
      <c r="G57">
        <v>45000</v>
      </c>
      <c r="H57" t="s">
        <v>46</v>
      </c>
      <c r="I57">
        <v>2000</v>
      </c>
      <c r="J57" t="s">
        <v>46</v>
      </c>
      <c r="K57">
        <v>3442000</v>
      </c>
      <c r="L57">
        <v>143000</v>
      </c>
      <c r="M57">
        <v>0</v>
      </c>
      <c r="N57">
        <v>0</v>
      </c>
      <c r="O57" t="s">
        <v>46</v>
      </c>
      <c r="P57">
        <v>6864000</v>
      </c>
      <c r="Q57">
        <v>9279000</v>
      </c>
      <c r="R57">
        <v>1362000</v>
      </c>
      <c r="S57">
        <v>74975000</v>
      </c>
      <c r="T57">
        <v>207846000</v>
      </c>
      <c r="U57">
        <v>5471000</v>
      </c>
      <c r="V57">
        <v>46108000</v>
      </c>
      <c r="W57" t="s">
        <v>46</v>
      </c>
      <c r="X57">
        <v>2000</v>
      </c>
      <c r="Y57" t="s">
        <v>46</v>
      </c>
      <c r="Z57">
        <v>1388000</v>
      </c>
      <c r="AA57">
        <v>154688000</v>
      </c>
      <c r="AB57">
        <v>6552000</v>
      </c>
      <c r="AC57">
        <v>161240000</v>
      </c>
      <c r="AD57">
        <v>91879000</v>
      </c>
      <c r="AE57">
        <v>26228000</v>
      </c>
      <c r="AF57">
        <v>47026000</v>
      </c>
      <c r="AG57">
        <v>1079000</v>
      </c>
      <c r="AH57">
        <v>31557000</v>
      </c>
      <c r="AI57" t="s">
        <v>46</v>
      </c>
      <c r="AJ57" t="s">
        <v>46</v>
      </c>
      <c r="AK57" t="s">
        <v>46</v>
      </c>
      <c r="AL57">
        <v>763406000</v>
      </c>
      <c r="AM57">
        <v>11963000</v>
      </c>
      <c r="AN57">
        <v>6840000</v>
      </c>
      <c r="AO57">
        <v>2502000</v>
      </c>
      <c r="AP57">
        <v>2340000</v>
      </c>
      <c r="AQ57">
        <v>4134000</v>
      </c>
      <c r="AR57">
        <v>14051000</v>
      </c>
      <c r="AS57">
        <v>2015</v>
      </c>
      <c r="AT57">
        <v>1.5670560619120099E-2</v>
      </c>
    </row>
    <row r="58" spans="1:46" x14ac:dyDescent="0.25">
      <c r="A58">
        <v>57</v>
      </c>
      <c r="B58">
        <v>10000</v>
      </c>
      <c r="C58">
        <v>0</v>
      </c>
      <c r="D58">
        <v>200000</v>
      </c>
      <c r="E58">
        <v>317000</v>
      </c>
      <c r="F58">
        <v>3000</v>
      </c>
      <c r="G58">
        <v>11000</v>
      </c>
      <c r="H58" t="s">
        <v>46</v>
      </c>
      <c r="I58">
        <v>0</v>
      </c>
      <c r="J58" t="s">
        <v>46</v>
      </c>
      <c r="K58">
        <v>799000</v>
      </c>
      <c r="L58">
        <v>40000</v>
      </c>
      <c r="M58">
        <v>0</v>
      </c>
      <c r="N58">
        <v>0</v>
      </c>
      <c r="O58" t="s">
        <v>46</v>
      </c>
      <c r="P58">
        <v>1615000</v>
      </c>
      <c r="Q58">
        <v>9449000</v>
      </c>
      <c r="R58">
        <v>1372000</v>
      </c>
      <c r="S58">
        <v>73260000</v>
      </c>
      <c r="T58">
        <v>202239000</v>
      </c>
      <c r="U58">
        <v>5399000</v>
      </c>
      <c r="V58">
        <v>47454000</v>
      </c>
      <c r="W58" t="s">
        <v>46</v>
      </c>
      <c r="X58">
        <v>3000</v>
      </c>
      <c r="Y58" t="s">
        <v>46</v>
      </c>
      <c r="Z58">
        <v>1259000</v>
      </c>
      <c r="AA58">
        <v>156125000</v>
      </c>
      <c r="AB58">
        <v>7919000</v>
      </c>
      <c r="AC58">
        <v>164044000</v>
      </c>
      <c r="AD58">
        <v>87288000</v>
      </c>
      <c r="AE58">
        <v>26672000</v>
      </c>
      <c r="AF58">
        <v>45042000</v>
      </c>
      <c r="AG58">
        <v>1308000</v>
      </c>
      <c r="AH58">
        <v>33017000</v>
      </c>
      <c r="AI58" t="s">
        <v>46</v>
      </c>
      <c r="AJ58" t="s">
        <v>46</v>
      </c>
      <c r="AK58" t="s">
        <v>46</v>
      </c>
      <c r="AL58">
        <v>759271000</v>
      </c>
      <c r="AM58">
        <v>14051000</v>
      </c>
      <c r="AN58">
        <v>1614000</v>
      </c>
      <c r="AO58">
        <v>428000</v>
      </c>
      <c r="AP58">
        <v>749000</v>
      </c>
      <c r="AQ58">
        <v>-304000</v>
      </c>
      <c r="AR58">
        <v>13308000</v>
      </c>
      <c r="AS58">
        <v>2015.25</v>
      </c>
      <c r="AT58">
        <v>1.85059089574078E-2</v>
      </c>
    </row>
    <row r="59" spans="1:46" x14ac:dyDescent="0.25">
      <c r="A59">
        <v>58</v>
      </c>
      <c r="B59">
        <v>16000</v>
      </c>
      <c r="C59">
        <v>0</v>
      </c>
      <c r="D59">
        <v>408000</v>
      </c>
      <c r="E59">
        <v>584000</v>
      </c>
      <c r="F59">
        <v>6000</v>
      </c>
      <c r="G59">
        <v>16000</v>
      </c>
      <c r="H59" t="s">
        <v>46</v>
      </c>
      <c r="I59">
        <v>2000</v>
      </c>
      <c r="J59" t="s">
        <v>46</v>
      </c>
      <c r="K59">
        <v>1563000</v>
      </c>
      <c r="L59">
        <v>91000</v>
      </c>
      <c r="M59">
        <v>0</v>
      </c>
      <c r="N59">
        <v>0</v>
      </c>
      <c r="O59" t="s">
        <v>46</v>
      </c>
      <c r="P59">
        <v>3115000</v>
      </c>
      <c r="Q59">
        <v>9441000</v>
      </c>
      <c r="R59">
        <v>1544000</v>
      </c>
      <c r="S59">
        <v>71266000</v>
      </c>
      <c r="T59">
        <v>193567000</v>
      </c>
      <c r="U59">
        <v>5300000</v>
      </c>
      <c r="V59">
        <v>47724000</v>
      </c>
      <c r="W59" t="s">
        <v>46</v>
      </c>
      <c r="X59">
        <v>3000</v>
      </c>
      <c r="Y59" t="s">
        <v>46</v>
      </c>
      <c r="Z59">
        <v>1253000</v>
      </c>
      <c r="AA59">
        <v>163102000</v>
      </c>
      <c r="AB59">
        <v>9744000</v>
      </c>
      <c r="AC59">
        <v>172846000</v>
      </c>
      <c r="AD59">
        <v>88403000</v>
      </c>
      <c r="AE59">
        <v>28160000</v>
      </c>
      <c r="AF59">
        <v>46474000</v>
      </c>
      <c r="AG59">
        <v>1270000</v>
      </c>
      <c r="AH59">
        <v>35221000</v>
      </c>
      <c r="AI59" t="s">
        <v>46</v>
      </c>
      <c r="AJ59" t="s">
        <v>46</v>
      </c>
      <c r="AK59" t="s">
        <v>46</v>
      </c>
      <c r="AL59">
        <v>763858000</v>
      </c>
      <c r="AM59">
        <v>14051000</v>
      </c>
      <c r="AN59">
        <v>3114000</v>
      </c>
      <c r="AO59">
        <v>885000</v>
      </c>
      <c r="AP59">
        <v>1482000</v>
      </c>
      <c r="AQ59">
        <v>-579000</v>
      </c>
      <c r="AR59">
        <v>12723000</v>
      </c>
      <c r="AS59">
        <v>2015.5</v>
      </c>
      <c r="AT59">
        <v>1.83947801816568E-2</v>
      </c>
    </row>
    <row r="60" spans="1:46" x14ac:dyDescent="0.25">
      <c r="A60">
        <v>59</v>
      </c>
      <c r="B60">
        <v>37000</v>
      </c>
      <c r="C60">
        <v>0</v>
      </c>
      <c r="D60">
        <v>565000</v>
      </c>
      <c r="E60">
        <v>734000</v>
      </c>
      <c r="F60">
        <v>3000</v>
      </c>
      <c r="G60">
        <v>20000</v>
      </c>
      <c r="H60" t="s">
        <v>46</v>
      </c>
      <c r="I60">
        <v>2000</v>
      </c>
      <c r="J60" t="s">
        <v>46</v>
      </c>
      <c r="K60">
        <v>2282000</v>
      </c>
      <c r="L60">
        <v>141000</v>
      </c>
      <c r="M60">
        <v>0</v>
      </c>
      <c r="N60">
        <v>0</v>
      </c>
      <c r="O60" t="s">
        <v>46</v>
      </c>
      <c r="P60">
        <v>4453000</v>
      </c>
      <c r="Q60">
        <v>10118000</v>
      </c>
      <c r="R60">
        <v>1572000</v>
      </c>
      <c r="S60">
        <v>69416000</v>
      </c>
      <c r="T60">
        <v>177931000</v>
      </c>
      <c r="U60">
        <v>5888000</v>
      </c>
      <c r="V60">
        <v>51588000</v>
      </c>
      <c r="W60" t="s">
        <v>46</v>
      </c>
      <c r="X60">
        <v>2000</v>
      </c>
      <c r="Y60" t="s">
        <v>46</v>
      </c>
      <c r="Z60">
        <v>1213000</v>
      </c>
      <c r="AA60">
        <v>170261000</v>
      </c>
      <c r="AB60">
        <v>10199000</v>
      </c>
      <c r="AC60">
        <v>180460000</v>
      </c>
      <c r="AD60">
        <v>88339000</v>
      </c>
      <c r="AE60">
        <v>28619000</v>
      </c>
      <c r="AF60">
        <v>46883000</v>
      </c>
      <c r="AG60">
        <v>1253000</v>
      </c>
      <c r="AH60">
        <v>36518000</v>
      </c>
      <c r="AI60" t="s">
        <v>46</v>
      </c>
      <c r="AJ60" t="s">
        <v>46</v>
      </c>
      <c r="AK60" t="s">
        <v>46</v>
      </c>
      <c r="AL60">
        <v>762921000</v>
      </c>
      <c r="AM60">
        <v>14051000</v>
      </c>
      <c r="AN60">
        <v>4452000</v>
      </c>
      <c r="AO60">
        <v>1306000</v>
      </c>
      <c r="AP60">
        <v>2205000</v>
      </c>
      <c r="AQ60">
        <v>-745000</v>
      </c>
      <c r="AR60">
        <v>12363000</v>
      </c>
      <c r="AS60">
        <v>2015.75</v>
      </c>
      <c r="AT60">
        <v>1.8417372178770802E-2</v>
      </c>
    </row>
    <row r="61" spans="1:46" x14ac:dyDescent="0.25">
      <c r="A61">
        <v>60</v>
      </c>
      <c r="B61">
        <v>42000</v>
      </c>
      <c r="C61">
        <v>0</v>
      </c>
      <c r="D61">
        <v>784000</v>
      </c>
      <c r="E61">
        <v>889000</v>
      </c>
      <c r="F61">
        <v>4000</v>
      </c>
      <c r="G61">
        <v>32000</v>
      </c>
      <c r="H61" t="s">
        <v>46</v>
      </c>
      <c r="I61">
        <v>2000</v>
      </c>
      <c r="J61" t="s">
        <v>46</v>
      </c>
      <c r="K61">
        <v>3013000</v>
      </c>
      <c r="L61">
        <v>197000</v>
      </c>
      <c r="M61">
        <v>0</v>
      </c>
      <c r="N61">
        <v>0</v>
      </c>
      <c r="O61" t="s">
        <v>46</v>
      </c>
      <c r="P61">
        <v>5953000</v>
      </c>
      <c r="Q61">
        <v>9568000</v>
      </c>
      <c r="R61">
        <v>2119000</v>
      </c>
      <c r="S61">
        <v>67292000</v>
      </c>
      <c r="T61">
        <v>179608000</v>
      </c>
      <c r="U61">
        <v>6535000</v>
      </c>
      <c r="V61">
        <v>56975000</v>
      </c>
      <c r="W61" t="s">
        <v>46</v>
      </c>
      <c r="X61">
        <v>2000</v>
      </c>
      <c r="Y61" t="s">
        <v>46</v>
      </c>
      <c r="Z61">
        <v>1202000</v>
      </c>
      <c r="AA61">
        <v>172040000</v>
      </c>
      <c r="AB61">
        <v>9775000</v>
      </c>
      <c r="AC61">
        <v>181815000</v>
      </c>
      <c r="AD61">
        <v>89603000</v>
      </c>
      <c r="AE61">
        <v>28846000</v>
      </c>
      <c r="AF61">
        <v>40821000</v>
      </c>
      <c r="AG61">
        <v>1216000</v>
      </c>
      <c r="AH61">
        <v>41796000</v>
      </c>
      <c r="AI61" t="s">
        <v>46</v>
      </c>
      <c r="AJ61" t="s">
        <v>46</v>
      </c>
      <c r="AK61" t="s">
        <v>46</v>
      </c>
      <c r="AL61">
        <v>774489000</v>
      </c>
      <c r="AM61">
        <v>14051000</v>
      </c>
      <c r="AN61">
        <v>5952000</v>
      </c>
      <c r="AO61">
        <v>1671000</v>
      </c>
      <c r="AP61">
        <v>3044000</v>
      </c>
      <c r="AQ61">
        <v>-853000</v>
      </c>
      <c r="AR61">
        <v>11959000</v>
      </c>
      <c r="AS61">
        <v>2016</v>
      </c>
      <c r="AT61">
        <v>1.8142284783902701E-2</v>
      </c>
    </row>
    <row r="62" spans="1:46" x14ac:dyDescent="0.25">
      <c r="A62">
        <v>61</v>
      </c>
      <c r="B62">
        <v>8000</v>
      </c>
      <c r="C62">
        <v>0</v>
      </c>
      <c r="D62">
        <v>161000</v>
      </c>
      <c r="E62">
        <v>192000</v>
      </c>
      <c r="F62">
        <v>0</v>
      </c>
      <c r="G62">
        <v>3000</v>
      </c>
      <c r="H62" t="s">
        <v>46</v>
      </c>
      <c r="I62">
        <v>2000</v>
      </c>
      <c r="J62" t="s">
        <v>46</v>
      </c>
      <c r="K62">
        <v>755000</v>
      </c>
      <c r="L62">
        <v>60000</v>
      </c>
      <c r="M62">
        <v>0</v>
      </c>
      <c r="N62">
        <v>0</v>
      </c>
      <c r="O62" t="s">
        <v>46</v>
      </c>
      <c r="P62">
        <v>1476000</v>
      </c>
      <c r="Q62">
        <v>9762000</v>
      </c>
      <c r="R62">
        <v>2140000</v>
      </c>
      <c r="S62">
        <v>65593000</v>
      </c>
      <c r="T62">
        <v>175890000</v>
      </c>
      <c r="U62">
        <v>6334000</v>
      </c>
      <c r="V62">
        <v>56986000</v>
      </c>
      <c r="W62" t="s">
        <v>46</v>
      </c>
      <c r="X62">
        <v>1000</v>
      </c>
      <c r="Y62" t="s">
        <v>46</v>
      </c>
      <c r="Z62">
        <v>1050000</v>
      </c>
      <c r="AA62">
        <v>175979000</v>
      </c>
      <c r="AB62">
        <v>10786000</v>
      </c>
      <c r="AC62">
        <v>186765000</v>
      </c>
      <c r="AD62">
        <v>86404000</v>
      </c>
      <c r="AE62">
        <v>28272000</v>
      </c>
      <c r="AF62">
        <v>39737000</v>
      </c>
      <c r="AG62">
        <v>974000</v>
      </c>
      <c r="AH62">
        <v>44026000</v>
      </c>
      <c r="AI62" t="s">
        <v>46</v>
      </c>
      <c r="AJ62" t="s">
        <v>46</v>
      </c>
      <c r="AK62" t="s">
        <v>46</v>
      </c>
      <c r="AL62">
        <v>777068000</v>
      </c>
      <c r="AM62">
        <v>11959000</v>
      </c>
      <c r="AN62">
        <v>1476000</v>
      </c>
      <c r="AO62">
        <v>416000</v>
      </c>
      <c r="AP62">
        <v>1033000</v>
      </c>
      <c r="AQ62">
        <v>-110000</v>
      </c>
      <c r="AR62">
        <v>11822000</v>
      </c>
      <c r="AS62">
        <v>2016.25</v>
      </c>
      <c r="AT62">
        <v>1.5389901527279501E-2</v>
      </c>
    </row>
    <row r="63" spans="1:46" x14ac:dyDescent="0.25">
      <c r="A63">
        <v>62</v>
      </c>
      <c r="B63">
        <v>13000</v>
      </c>
      <c r="C63">
        <v>0</v>
      </c>
      <c r="D63">
        <v>341000</v>
      </c>
      <c r="E63">
        <v>290000</v>
      </c>
      <c r="F63">
        <v>0</v>
      </c>
      <c r="G63">
        <v>14000</v>
      </c>
      <c r="H63" t="s">
        <v>46</v>
      </c>
      <c r="I63">
        <v>2000</v>
      </c>
      <c r="J63" t="s">
        <v>46</v>
      </c>
      <c r="K63">
        <v>1497000</v>
      </c>
      <c r="L63">
        <v>111000</v>
      </c>
      <c r="M63">
        <v>0</v>
      </c>
      <c r="N63">
        <v>0</v>
      </c>
      <c r="O63" t="s">
        <v>46</v>
      </c>
      <c r="P63">
        <v>2826000</v>
      </c>
      <c r="Q63">
        <v>9212000</v>
      </c>
      <c r="R63">
        <v>1831000</v>
      </c>
      <c r="S63">
        <v>63983000</v>
      </c>
      <c r="T63">
        <v>179974000</v>
      </c>
      <c r="U63">
        <v>6044000</v>
      </c>
      <c r="V63">
        <v>56850000</v>
      </c>
      <c r="W63" t="s">
        <v>46</v>
      </c>
      <c r="X63">
        <v>5000</v>
      </c>
      <c r="Y63" t="s">
        <v>46</v>
      </c>
      <c r="Z63">
        <v>714000</v>
      </c>
      <c r="AA63">
        <v>178526000</v>
      </c>
      <c r="AB63">
        <v>10922000</v>
      </c>
      <c r="AC63">
        <v>189448000</v>
      </c>
      <c r="AD63">
        <v>88103000</v>
      </c>
      <c r="AE63">
        <v>28900000</v>
      </c>
      <c r="AF63">
        <v>41055000</v>
      </c>
      <c r="AG63">
        <v>920000</v>
      </c>
      <c r="AH63">
        <v>38806000</v>
      </c>
      <c r="AI63" t="s">
        <v>46</v>
      </c>
      <c r="AJ63" t="s">
        <v>46</v>
      </c>
      <c r="AK63" t="s">
        <v>46</v>
      </c>
      <c r="AL63">
        <v>788846000</v>
      </c>
      <c r="AM63">
        <v>11959000</v>
      </c>
      <c r="AN63">
        <v>2824000</v>
      </c>
      <c r="AO63">
        <v>799000</v>
      </c>
      <c r="AP63">
        <v>1974000</v>
      </c>
      <c r="AQ63">
        <v>-306000</v>
      </c>
      <c r="AR63">
        <v>11598000</v>
      </c>
      <c r="AS63">
        <v>2016.5</v>
      </c>
      <c r="AT63">
        <v>1.5160119972719601E-2</v>
      </c>
    </row>
    <row r="64" spans="1:46" x14ac:dyDescent="0.25">
      <c r="A64">
        <v>63</v>
      </c>
      <c r="B64">
        <v>16000</v>
      </c>
      <c r="C64">
        <v>0</v>
      </c>
      <c r="D64">
        <v>490000</v>
      </c>
      <c r="E64">
        <v>370000</v>
      </c>
      <c r="F64">
        <v>0</v>
      </c>
      <c r="G64">
        <v>20000</v>
      </c>
      <c r="H64" t="s">
        <v>46</v>
      </c>
      <c r="I64">
        <v>2000</v>
      </c>
      <c r="J64" t="s">
        <v>46</v>
      </c>
      <c r="K64">
        <v>2204000</v>
      </c>
      <c r="L64">
        <v>173000</v>
      </c>
      <c r="M64">
        <v>0</v>
      </c>
      <c r="N64">
        <v>0</v>
      </c>
      <c r="O64" t="s">
        <v>46</v>
      </c>
      <c r="P64">
        <v>4085000</v>
      </c>
      <c r="Q64">
        <v>8991000</v>
      </c>
      <c r="R64">
        <v>1945000</v>
      </c>
      <c r="S64">
        <v>61593000</v>
      </c>
      <c r="T64">
        <v>182686000</v>
      </c>
      <c r="U64">
        <v>5963000</v>
      </c>
      <c r="V64">
        <v>56641000</v>
      </c>
      <c r="W64" t="s">
        <v>46</v>
      </c>
      <c r="X64">
        <v>5000</v>
      </c>
      <c r="Y64" t="s">
        <v>46</v>
      </c>
      <c r="Z64">
        <v>632000</v>
      </c>
      <c r="AA64">
        <v>185929000</v>
      </c>
      <c r="AB64">
        <v>12193000</v>
      </c>
      <c r="AC64">
        <v>198122000</v>
      </c>
      <c r="AD64">
        <v>88789000</v>
      </c>
      <c r="AE64">
        <v>27714000</v>
      </c>
      <c r="AF64">
        <v>39415000</v>
      </c>
      <c r="AG64">
        <v>910000</v>
      </c>
      <c r="AH64">
        <v>39679000</v>
      </c>
      <c r="AI64" t="s">
        <v>46</v>
      </c>
      <c r="AJ64" t="s">
        <v>46</v>
      </c>
      <c r="AK64" t="s">
        <v>46</v>
      </c>
      <c r="AL64">
        <v>796768000</v>
      </c>
      <c r="AM64">
        <v>11959000</v>
      </c>
      <c r="AN64">
        <v>4083000</v>
      </c>
      <c r="AO64">
        <v>1177000</v>
      </c>
      <c r="AP64">
        <v>2807000</v>
      </c>
      <c r="AQ64">
        <v>-396000</v>
      </c>
      <c r="AR64">
        <v>11460000</v>
      </c>
      <c r="AS64">
        <v>2016.75</v>
      </c>
      <c r="AT64">
        <v>1.5009387927226E-2</v>
      </c>
    </row>
    <row r="65" spans="1:46" x14ac:dyDescent="0.25">
      <c r="A65">
        <v>64</v>
      </c>
      <c r="B65">
        <v>20000</v>
      </c>
      <c r="C65">
        <v>0</v>
      </c>
      <c r="D65">
        <v>626000</v>
      </c>
      <c r="E65">
        <v>443000</v>
      </c>
      <c r="F65">
        <v>0</v>
      </c>
      <c r="G65">
        <v>24000</v>
      </c>
      <c r="H65" t="s">
        <v>46</v>
      </c>
      <c r="I65">
        <v>3000</v>
      </c>
      <c r="J65" t="s">
        <v>46</v>
      </c>
      <c r="K65">
        <v>2929000</v>
      </c>
      <c r="L65">
        <v>244000</v>
      </c>
      <c r="M65">
        <v>0</v>
      </c>
      <c r="N65">
        <v>0</v>
      </c>
      <c r="O65" t="s">
        <v>46</v>
      </c>
      <c r="P65">
        <v>5367000</v>
      </c>
      <c r="Q65">
        <v>9069000</v>
      </c>
      <c r="R65">
        <v>1981000</v>
      </c>
      <c r="S65">
        <v>59597000</v>
      </c>
      <c r="T65">
        <v>181392000</v>
      </c>
      <c r="U65">
        <v>5974000</v>
      </c>
      <c r="V65">
        <v>57024000</v>
      </c>
      <c r="W65" t="s">
        <v>46</v>
      </c>
      <c r="X65">
        <v>5000</v>
      </c>
      <c r="Y65" t="s">
        <v>46</v>
      </c>
      <c r="Z65">
        <v>670000</v>
      </c>
      <c r="AA65">
        <v>188014000</v>
      </c>
      <c r="AB65">
        <v>11771000</v>
      </c>
      <c r="AC65">
        <v>199785000</v>
      </c>
      <c r="AD65">
        <v>92273000</v>
      </c>
      <c r="AE65">
        <v>27190000</v>
      </c>
      <c r="AF65">
        <v>38818000</v>
      </c>
      <c r="AG65">
        <v>864000</v>
      </c>
      <c r="AH65">
        <v>43645000</v>
      </c>
      <c r="AI65" t="s">
        <v>46</v>
      </c>
      <c r="AJ65" t="s">
        <v>46</v>
      </c>
      <c r="AK65" t="s">
        <v>46</v>
      </c>
      <c r="AL65">
        <v>801785000</v>
      </c>
      <c r="AM65">
        <v>11959000</v>
      </c>
      <c r="AN65">
        <v>5365000</v>
      </c>
      <c r="AO65">
        <v>1585000</v>
      </c>
      <c r="AP65">
        <v>3591000</v>
      </c>
      <c r="AQ65">
        <v>-745000</v>
      </c>
      <c r="AR65">
        <v>11021000</v>
      </c>
      <c r="AS65">
        <v>2017</v>
      </c>
      <c r="AT65">
        <v>1.49154698578796E-2</v>
      </c>
    </row>
    <row r="66" spans="1:46" x14ac:dyDescent="0.25">
      <c r="A66">
        <v>65</v>
      </c>
      <c r="B66">
        <v>2000</v>
      </c>
      <c r="C66">
        <v>0</v>
      </c>
      <c r="D66">
        <v>117000</v>
      </c>
      <c r="E66">
        <v>74000</v>
      </c>
      <c r="F66">
        <v>0</v>
      </c>
      <c r="G66">
        <v>3000</v>
      </c>
      <c r="H66" t="s">
        <v>46</v>
      </c>
      <c r="I66" t="s">
        <v>46</v>
      </c>
      <c r="J66" t="s">
        <v>46</v>
      </c>
      <c r="K66">
        <v>776000</v>
      </c>
      <c r="L66">
        <v>81000</v>
      </c>
      <c r="M66" t="s">
        <v>46</v>
      </c>
      <c r="N66">
        <v>48000</v>
      </c>
      <c r="O66" t="s">
        <v>46</v>
      </c>
      <c r="P66">
        <v>1298000</v>
      </c>
      <c r="Q66">
        <v>9170000</v>
      </c>
      <c r="R66">
        <v>1900000</v>
      </c>
      <c r="S66">
        <v>57591000</v>
      </c>
      <c r="T66">
        <v>182544000</v>
      </c>
      <c r="U66">
        <v>5723000</v>
      </c>
      <c r="V66">
        <v>59605000</v>
      </c>
      <c r="W66">
        <v>632000</v>
      </c>
      <c r="X66">
        <v>5000</v>
      </c>
      <c r="Y66">
        <v>1206000</v>
      </c>
      <c r="Z66">
        <v>680000</v>
      </c>
      <c r="AA66">
        <v>198501000</v>
      </c>
      <c r="AB66">
        <v>11044000</v>
      </c>
      <c r="AC66">
        <v>209545000</v>
      </c>
      <c r="AD66">
        <v>88551000</v>
      </c>
      <c r="AE66">
        <v>27096000</v>
      </c>
      <c r="AF66">
        <v>50253000</v>
      </c>
      <c r="AG66" t="s">
        <v>46</v>
      </c>
      <c r="AH66">
        <v>43458000</v>
      </c>
      <c r="AI66" t="s">
        <v>46</v>
      </c>
      <c r="AJ66" t="s">
        <v>46</v>
      </c>
      <c r="AK66" t="s">
        <v>46</v>
      </c>
      <c r="AL66">
        <v>805430000</v>
      </c>
      <c r="AM66">
        <v>11021000</v>
      </c>
      <c r="AN66">
        <v>1298000</v>
      </c>
      <c r="AO66">
        <v>370000</v>
      </c>
      <c r="AP66">
        <v>794000</v>
      </c>
      <c r="AQ66">
        <v>7000</v>
      </c>
      <c r="AR66">
        <v>10894000</v>
      </c>
      <c r="AS66">
        <v>2017.25</v>
      </c>
      <c r="AT66">
        <v>1.36833740983077E-2</v>
      </c>
    </row>
    <row r="67" spans="1:46" x14ac:dyDescent="0.25">
      <c r="A67">
        <v>66</v>
      </c>
      <c r="B67">
        <v>4000</v>
      </c>
      <c r="C67">
        <v>0</v>
      </c>
      <c r="D67">
        <v>246000</v>
      </c>
      <c r="E67">
        <v>127000</v>
      </c>
      <c r="F67">
        <v>1000</v>
      </c>
      <c r="G67">
        <v>14000</v>
      </c>
      <c r="H67" t="s">
        <v>46</v>
      </c>
      <c r="I67" t="s">
        <v>46</v>
      </c>
      <c r="J67" t="s">
        <v>46</v>
      </c>
      <c r="K67">
        <v>1574000</v>
      </c>
      <c r="L67">
        <v>160000</v>
      </c>
      <c r="M67" t="s">
        <v>46</v>
      </c>
      <c r="N67">
        <v>92000</v>
      </c>
      <c r="O67" t="s">
        <v>46</v>
      </c>
      <c r="P67">
        <v>2636000</v>
      </c>
      <c r="Q67">
        <v>8940000</v>
      </c>
      <c r="R67">
        <v>1891000</v>
      </c>
      <c r="S67">
        <v>55871000</v>
      </c>
      <c r="T67">
        <v>186385000</v>
      </c>
      <c r="U67">
        <v>5909000</v>
      </c>
      <c r="V67">
        <v>59011000</v>
      </c>
      <c r="W67">
        <v>732000</v>
      </c>
      <c r="X67">
        <v>0</v>
      </c>
      <c r="Y67">
        <v>1275000</v>
      </c>
      <c r="Z67">
        <v>663000</v>
      </c>
      <c r="AA67">
        <v>193371000</v>
      </c>
      <c r="AB67">
        <v>10331000</v>
      </c>
      <c r="AC67">
        <v>203702000</v>
      </c>
      <c r="AD67">
        <v>90776000</v>
      </c>
      <c r="AE67">
        <v>27345000</v>
      </c>
      <c r="AF67">
        <v>50541000</v>
      </c>
      <c r="AG67" t="s">
        <v>46</v>
      </c>
      <c r="AH67">
        <v>44825000</v>
      </c>
      <c r="AI67" t="s">
        <v>46</v>
      </c>
      <c r="AJ67" t="s">
        <v>46</v>
      </c>
      <c r="AK67" t="s">
        <v>46</v>
      </c>
      <c r="AL67">
        <v>806718000</v>
      </c>
      <c r="AM67">
        <v>11021000</v>
      </c>
      <c r="AN67">
        <v>2636000</v>
      </c>
      <c r="AO67">
        <v>804000</v>
      </c>
      <c r="AP67">
        <v>1509000</v>
      </c>
      <c r="AQ67">
        <v>-12000</v>
      </c>
      <c r="AR67">
        <v>10686000</v>
      </c>
      <c r="AS67">
        <v>2017.5</v>
      </c>
      <c r="AT67">
        <v>1.3661527324294201E-2</v>
      </c>
    </row>
    <row r="68" spans="1:46" x14ac:dyDescent="0.25">
      <c r="A68">
        <v>67</v>
      </c>
      <c r="B68">
        <v>7000</v>
      </c>
      <c r="C68">
        <v>0</v>
      </c>
      <c r="D68">
        <v>393000</v>
      </c>
      <c r="E68">
        <v>200000</v>
      </c>
      <c r="F68">
        <v>1000</v>
      </c>
      <c r="G68">
        <v>21000</v>
      </c>
      <c r="H68" t="s">
        <v>46</v>
      </c>
      <c r="I68" t="s">
        <v>46</v>
      </c>
      <c r="J68" t="s">
        <v>46</v>
      </c>
      <c r="K68">
        <v>2301000</v>
      </c>
      <c r="L68">
        <v>262000</v>
      </c>
      <c r="M68" t="s">
        <v>46</v>
      </c>
      <c r="N68">
        <v>142000</v>
      </c>
      <c r="O68" t="s">
        <v>46</v>
      </c>
      <c r="P68">
        <v>3969000</v>
      </c>
      <c r="Q68">
        <v>9000000</v>
      </c>
      <c r="R68">
        <v>1970000</v>
      </c>
      <c r="S68">
        <v>54121000</v>
      </c>
      <c r="T68">
        <v>189166000</v>
      </c>
      <c r="U68">
        <v>5557000</v>
      </c>
      <c r="V68">
        <v>58881000</v>
      </c>
      <c r="W68">
        <v>732000</v>
      </c>
      <c r="X68">
        <v>0</v>
      </c>
      <c r="Y68">
        <v>1290000</v>
      </c>
      <c r="Z68">
        <v>567000</v>
      </c>
      <c r="AA68">
        <v>199077000</v>
      </c>
      <c r="AB68">
        <v>10439000</v>
      </c>
      <c r="AC68">
        <v>209516000</v>
      </c>
      <c r="AD68">
        <v>92598000</v>
      </c>
      <c r="AE68">
        <v>26975000</v>
      </c>
      <c r="AF68">
        <v>51310000</v>
      </c>
      <c r="AG68" t="s">
        <v>46</v>
      </c>
      <c r="AH68">
        <v>46017000</v>
      </c>
      <c r="AI68" t="s">
        <v>46</v>
      </c>
      <c r="AJ68" t="s">
        <v>46</v>
      </c>
      <c r="AK68" t="s">
        <v>46</v>
      </c>
      <c r="AL68">
        <v>819157000</v>
      </c>
      <c r="AM68">
        <v>11021000</v>
      </c>
      <c r="AN68">
        <v>3930000</v>
      </c>
      <c r="AO68">
        <v>1235000</v>
      </c>
      <c r="AP68">
        <v>2348000</v>
      </c>
      <c r="AQ68">
        <v>-72000</v>
      </c>
      <c r="AR68">
        <v>10524000</v>
      </c>
      <c r="AS68">
        <v>2017.75</v>
      </c>
      <c r="AT68">
        <v>1.34540753481933E-2</v>
      </c>
    </row>
    <row r="69" spans="1:46" x14ac:dyDescent="0.25">
      <c r="A69">
        <v>68</v>
      </c>
      <c r="B69">
        <v>19000</v>
      </c>
      <c r="C69">
        <v>0</v>
      </c>
      <c r="D69">
        <v>480000</v>
      </c>
      <c r="E69">
        <v>239000</v>
      </c>
      <c r="F69">
        <v>1000</v>
      </c>
      <c r="G69">
        <v>31000</v>
      </c>
      <c r="H69" t="s">
        <v>46</v>
      </c>
      <c r="I69" t="s">
        <v>46</v>
      </c>
      <c r="J69" t="s">
        <v>46</v>
      </c>
      <c r="K69">
        <v>3071000</v>
      </c>
      <c r="L69">
        <v>362000</v>
      </c>
      <c r="M69" t="s">
        <v>46</v>
      </c>
      <c r="N69">
        <v>192000</v>
      </c>
      <c r="O69" t="s">
        <v>46</v>
      </c>
      <c r="P69">
        <v>5560000</v>
      </c>
      <c r="Q69">
        <v>9146000</v>
      </c>
      <c r="R69">
        <v>2094000</v>
      </c>
      <c r="S69">
        <v>52431000</v>
      </c>
      <c r="T69">
        <v>193619000</v>
      </c>
      <c r="U69">
        <v>5538000</v>
      </c>
      <c r="V69">
        <v>57144000</v>
      </c>
      <c r="W69">
        <v>728000</v>
      </c>
      <c r="X69">
        <v>0</v>
      </c>
      <c r="Y69">
        <v>1203000</v>
      </c>
      <c r="Z69">
        <v>619000</v>
      </c>
      <c r="AA69">
        <v>200780000</v>
      </c>
      <c r="AB69">
        <v>11063000</v>
      </c>
      <c r="AC69">
        <v>211843000</v>
      </c>
      <c r="AD69">
        <v>96274000</v>
      </c>
      <c r="AE69">
        <v>27108000</v>
      </c>
      <c r="AF69">
        <v>50508000</v>
      </c>
      <c r="AG69" t="s">
        <v>46</v>
      </c>
      <c r="AH69">
        <v>46232000</v>
      </c>
      <c r="AI69" t="s">
        <v>46</v>
      </c>
      <c r="AJ69" t="s">
        <v>46</v>
      </c>
      <c r="AK69" t="s">
        <v>46</v>
      </c>
      <c r="AL69">
        <v>825931000</v>
      </c>
      <c r="AM69">
        <v>11021000</v>
      </c>
      <c r="AN69">
        <v>5518000</v>
      </c>
      <c r="AO69">
        <v>1589000</v>
      </c>
      <c r="AP69">
        <v>3344000</v>
      </c>
      <c r="AQ69">
        <v>-115000</v>
      </c>
      <c r="AR69">
        <v>10237000</v>
      </c>
      <c r="AS69">
        <v>2018</v>
      </c>
      <c r="AT69">
        <v>1.33437296820194E-2</v>
      </c>
    </row>
    <row r="70" spans="1:46" x14ac:dyDescent="0.25">
      <c r="A70">
        <v>69</v>
      </c>
      <c r="B70">
        <v>2000</v>
      </c>
      <c r="C70">
        <v>1000</v>
      </c>
      <c r="D70">
        <v>100000</v>
      </c>
      <c r="E70">
        <v>60000</v>
      </c>
      <c r="F70">
        <v>0</v>
      </c>
      <c r="G70">
        <v>1000</v>
      </c>
      <c r="H70" t="s">
        <v>46</v>
      </c>
      <c r="I70" t="s">
        <v>46</v>
      </c>
      <c r="J70" t="s">
        <v>46</v>
      </c>
      <c r="K70">
        <v>824000</v>
      </c>
      <c r="L70">
        <v>106000</v>
      </c>
      <c r="M70" t="s">
        <v>46</v>
      </c>
      <c r="N70">
        <v>47000</v>
      </c>
      <c r="O70" t="s">
        <v>46</v>
      </c>
      <c r="P70">
        <v>1285000</v>
      </c>
      <c r="Q70">
        <v>8869000</v>
      </c>
      <c r="R70">
        <v>1944000</v>
      </c>
      <c r="S70">
        <v>50283000</v>
      </c>
      <c r="T70">
        <v>196034000</v>
      </c>
      <c r="U70">
        <v>5557000</v>
      </c>
      <c r="V70">
        <v>58644000</v>
      </c>
      <c r="W70">
        <v>734000</v>
      </c>
      <c r="X70">
        <v>0</v>
      </c>
      <c r="Y70">
        <v>1297000</v>
      </c>
      <c r="Z70">
        <v>628000</v>
      </c>
      <c r="AA70">
        <v>198243000</v>
      </c>
      <c r="AB70">
        <v>12262000</v>
      </c>
      <c r="AC70">
        <v>210505000</v>
      </c>
      <c r="AD70">
        <v>93560000</v>
      </c>
      <c r="AE70">
        <v>25939000</v>
      </c>
      <c r="AF70">
        <v>49429000</v>
      </c>
      <c r="AG70" t="s">
        <v>46</v>
      </c>
      <c r="AH70">
        <v>46753000</v>
      </c>
      <c r="AI70" t="s">
        <v>46</v>
      </c>
      <c r="AJ70" t="s">
        <v>46</v>
      </c>
      <c r="AK70" t="s">
        <v>46</v>
      </c>
      <c r="AL70">
        <v>820592000</v>
      </c>
      <c r="AM70">
        <v>10237000</v>
      </c>
      <c r="AN70">
        <v>1285000</v>
      </c>
      <c r="AO70">
        <v>379000</v>
      </c>
      <c r="AP70">
        <v>828000</v>
      </c>
      <c r="AQ70">
        <v>-50000</v>
      </c>
      <c r="AR70">
        <v>10109000</v>
      </c>
      <c r="AS70">
        <v>2018.25</v>
      </c>
      <c r="AT70">
        <v>1.2475139898999701E-2</v>
      </c>
    </row>
    <row r="71" spans="1:46" x14ac:dyDescent="0.25">
      <c r="A71">
        <v>70</v>
      </c>
      <c r="B71">
        <v>3000</v>
      </c>
      <c r="C71">
        <v>1000</v>
      </c>
      <c r="D71">
        <v>186000</v>
      </c>
      <c r="E71">
        <v>104000</v>
      </c>
      <c r="F71">
        <v>0</v>
      </c>
      <c r="G71">
        <v>9000</v>
      </c>
      <c r="H71" t="s">
        <v>46</v>
      </c>
      <c r="I71" t="s">
        <v>46</v>
      </c>
      <c r="J71" t="s">
        <v>46</v>
      </c>
      <c r="K71">
        <v>1688000</v>
      </c>
      <c r="L71">
        <v>202000</v>
      </c>
      <c r="M71" t="s">
        <v>46</v>
      </c>
      <c r="N71">
        <v>92000</v>
      </c>
      <c r="O71" t="s">
        <v>46</v>
      </c>
      <c r="P71">
        <v>2640000</v>
      </c>
      <c r="Q71">
        <v>8887000</v>
      </c>
      <c r="R71">
        <v>1995000</v>
      </c>
      <c r="S71">
        <v>48827000</v>
      </c>
      <c r="T71">
        <v>198100000</v>
      </c>
      <c r="U71">
        <v>5349000</v>
      </c>
      <c r="V71">
        <v>59788000</v>
      </c>
      <c r="W71">
        <v>335000</v>
      </c>
      <c r="X71">
        <v>0</v>
      </c>
      <c r="Y71">
        <v>795000</v>
      </c>
      <c r="Z71">
        <v>532000</v>
      </c>
      <c r="AA71">
        <v>200986000</v>
      </c>
      <c r="AB71">
        <v>13125000</v>
      </c>
      <c r="AC71">
        <v>214111000</v>
      </c>
      <c r="AD71">
        <v>95352000</v>
      </c>
      <c r="AE71">
        <v>26225000</v>
      </c>
      <c r="AF71">
        <v>47539000</v>
      </c>
      <c r="AG71" t="s">
        <v>46</v>
      </c>
      <c r="AH71">
        <v>44948000</v>
      </c>
      <c r="AI71" t="s">
        <v>46</v>
      </c>
      <c r="AJ71" t="s">
        <v>46</v>
      </c>
      <c r="AK71" t="s">
        <v>46</v>
      </c>
      <c r="AL71">
        <v>826698000</v>
      </c>
      <c r="AM71">
        <v>10237000</v>
      </c>
      <c r="AN71">
        <v>2640000</v>
      </c>
      <c r="AO71">
        <v>755000</v>
      </c>
      <c r="AP71">
        <v>1650000</v>
      </c>
      <c r="AQ71">
        <v>-84000</v>
      </c>
      <c r="AR71">
        <v>9918000</v>
      </c>
      <c r="AS71">
        <v>2018.5</v>
      </c>
      <c r="AT71">
        <v>1.23829983863515E-2</v>
      </c>
    </row>
    <row r="72" spans="1:46" x14ac:dyDescent="0.25">
      <c r="A72">
        <v>71</v>
      </c>
      <c r="B72">
        <v>4000</v>
      </c>
      <c r="C72">
        <v>1000</v>
      </c>
      <c r="D72">
        <v>273000</v>
      </c>
      <c r="E72">
        <v>157000</v>
      </c>
      <c r="F72">
        <v>0</v>
      </c>
      <c r="G72">
        <v>15000</v>
      </c>
      <c r="H72" t="s">
        <v>46</v>
      </c>
      <c r="I72" t="s">
        <v>46</v>
      </c>
      <c r="J72" t="s">
        <v>46</v>
      </c>
      <c r="K72">
        <v>2516000</v>
      </c>
      <c r="L72">
        <v>295000</v>
      </c>
      <c r="M72" t="s">
        <v>46</v>
      </c>
      <c r="N72">
        <v>139000</v>
      </c>
      <c r="O72" t="s">
        <v>46</v>
      </c>
      <c r="P72">
        <v>3952000</v>
      </c>
      <c r="Q72">
        <v>8573000</v>
      </c>
      <c r="R72">
        <v>2033000</v>
      </c>
      <c r="S72">
        <v>47232000</v>
      </c>
      <c r="T72">
        <v>199214000</v>
      </c>
      <c r="U72">
        <v>5298000</v>
      </c>
      <c r="V72">
        <v>59126000</v>
      </c>
      <c r="W72">
        <v>122000</v>
      </c>
      <c r="X72">
        <v>0</v>
      </c>
      <c r="Y72">
        <v>697000</v>
      </c>
      <c r="Z72">
        <v>490000</v>
      </c>
      <c r="AA72">
        <v>201959000</v>
      </c>
      <c r="AB72">
        <v>12685000</v>
      </c>
      <c r="AC72">
        <v>214644000</v>
      </c>
      <c r="AD72">
        <v>95368000</v>
      </c>
      <c r="AE72">
        <v>26243000</v>
      </c>
      <c r="AF72">
        <v>47175000</v>
      </c>
      <c r="AG72" t="s">
        <v>46</v>
      </c>
      <c r="AH72">
        <v>42242000</v>
      </c>
      <c r="AI72" t="s">
        <v>46</v>
      </c>
      <c r="AJ72" t="s">
        <v>46</v>
      </c>
      <c r="AK72" t="s">
        <v>46</v>
      </c>
      <c r="AL72">
        <v>822147000</v>
      </c>
      <c r="AM72">
        <v>10237000</v>
      </c>
      <c r="AN72">
        <v>3951000</v>
      </c>
      <c r="AO72">
        <v>1157000</v>
      </c>
      <c r="AP72">
        <v>2360000</v>
      </c>
      <c r="AQ72">
        <v>-170000</v>
      </c>
      <c r="AR72">
        <v>9631000</v>
      </c>
      <c r="AS72">
        <v>2018.75</v>
      </c>
      <c r="AT72">
        <v>1.24515445534679E-2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T72"/>
  <sheetViews>
    <sheetView workbookViewId="0"/>
  </sheetViews>
  <sheetFormatPr defaultRowHeight="15" x14ac:dyDescent="0.25"/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5">
      <c r="A2">
        <v>1</v>
      </c>
      <c r="B2">
        <v>0</v>
      </c>
      <c r="C2">
        <v>0</v>
      </c>
      <c r="D2">
        <v>1000</v>
      </c>
      <c r="E2">
        <v>2000</v>
      </c>
      <c r="F2">
        <v>0</v>
      </c>
      <c r="G2">
        <v>2000</v>
      </c>
      <c r="H2">
        <v>0</v>
      </c>
      <c r="I2">
        <v>5000</v>
      </c>
      <c r="J2">
        <v>63000</v>
      </c>
      <c r="K2">
        <v>0</v>
      </c>
      <c r="L2">
        <v>10000</v>
      </c>
      <c r="M2">
        <v>0</v>
      </c>
      <c r="N2">
        <v>11000</v>
      </c>
      <c r="O2">
        <v>16000</v>
      </c>
      <c r="P2">
        <v>110000</v>
      </c>
      <c r="Q2">
        <v>4252000</v>
      </c>
      <c r="R2">
        <v>609000</v>
      </c>
      <c r="S2">
        <v>2257000</v>
      </c>
      <c r="T2">
        <v>20670000</v>
      </c>
      <c r="U2">
        <v>1204000</v>
      </c>
      <c r="V2">
        <v>13471000</v>
      </c>
      <c r="W2" t="s">
        <v>46</v>
      </c>
      <c r="X2">
        <v>0</v>
      </c>
      <c r="Y2" t="s">
        <v>46</v>
      </c>
      <c r="Z2">
        <v>2085000</v>
      </c>
      <c r="AA2">
        <v>21016000</v>
      </c>
      <c r="AB2">
        <v>114000</v>
      </c>
      <c r="AC2">
        <v>21130000</v>
      </c>
      <c r="AD2">
        <v>3000</v>
      </c>
      <c r="AE2">
        <v>838000</v>
      </c>
      <c r="AF2">
        <v>3232000</v>
      </c>
      <c r="AG2">
        <v>0</v>
      </c>
      <c r="AH2">
        <v>1439000</v>
      </c>
      <c r="AI2" t="s">
        <v>46</v>
      </c>
      <c r="AJ2" t="s">
        <v>46</v>
      </c>
      <c r="AK2" t="s">
        <v>46</v>
      </c>
      <c r="AL2">
        <v>78228000</v>
      </c>
      <c r="AM2">
        <v>1507000</v>
      </c>
      <c r="AN2">
        <v>110000</v>
      </c>
      <c r="AO2">
        <v>24000</v>
      </c>
      <c r="AP2">
        <v>84000</v>
      </c>
      <c r="AQ2">
        <v>0</v>
      </c>
      <c r="AR2">
        <v>1505000</v>
      </c>
      <c r="AS2">
        <v>2001.25</v>
      </c>
      <c r="AT2">
        <v>1.9264202075982999E-2</v>
      </c>
    </row>
    <row r="3" spans="1:46" x14ac:dyDescent="0.25">
      <c r="A3">
        <v>2</v>
      </c>
      <c r="B3">
        <v>0</v>
      </c>
      <c r="C3">
        <v>0</v>
      </c>
      <c r="D3">
        <v>1000</v>
      </c>
      <c r="E3">
        <v>5000</v>
      </c>
      <c r="F3">
        <v>0</v>
      </c>
      <c r="G3">
        <v>5000</v>
      </c>
      <c r="H3">
        <v>0</v>
      </c>
      <c r="I3">
        <v>6000</v>
      </c>
      <c r="J3">
        <v>145000</v>
      </c>
      <c r="K3">
        <v>0</v>
      </c>
      <c r="L3">
        <v>24000</v>
      </c>
      <c r="M3">
        <v>0</v>
      </c>
      <c r="N3">
        <v>37000</v>
      </c>
      <c r="O3">
        <v>34000</v>
      </c>
      <c r="P3">
        <v>257000</v>
      </c>
      <c r="Q3">
        <v>4704000</v>
      </c>
      <c r="R3">
        <v>631000</v>
      </c>
      <c r="S3">
        <v>2518000</v>
      </c>
      <c r="T3">
        <v>23004000</v>
      </c>
      <c r="U3">
        <v>1236000</v>
      </c>
      <c r="V3">
        <v>14034000</v>
      </c>
      <c r="W3" t="s">
        <v>46</v>
      </c>
      <c r="X3">
        <v>0</v>
      </c>
      <c r="Y3" t="s">
        <v>46</v>
      </c>
      <c r="Z3">
        <v>2264000</v>
      </c>
      <c r="AA3">
        <v>23008000</v>
      </c>
      <c r="AB3">
        <v>125000</v>
      </c>
      <c r="AC3">
        <v>23133000</v>
      </c>
      <c r="AD3">
        <v>4000</v>
      </c>
      <c r="AE3">
        <v>911000</v>
      </c>
      <c r="AF3">
        <v>2982000</v>
      </c>
      <c r="AG3">
        <v>0</v>
      </c>
      <c r="AH3">
        <v>1240000</v>
      </c>
      <c r="AI3" t="s">
        <v>46</v>
      </c>
      <c r="AJ3" t="s">
        <v>46</v>
      </c>
      <c r="AK3" t="s">
        <v>46</v>
      </c>
      <c r="AL3">
        <v>83404000</v>
      </c>
      <c r="AM3">
        <v>1507000</v>
      </c>
      <c r="AN3">
        <v>257000</v>
      </c>
      <c r="AO3">
        <v>59000</v>
      </c>
      <c r="AP3">
        <v>129000</v>
      </c>
      <c r="AQ3">
        <v>0</v>
      </c>
      <c r="AR3">
        <v>1438000</v>
      </c>
      <c r="AS3">
        <v>2001.5</v>
      </c>
      <c r="AT3">
        <v>1.8068677761258499E-2</v>
      </c>
    </row>
    <row r="4" spans="1:46" x14ac:dyDescent="0.25">
      <c r="A4">
        <v>3</v>
      </c>
      <c r="B4">
        <v>0</v>
      </c>
      <c r="C4">
        <v>0</v>
      </c>
      <c r="D4">
        <v>3000</v>
      </c>
      <c r="E4">
        <v>4000</v>
      </c>
      <c r="F4">
        <v>0</v>
      </c>
      <c r="G4">
        <v>5000</v>
      </c>
      <c r="H4">
        <v>0</v>
      </c>
      <c r="I4">
        <v>6000</v>
      </c>
      <c r="J4">
        <v>232000</v>
      </c>
      <c r="K4">
        <v>0</v>
      </c>
      <c r="L4">
        <v>61000</v>
      </c>
      <c r="M4">
        <v>0</v>
      </c>
      <c r="N4">
        <v>24000</v>
      </c>
      <c r="O4">
        <v>52000</v>
      </c>
      <c r="P4">
        <v>387000</v>
      </c>
      <c r="Q4">
        <v>4554000</v>
      </c>
      <c r="R4">
        <v>620000</v>
      </c>
      <c r="S4">
        <v>2895000</v>
      </c>
      <c r="T4">
        <v>24427000</v>
      </c>
      <c r="U4">
        <v>1283000</v>
      </c>
      <c r="V4">
        <v>14150000</v>
      </c>
      <c r="W4" t="s">
        <v>46</v>
      </c>
      <c r="X4">
        <v>0</v>
      </c>
      <c r="Y4" t="s">
        <v>46</v>
      </c>
      <c r="Z4">
        <v>2250000</v>
      </c>
      <c r="AA4">
        <v>22390000</v>
      </c>
      <c r="AB4">
        <v>119000</v>
      </c>
      <c r="AC4">
        <v>22509000</v>
      </c>
      <c r="AD4">
        <v>5000</v>
      </c>
      <c r="AE4">
        <v>987000</v>
      </c>
      <c r="AF4">
        <v>3446000</v>
      </c>
      <c r="AG4">
        <v>0</v>
      </c>
      <c r="AH4">
        <v>1017000</v>
      </c>
      <c r="AI4" t="s">
        <v>46</v>
      </c>
      <c r="AJ4" t="s">
        <v>46</v>
      </c>
      <c r="AK4" t="s">
        <v>46</v>
      </c>
      <c r="AL4">
        <v>84515000</v>
      </c>
      <c r="AM4">
        <v>1507000</v>
      </c>
      <c r="AN4">
        <v>387000</v>
      </c>
      <c r="AO4">
        <v>90000</v>
      </c>
      <c r="AP4">
        <v>235000</v>
      </c>
      <c r="AQ4">
        <v>0</v>
      </c>
      <c r="AR4">
        <v>1445000</v>
      </c>
      <c r="AS4">
        <v>2001.75</v>
      </c>
      <c r="AT4">
        <v>1.78311542329764E-2</v>
      </c>
    </row>
    <row r="5" spans="1:46" x14ac:dyDescent="0.25">
      <c r="A5">
        <v>4</v>
      </c>
      <c r="B5">
        <v>0</v>
      </c>
      <c r="C5">
        <v>1000</v>
      </c>
      <c r="D5">
        <v>4000</v>
      </c>
      <c r="E5">
        <v>6000</v>
      </c>
      <c r="F5">
        <v>2000</v>
      </c>
      <c r="G5">
        <v>15000</v>
      </c>
      <c r="H5">
        <v>0</v>
      </c>
      <c r="I5">
        <v>6000</v>
      </c>
      <c r="J5">
        <v>350000</v>
      </c>
      <c r="K5">
        <v>0</v>
      </c>
      <c r="L5">
        <v>85000</v>
      </c>
      <c r="M5">
        <v>0</v>
      </c>
      <c r="N5">
        <v>27000</v>
      </c>
      <c r="O5">
        <v>72000</v>
      </c>
      <c r="P5">
        <v>568000</v>
      </c>
      <c r="Q5">
        <v>4648000</v>
      </c>
      <c r="R5">
        <v>657000</v>
      </c>
      <c r="S5">
        <v>3190000</v>
      </c>
      <c r="T5">
        <v>33753000</v>
      </c>
      <c r="U5">
        <v>1331000</v>
      </c>
      <c r="V5">
        <v>14558000</v>
      </c>
      <c r="W5" t="s">
        <v>46</v>
      </c>
      <c r="X5">
        <v>0</v>
      </c>
      <c r="Y5" t="s">
        <v>46</v>
      </c>
      <c r="Z5">
        <v>2604000</v>
      </c>
      <c r="AA5">
        <v>21993000</v>
      </c>
      <c r="AB5">
        <v>26000</v>
      </c>
      <c r="AC5">
        <v>22019000</v>
      </c>
      <c r="AD5">
        <v>37000</v>
      </c>
      <c r="AE5">
        <v>1039000</v>
      </c>
      <c r="AF5">
        <v>4273000</v>
      </c>
      <c r="AG5">
        <v>0</v>
      </c>
      <c r="AH5">
        <v>1099000</v>
      </c>
      <c r="AI5" t="s">
        <v>46</v>
      </c>
      <c r="AJ5" t="s">
        <v>46</v>
      </c>
      <c r="AK5" t="s">
        <v>46</v>
      </c>
      <c r="AL5">
        <v>95244000</v>
      </c>
      <c r="AM5">
        <v>1507000</v>
      </c>
      <c r="AN5">
        <v>568000</v>
      </c>
      <c r="AO5">
        <v>147000</v>
      </c>
      <c r="AP5">
        <v>365000</v>
      </c>
      <c r="AQ5">
        <v>-6000</v>
      </c>
      <c r="AR5">
        <v>1445000</v>
      </c>
      <c r="AS5">
        <v>2002</v>
      </c>
      <c r="AT5">
        <v>1.5822519003821801E-2</v>
      </c>
    </row>
    <row r="6" spans="1:46" x14ac:dyDescent="0.25">
      <c r="A6">
        <v>5</v>
      </c>
      <c r="B6">
        <v>0</v>
      </c>
      <c r="C6">
        <v>0</v>
      </c>
      <c r="D6">
        <v>1000</v>
      </c>
      <c r="E6">
        <v>3000</v>
      </c>
      <c r="F6">
        <v>0</v>
      </c>
      <c r="G6">
        <v>5000</v>
      </c>
      <c r="H6">
        <v>0</v>
      </c>
      <c r="I6">
        <v>1000</v>
      </c>
      <c r="J6">
        <v>80000</v>
      </c>
      <c r="K6">
        <v>0</v>
      </c>
      <c r="L6">
        <v>22000</v>
      </c>
      <c r="M6">
        <v>0</v>
      </c>
      <c r="N6">
        <v>4000</v>
      </c>
      <c r="O6">
        <v>22000</v>
      </c>
      <c r="P6">
        <v>138000</v>
      </c>
      <c r="Q6">
        <v>4775000</v>
      </c>
      <c r="R6">
        <v>620000</v>
      </c>
      <c r="S6">
        <v>4269000</v>
      </c>
      <c r="T6">
        <v>32830000</v>
      </c>
      <c r="U6">
        <v>1340000</v>
      </c>
      <c r="V6">
        <v>14712000</v>
      </c>
      <c r="W6" t="s">
        <v>46</v>
      </c>
      <c r="X6">
        <v>0</v>
      </c>
      <c r="Y6" t="s">
        <v>46</v>
      </c>
      <c r="Z6">
        <v>2222000</v>
      </c>
      <c r="AA6">
        <v>21614000</v>
      </c>
      <c r="AB6">
        <v>23000</v>
      </c>
      <c r="AC6">
        <v>21637000</v>
      </c>
      <c r="AD6">
        <v>32000</v>
      </c>
      <c r="AE6">
        <v>1038000</v>
      </c>
      <c r="AF6">
        <v>4645000</v>
      </c>
      <c r="AG6">
        <v>0</v>
      </c>
      <c r="AH6">
        <v>1146000</v>
      </c>
      <c r="AI6" t="s">
        <v>46</v>
      </c>
      <c r="AJ6" t="s">
        <v>46</v>
      </c>
      <c r="AK6" t="s">
        <v>46</v>
      </c>
      <c r="AL6">
        <v>95040000</v>
      </c>
      <c r="AM6">
        <v>1445000</v>
      </c>
      <c r="AN6">
        <v>138000</v>
      </c>
      <c r="AO6">
        <v>34000</v>
      </c>
      <c r="AP6">
        <v>90000</v>
      </c>
      <c r="AQ6">
        <v>4000</v>
      </c>
      <c r="AR6">
        <v>1435000</v>
      </c>
      <c r="AS6">
        <v>2002.25</v>
      </c>
      <c r="AT6">
        <v>1.52041245791246E-2</v>
      </c>
    </row>
    <row r="7" spans="1:46" x14ac:dyDescent="0.25">
      <c r="A7">
        <v>6</v>
      </c>
      <c r="B7">
        <v>0</v>
      </c>
      <c r="C7">
        <v>0</v>
      </c>
      <c r="D7">
        <v>2000</v>
      </c>
      <c r="E7">
        <v>7000</v>
      </c>
      <c r="F7">
        <v>0</v>
      </c>
      <c r="G7">
        <v>6000</v>
      </c>
      <c r="H7">
        <v>0</v>
      </c>
      <c r="I7">
        <v>6000</v>
      </c>
      <c r="J7">
        <v>172000</v>
      </c>
      <c r="K7">
        <v>0</v>
      </c>
      <c r="L7">
        <v>45000</v>
      </c>
      <c r="M7">
        <v>0</v>
      </c>
      <c r="N7">
        <v>7000</v>
      </c>
      <c r="O7">
        <v>37000</v>
      </c>
      <c r="P7">
        <v>282000</v>
      </c>
      <c r="Q7">
        <v>4778000</v>
      </c>
      <c r="R7">
        <v>598000</v>
      </c>
      <c r="S7">
        <v>7128000</v>
      </c>
      <c r="T7">
        <v>34036000</v>
      </c>
      <c r="U7">
        <v>1346000</v>
      </c>
      <c r="V7">
        <v>14976000</v>
      </c>
      <c r="W7" t="s">
        <v>46</v>
      </c>
      <c r="X7">
        <v>0</v>
      </c>
      <c r="Y7" t="s">
        <v>46</v>
      </c>
      <c r="Z7">
        <v>2184000</v>
      </c>
      <c r="AA7">
        <v>22497000</v>
      </c>
      <c r="AB7">
        <v>19000</v>
      </c>
      <c r="AC7">
        <v>22516000</v>
      </c>
      <c r="AD7">
        <v>33000</v>
      </c>
      <c r="AE7">
        <v>1111000</v>
      </c>
      <c r="AF7">
        <v>4995000</v>
      </c>
      <c r="AG7">
        <v>0</v>
      </c>
      <c r="AH7">
        <v>1419000</v>
      </c>
      <c r="AI7" t="s">
        <v>46</v>
      </c>
      <c r="AJ7" t="s">
        <v>46</v>
      </c>
      <c r="AK7" t="s">
        <v>46</v>
      </c>
      <c r="AL7">
        <v>100622000</v>
      </c>
      <c r="AM7">
        <v>1445000</v>
      </c>
      <c r="AN7">
        <v>282000</v>
      </c>
      <c r="AO7">
        <v>76000</v>
      </c>
      <c r="AP7">
        <v>118000</v>
      </c>
      <c r="AQ7">
        <v>8000</v>
      </c>
      <c r="AR7">
        <v>1365000</v>
      </c>
      <c r="AS7">
        <v>2002.5</v>
      </c>
      <c r="AT7">
        <v>1.43606765916002E-2</v>
      </c>
    </row>
    <row r="8" spans="1:46" x14ac:dyDescent="0.25">
      <c r="A8">
        <v>7</v>
      </c>
      <c r="B8">
        <v>3000</v>
      </c>
      <c r="C8">
        <v>0</v>
      </c>
      <c r="D8">
        <v>3000</v>
      </c>
      <c r="E8">
        <v>8000</v>
      </c>
      <c r="F8">
        <v>0</v>
      </c>
      <c r="G8">
        <v>7000</v>
      </c>
      <c r="H8">
        <v>0</v>
      </c>
      <c r="I8">
        <v>7000</v>
      </c>
      <c r="J8">
        <v>276000</v>
      </c>
      <c r="K8">
        <v>1000</v>
      </c>
      <c r="L8">
        <v>70000</v>
      </c>
      <c r="M8">
        <v>0</v>
      </c>
      <c r="N8">
        <v>10000</v>
      </c>
      <c r="O8">
        <v>53000</v>
      </c>
      <c r="P8">
        <v>438000</v>
      </c>
      <c r="Q8">
        <v>4892000</v>
      </c>
      <c r="R8">
        <v>597000</v>
      </c>
      <c r="S8">
        <v>10089000</v>
      </c>
      <c r="T8">
        <v>47393000</v>
      </c>
      <c r="U8">
        <v>1422000</v>
      </c>
      <c r="V8">
        <v>14732000</v>
      </c>
      <c r="W8" t="s">
        <v>46</v>
      </c>
      <c r="X8">
        <v>0</v>
      </c>
      <c r="Y8" t="s">
        <v>46</v>
      </c>
      <c r="Z8">
        <v>2229000</v>
      </c>
      <c r="AA8">
        <v>21841000</v>
      </c>
      <c r="AB8">
        <v>8000</v>
      </c>
      <c r="AC8">
        <v>21849000</v>
      </c>
      <c r="AD8">
        <v>33000</v>
      </c>
      <c r="AE8">
        <v>1161000</v>
      </c>
      <c r="AF8">
        <v>5599000</v>
      </c>
      <c r="AG8">
        <v>0</v>
      </c>
      <c r="AH8">
        <v>1525000</v>
      </c>
      <c r="AI8" t="s">
        <v>46</v>
      </c>
      <c r="AJ8" t="s">
        <v>46</v>
      </c>
      <c r="AK8" t="s">
        <v>46</v>
      </c>
      <c r="AL8">
        <v>116793000</v>
      </c>
      <c r="AM8">
        <v>1445000</v>
      </c>
      <c r="AN8">
        <v>438000</v>
      </c>
      <c r="AO8">
        <v>111000</v>
      </c>
      <c r="AP8">
        <v>202000</v>
      </c>
      <c r="AQ8">
        <v>11000</v>
      </c>
      <c r="AR8">
        <v>1331000</v>
      </c>
      <c r="AS8">
        <v>2002.75</v>
      </c>
      <c r="AT8">
        <v>1.2372316834056801E-2</v>
      </c>
    </row>
    <row r="9" spans="1:46" x14ac:dyDescent="0.25">
      <c r="A9">
        <v>8</v>
      </c>
      <c r="B9">
        <v>5000</v>
      </c>
      <c r="C9">
        <v>0</v>
      </c>
      <c r="D9">
        <v>7000</v>
      </c>
      <c r="E9">
        <v>10000</v>
      </c>
      <c r="F9">
        <v>1000</v>
      </c>
      <c r="G9">
        <v>11000</v>
      </c>
      <c r="H9">
        <v>0</v>
      </c>
      <c r="I9">
        <v>9000</v>
      </c>
      <c r="J9">
        <v>381000</v>
      </c>
      <c r="K9">
        <v>1000</v>
      </c>
      <c r="L9">
        <v>99000</v>
      </c>
      <c r="M9">
        <v>0</v>
      </c>
      <c r="N9">
        <v>22000</v>
      </c>
      <c r="O9">
        <v>71000</v>
      </c>
      <c r="P9">
        <v>617000</v>
      </c>
      <c r="Q9">
        <v>4968000</v>
      </c>
      <c r="R9">
        <v>544000</v>
      </c>
      <c r="S9">
        <v>14751000</v>
      </c>
      <c r="T9">
        <v>59387000</v>
      </c>
      <c r="U9">
        <v>1497000</v>
      </c>
      <c r="V9">
        <v>14938000</v>
      </c>
      <c r="W9" t="s">
        <v>46</v>
      </c>
      <c r="X9">
        <v>0</v>
      </c>
      <c r="Y9" t="s">
        <v>46</v>
      </c>
      <c r="Z9">
        <v>2791000</v>
      </c>
      <c r="AA9">
        <v>21989000</v>
      </c>
      <c r="AB9">
        <v>4000</v>
      </c>
      <c r="AC9">
        <v>21993000</v>
      </c>
      <c r="AD9">
        <v>5000</v>
      </c>
      <c r="AE9">
        <v>1404000</v>
      </c>
      <c r="AF9">
        <v>7945000</v>
      </c>
      <c r="AG9">
        <v>0</v>
      </c>
      <c r="AH9">
        <v>1539000</v>
      </c>
      <c r="AI9" t="s">
        <v>46</v>
      </c>
      <c r="AJ9" t="s">
        <v>46</v>
      </c>
      <c r="AK9" t="s">
        <v>46</v>
      </c>
      <c r="AL9">
        <v>136707000</v>
      </c>
      <c r="AM9">
        <v>1445000</v>
      </c>
      <c r="AN9">
        <v>617000</v>
      </c>
      <c r="AO9">
        <v>144000</v>
      </c>
      <c r="AP9">
        <v>344000</v>
      </c>
      <c r="AQ9">
        <v>22000</v>
      </c>
      <c r="AR9">
        <v>1338000</v>
      </c>
      <c r="AS9">
        <v>2003</v>
      </c>
      <c r="AT9">
        <v>1.05700512775498E-2</v>
      </c>
    </row>
    <row r="10" spans="1:46" x14ac:dyDescent="0.25">
      <c r="A10">
        <v>9</v>
      </c>
      <c r="B10">
        <v>2000</v>
      </c>
      <c r="C10">
        <v>0</v>
      </c>
      <c r="D10">
        <v>4000</v>
      </c>
      <c r="E10">
        <v>8000</v>
      </c>
      <c r="F10">
        <v>0</v>
      </c>
      <c r="G10">
        <v>1000</v>
      </c>
      <c r="H10">
        <v>0</v>
      </c>
      <c r="I10">
        <v>3000</v>
      </c>
      <c r="J10">
        <v>99000</v>
      </c>
      <c r="K10">
        <v>0</v>
      </c>
      <c r="L10">
        <v>26000</v>
      </c>
      <c r="M10">
        <v>0</v>
      </c>
      <c r="N10">
        <v>4000</v>
      </c>
      <c r="O10">
        <v>16000</v>
      </c>
      <c r="P10">
        <v>163000</v>
      </c>
      <c r="Q10">
        <v>5112000</v>
      </c>
      <c r="R10">
        <v>559000</v>
      </c>
      <c r="S10">
        <v>17869000</v>
      </c>
      <c r="T10">
        <v>72831000</v>
      </c>
      <c r="U10">
        <v>1572000</v>
      </c>
      <c r="V10">
        <v>15268000</v>
      </c>
      <c r="W10" t="s">
        <v>46</v>
      </c>
      <c r="X10">
        <v>0</v>
      </c>
      <c r="Y10" t="s">
        <v>46</v>
      </c>
      <c r="Z10">
        <v>2358000</v>
      </c>
      <c r="AA10">
        <v>23004000</v>
      </c>
      <c r="AB10">
        <v>14000</v>
      </c>
      <c r="AC10">
        <v>23018000</v>
      </c>
      <c r="AD10">
        <v>4000</v>
      </c>
      <c r="AE10">
        <v>1330000</v>
      </c>
      <c r="AF10">
        <v>8656000</v>
      </c>
      <c r="AG10">
        <v>0</v>
      </c>
      <c r="AH10">
        <v>1453000</v>
      </c>
      <c r="AI10" t="s">
        <v>46</v>
      </c>
      <c r="AJ10" t="s">
        <v>46</v>
      </c>
      <c r="AK10" t="s">
        <v>46</v>
      </c>
      <c r="AL10">
        <v>155066000</v>
      </c>
      <c r="AM10">
        <v>1338000</v>
      </c>
      <c r="AN10">
        <v>163000</v>
      </c>
      <c r="AO10">
        <v>28000</v>
      </c>
      <c r="AP10">
        <v>130000</v>
      </c>
      <c r="AQ10">
        <v>1000</v>
      </c>
      <c r="AR10">
        <v>1334000</v>
      </c>
      <c r="AS10">
        <v>2003.25</v>
      </c>
      <c r="AT10">
        <v>8.6285839577986204E-3</v>
      </c>
    </row>
    <row r="11" spans="1:46" x14ac:dyDescent="0.25">
      <c r="A11">
        <v>10</v>
      </c>
      <c r="B11">
        <v>4000</v>
      </c>
      <c r="C11">
        <v>0</v>
      </c>
      <c r="D11">
        <v>9000</v>
      </c>
      <c r="E11">
        <v>12000</v>
      </c>
      <c r="F11">
        <v>1000</v>
      </c>
      <c r="G11">
        <v>6000</v>
      </c>
      <c r="H11">
        <v>0</v>
      </c>
      <c r="I11">
        <v>5000</v>
      </c>
      <c r="J11">
        <v>181000</v>
      </c>
      <c r="K11">
        <v>0</v>
      </c>
      <c r="L11">
        <v>53000</v>
      </c>
      <c r="M11">
        <v>0</v>
      </c>
      <c r="N11">
        <v>8000</v>
      </c>
      <c r="O11">
        <v>30000</v>
      </c>
      <c r="P11">
        <v>309000</v>
      </c>
      <c r="Q11">
        <v>5155000</v>
      </c>
      <c r="R11">
        <v>572000</v>
      </c>
      <c r="S11">
        <v>21993000</v>
      </c>
      <c r="T11">
        <v>74733000</v>
      </c>
      <c r="U11">
        <v>1548000</v>
      </c>
      <c r="V11">
        <v>15355000</v>
      </c>
      <c r="W11" t="s">
        <v>46</v>
      </c>
      <c r="X11">
        <v>0</v>
      </c>
      <c r="Y11" t="s">
        <v>46</v>
      </c>
      <c r="Z11">
        <v>2230000</v>
      </c>
      <c r="AA11">
        <v>23198000</v>
      </c>
      <c r="AB11">
        <v>18000</v>
      </c>
      <c r="AC11">
        <v>23216000</v>
      </c>
      <c r="AD11">
        <v>5000</v>
      </c>
      <c r="AE11">
        <v>1380000</v>
      </c>
      <c r="AF11">
        <v>10589000</v>
      </c>
      <c r="AG11">
        <v>0</v>
      </c>
      <c r="AH11">
        <v>1581000</v>
      </c>
      <c r="AI11" t="s">
        <v>46</v>
      </c>
      <c r="AJ11" t="s">
        <v>46</v>
      </c>
      <c r="AK11" t="s">
        <v>46</v>
      </c>
      <c r="AL11">
        <v>163129000</v>
      </c>
      <c r="AM11">
        <v>1338000</v>
      </c>
      <c r="AN11">
        <v>309000</v>
      </c>
      <c r="AO11">
        <v>63000</v>
      </c>
      <c r="AP11">
        <v>232000</v>
      </c>
      <c r="AQ11">
        <v>5000</v>
      </c>
      <c r="AR11">
        <v>1329000</v>
      </c>
      <c r="AS11">
        <v>2003.5</v>
      </c>
      <c r="AT11">
        <v>8.2020977263392806E-3</v>
      </c>
    </row>
    <row r="12" spans="1:46" x14ac:dyDescent="0.25">
      <c r="A12">
        <v>11</v>
      </c>
      <c r="B12">
        <v>5000</v>
      </c>
      <c r="C12">
        <v>0</v>
      </c>
      <c r="D12">
        <v>13000</v>
      </c>
      <c r="E12">
        <v>19000</v>
      </c>
      <c r="F12">
        <v>1000</v>
      </c>
      <c r="G12">
        <v>15000</v>
      </c>
      <c r="H12">
        <v>0</v>
      </c>
      <c r="I12">
        <v>9000</v>
      </c>
      <c r="J12">
        <v>258000</v>
      </c>
      <c r="K12">
        <v>1000</v>
      </c>
      <c r="L12">
        <v>81000</v>
      </c>
      <c r="M12">
        <v>0</v>
      </c>
      <c r="N12">
        <v>12000</v>
      </c>
      <c r="O12">
        <v>43000</v>
      </c>
      <c r="P12">
        <v>457000</v>
      </c>
      <c r="Q12">
        <v>5183000</v>
      </c>
      <c r="R12">
        <v>550000</v>
      </c>
      <c r="S12">
        <v>26768000</v>
      </c>
      <c r="T12">
        <v>80862000</v>
      </c>
      <c r="U12">
        <v>1641000</v>
      </c>
      <c r="V12">
        <v>15199000</v>
      </c>
      <c r="W12" t="s">
        <v>46</v>
      </c>
      <c r="X12">
        <v>0</v>
      </c>
      <c r="Y12" t="s">
        <v>46</v>
      </c>
      <c r="Z12">
        <v>2244000</v>
      </c>
      <c r="AA12">
        <v>23097000</v>
      </c>
      <c r="AB12">
        <v>16000</v>
      </c>
      <c r="AC12">
        <v>23113000</v>
      </c>
      <c r="AD12">
        <v>5000</v>
      </c>
      <c r="AE12">
        <v>1393000</v>
      </c>
      <c r="AF12">
        <v>10652000</v>
      </c>
      <c r="AG12">
        <v>0</v>
      </c>
      <c r="AH12">
        <v>1635000</v>
      </c>
      <c r="AI12" t="s">
        <v>46</v>
      </c>
      <c r="AJ12" t="s">
        <v>46</v>
      </c>
      <c r="AK12" t="s">
        <v>46</v>
      </c>
      <c r="AL12">
        <v>173770000</v>
      </c>
      <c r="AM12">
        <v>1338000</v>
      </c>
      <c r="AN12">
        <v>457000</v>
      </c>
      <c r="AO12">
        <v>91000</v>
      </c>
      <c r="AP12">
        <v>289000</v>
      </c>
      <c r="AQ12">
        <v>6000</v>
      </c>
      <c r="AR12">
        <v>1267000</v>
      </c>
      <c r="AS12">
        <v>2003.75</v>
      </c>
      <c r="AT12">
        <v>7.6998331127352201E-3</v>
      </c>
    </row>
    <row r="13" spans="1:46" x14ac:dyDescent="0.25">
      <c r="A13">
        <v>12</v>
      </c>
      <c r="B13">
        <v>7000</v>
      </c>
      <c r="C13">
        <v>1000</v>
      </c>
      <c r="D13">
        <v>30000</v>
      </c>
      <c r="E13">
        <v>44000</v>
      </c>
      <c r="F13">
        <v>1000</v>
      </c>
      <c r="G13">
        <v>26000</v>
      </c>
      <c r="H13">
        <v>0</v>
      </c>
      <c r="I13">
        <v>22000</v>
      </c>
      <c r="J13">
        <v>390000</v>
      </c>
      <c r="K13">
        <v>1000</v>
      </c>
      <c r="L13">
        <v>153000</v>
      </c>
      <c r="M13">
        <v>0</v>
      </c>
      <c r="N13">
        <v>19000</v>
      </c>
      <c r="O13">
        <v>0</v>
      </c>
      <c r="P13">
        <v>694000</v>
      </c>
      <c r="Q13">
        <v>6785000</v>
      </c>
      <c r="R13">
        <v>753000</v>
      </c>
      <c r="S13">
        <v>35710000</v>
      </c>
      <c r="T13">
        <v>76708000</v>
      </c>
      <c r="U13">
        <v>1998000</v>
      </c>
      <c r="V13">
        <v>18831000</v>
      </c>
      <c r="W13" t="s">
        <v>46</v>
      </c>
      <c r="X13">
        <v>0</v>
      </c>
      <c r="Y13" t="s">
        <v>46</v>
      </c>
      <c r="Z13">
        <v>3125000</v>
      </c>
      <c r="AA13">
        <v>24593000</v>
      </c>
      <c r="AB13">
        <v>49000</v>
      </c>
      <c r="AC13">
        <v>24642000</v>
      </c>
      <c r="AD13">
        <v>7000</v>
      </c>
      <c r="AE13">
        <v>2061000</v>
      </c>
      <c r="AF13">
        <v>12007000</v>
      </c>
      <c r="AG13">
        <v>1000</v>
      </c>
      <c r="AH13">
        <v>2143000</v>
      </c>
      <c r="AI13" t="s">
        <v>46</v>
      </c>
      <c r="AJ13" t="s">
        <v>46</v>
      </c>
      <c r="AK13" t="s">
        <v>46</v>
      </c>
      <c r="AL13">
        <v>187061000</v>
      </c>
      <c r="AM13">
        <v>1338000</v>
      </c>
      <c r="AN13">
        <v>694000</v>
      </c>
      <c r="AO13">
        <v>183000</v>
      </c>
      <c r="AP13">
        <v>339000</v>
      </c>
      <c r="AQ13">
        <v>388000</v>
      </c>
      <c r="AR13">
        <v>1554000</v>
      </c>
      <c r="AS13">
        <v>2004</v>
      </c>
      <c r="AT13">
        <v>7.1527469648938E-3</v>
      </c>
    </row>
    <row r="14" spans="1:46" x14ac:dyDescent="0.25">
      <c r="A14">
        <v>13</v>
      </c>
      <c r="B14">
        <v>3000</v>
      </c>
      <c r="C14">
        <v>0</v>
      </c>
      <c r="D14">
        <v>14000</v>
      </c>
      <c r="E14">
        <v>18000</v>
      </c>
      <c r="F14">
        <v>1000</v>
      </c>
      <c r="G14">
        <v>6000</v>
      </c>
      <c r="H14">
        <v>0</v>
      </c>
      <c r="I14">
        <v>5000</v>
      </c>
      <c r="J14">
        <v>80000</v>
      </c>
      <c r="K14">
        <v>76000</v>
      </c>
      <c r="L14">
        <v>72000</v>
      </c>
      <c r="M14">
        <v>0</v>
      </c>
      <c r="N14">
        <v>4000</v>
      </c>
      <c r="O14">
        <v>4000</v>
      </c>
      <c r="P14">
        <v>283000</v>
      </c>
      <c r="Q14">
        <v>8322000</v>
      </c>
      <c r="R14">
        <v>1270000</v>
      </c>
      <c r="S14">
        <v>44207000</v>
      </c>
      <c r="T14">
        <v>103032000</v>
      </c>
      <c r="U14">
        <v>2576000</v>
      </c>
      <c r="V14">
        <v>23484000</v>
      </c>
      <c r="W14" t="s">
        <v>46</v>
      </c>
      <c r="X14">
        <v>0</v>
      </c>
      <c r="Y14" t="s">
        <v>46</v>
      </c>
      <c r="Z14">
        <v>3507000</v>
      </c>
      <c r="AA14">
        <v>32578000</v>
      </c>
      <c r="AB14">
        <v>49000</v>
      </c>
      <c r="AC14">
        <v>32627000</v>
      </c>
      <c r="AD14">
        <v>4615000</v>
      </c>
      <c r="AE14">
        <v>2217000</v>
      </c>
      <c r="AF14">
        <v>20117000</v>
      </c>
      <c r="AG14">
        <v>5000</v>
      </c>
      <c r="AH14">
        <v>2684000</v>
      </c>
      <c r="AI14" t="s">
        <v>46</v>
      </c>
      <c r="AJ14" t="s">
        <v>46</v>
      </c>
      <c r="AK14" t="s">
        <v>46</v>
      </c>
      <c r="AL14">
        <v>263123000</v>
      </c>
      <c r="AM14">
        <v>1554000</v>
      </c>
      <c r="AN14">
        <v>283000</v>
      </c>
      <c r="AO14">
        <v>83000</v>
      </c>
      <c r="AP14">
        <v>186000</v>
      </c>
      <c r="AQ14">
        <v>1089000</v>
      </c>
      <c r="AR14">
        <v>2629000</v>
      </c>
      <c r="AS14">
        <v>2004.25</v>
      </c>
      <c r="AT14">
        <v>5.90598313336348E-3</v>
      </c>
    </row>
    <row r="15" spans="1:46" x14ac:dyDescent="0.25">
      <c r="A15">
        <v>14</v>
      </c>
      <c r="B15">
        <v>3000</v>
      </c>
      <c r="C15">
        <v>0</v>
      </c>
      <c r="D15">
        <v>30000</v>
      </c>
      <c r="E15">
        <v>33000</v>
      </c>
      <c r="F15">
        <v>1000</v>
      </c>
      <c r="G15">
        <v>12000</v>
      </c>
      <c r="H15">
        <v>0</v>
      </c>
      <c r="I15">
        <v>6000</v>
      </c>
      <c r="J15">
        <v>151000</v>
      </c>
      <c r="K15">
        <v>151000</v>
      </c>
      <c r="L15">
        <v>140000</v>
      </c>
      <c r="M15">
        <v>0</v>
      </c>
      <c r="N15">
        <v>9000</v>
      </c>
      <c r="O15">
        <v>9000</v>
      </c>
      <c r="P15">
        <v>545000</v>
      </c>
      <c r="Q15">
        <v>8939000</v>
      </c>
      <c r="R15">
        <v>1274000</v>
      </c>
      <c r="S15">
        <v>50509000</v>
      </c>
      <c r="T15">
        <v>81503000</v>
      </c>
      <c r="U15">
        <v>2669000</v>
      </c>
      <c r="V15">
        <v>24823000</v>
      </c>
      <c r="W15" t="s">
        <v>46</v>
      </c>
      <c r="X15">
        <v>0</v>
      </c>
      <c r="Y15" t="s">
        <v>46</v>
      </c>
      <c r="Z15">
        <v>3589000</v>
      </c>
      <c r="AA15">
        <v>34411000</v>
      </c>
      <c r="AB15">
        <v>45000</v>
      </c>
      <c r="AC15">
        <v>34456000</v>
      </c>
      <c r="AD15">
        <v>4738000</v>
      </c>
      <c r="AE15">
        <v>2293000</v>
      </c>
      <c r="AF15">
        <v>19879000</v>
      </c>
      <c r="AG15">
        <v>0</v>
      </c>
      <c r="AH15">
        <v>3097000</v>
      </c>
      <c r="AI15" t="s">
        <v>46</v>
      </c>
      <c r="AJ15" t="s">
        <v>46</v>
      </c>
      <c r="AK15" t="s">
        <v>46</v>
      </c>
      <c r="AL15">
        <v>275091000</v>
      </c>
      <c r="AM15">
        <v>1554000</v>
      </c>
      <c r="AN15">
        <v>545000</v>
      </c>
      <c r="AO15">
        <v>174000</v>
      </c>
      <c r="AP15">
        <v>319000</v>
      </c>
      <c r="AQ15">
        <v>1049000</v>
      </c>
      <c r="AR15">
        <v>2551000</v>
      </c>
      <c r="AS15">
        <v>2004.5</v>
      </c>
      <c r="AT15">
        <v>5.6490397722935301E-3</v>
      </c>
    </row>
    <row r="16" spans="1:46" x14ac:dyDescent="0.25">
      <c r="A16">
        <v>15</v>
      </c>
      <c r="B16">
        <v>4000</v>
      </c>
      <c r="C16">
        <v>0</v>
      </c>
      <c r="D16">
        <v>43000</v>
      </c>
      <c r="E16">
        <v>36000</v>
      </c>
      <c r="F16">
        <v>2000</v>
      </c>
      <c r="G16">
        <v>16000</v>
      </c>
      <c r="H16">
        <v>0</v>
      </c>
      <c r="I16">
        <v>8000</v>
      </c>
      <c r="J16">
        <v>219000</v>
      </c>
      <c r="K16">
        <v>216000</v>
      </c>
      <c r="L16">
        <v>206000</v>
      </c>
      <c r="M16">
        <v>0</v>
      </c>
      <c r="N16">
        <v>20000</v>
      </c>
      <c r="O16">
        <v>10000</v>
      </c>
      <c r="P16">
        <v>780000</v>
      </c>
      <c r="Q16">
        <v>9407000</v>
      </c>
      <c r="R16">
        <v>1304000</v>
      </c>
      <c r="S16">
        <v>57190000</v>
      </c>
      <c r="T16">
        <v>71547000</v>
      </c>
      <c r="U16">
        <v>2760000</v>
      </c>
      <c r="V16">
        <v>25122000</v>
      </c>
      <c r="W16" t="s">
        <v>46</v>
      </c>
      <c r="X16">
        <v>0</v>
      </c>
      <c r="Y16" t="s">
        <v>46</v>
      </c>
      <c r="Z16">
        <v>3672000</v>
      </c>
      <c r="AA16">
        <v>34554000</v>
      </c>
      <c r="AB16">
        <v>148000</v>
      </c>
      <c r="AC16">
        <v>34702000</v>
      </c>
      <c r="AD16">
        <v>4993000</v>
      </c>
      <c r="AE16">
        <v>2284000</v>
      </c>
      <c r="AF16">
        <v>21463000</v>
      </c>
      <c r="AG16">
        <v>0</v>
      </c>
      <c r="AH16">
        <v>3217000</v>
      </c>
      <c r="AI16" t="s">
        <v>46</v>
      </c>
      <c r="AJ16" t="s">
        <v>46</v>
      </c>
      <c r="AK16" t="s">
        <v>46</v>
      </c>
      <c r="AL16">
        <v>273801000</v>
      </c>
      <c r="AM16">
        <v>1554000</v>
      </c>
      <c r="AN16">
        <v>780000</v>
      </c>
      <c r="AO16">
        <v>258000</v>
      </c>
      <c r="AP16">
        <v>459000</v>
      </c>
      <c r="AQ16">
        <v>976000</v>
      </c>
      <c r="AR16">
        <v>2467000</v>
      </c>
      <c r="AS16">
        <v>2004.75</v>
      </c>
      <c r="AT16">
        <v>5.6756549464757203E-3</v>
      </c>
    </row>
    <row r="17" spans="1:46" x14ac:dyDescent="0.25">
      <c r="A17">
        <v>16</v>
      </c>
      <c r="B17">
        <v>5000</v>
      </c>
      <c r="C17">
        <v>2000</v>
      </c>
      <c r="D17">
        <v>62000</v>
      </c>
      <c r="E17">
        <v>47000</v>
      </c>
      <c r="F17">
        <v>2000</v>
      </c>
      <c r="G17">
        <v>21000</v>
      </c>
      <c r="H17">
        <v>0</v>
      </c>
      <c r="I17">
        <v>9000</v>
      </c>
      <c r="J17">
        <v>287000</v>
      </c>
      <c r="K17">
        <v>284000</v>
      </c>
      <c r="L17">
        <v>289000</v>
      </c>
      <c r="M17">
        <v>0</v>
      </c>
      <c r="N17">
        <v>21000</v>
      </c>
      <c r="O17">
        <v>13000</v>
      </c>
      <c r="P17">
        <v>1042000</v>
      </c>
      <c r="Q17">
        <v>9249000</v>
      </c>
      <c r="R17">
        <v>1362000</v>
      </c>
      <c r="S17">
        <v>60454000</v>
      </c>
      <c r="T17">
        <v>91167000</v>
      </c>
      <c r="U17">
        <v>2894000</v>
      </c>
      <c r="V17">
        <v>25262000</v>
      </c>
      <c r="W17" t="s">
        <v>46</v>
      </c>
      <c r="X17">
        <v>0</v>
      </c>
      <c r="Y17" t="s">
        <v>46</v>
      </c>
      <c r="Z17">
        <v>4323000</v>
      </c>
      <c r="AA17">
        <v>35526000</v>
      </c>
      <c r="AB17">
        <v>145000</v>
      </c>
      <c r="AC17">
        <v>35671000</v>
      </c>
      <c r="AD17">
        <v>5365000</v>
      </c>
      <c r="AE17">
        <v>2258000</v>
      </c>
      <c r="AF17">
        <v>21509000</v>
      </c>
      <c r="AG17">
        <v>0</v>
      </c>
      <c r="AH17">
        <v>4117000</v>
      </c>
      <c r="AI17" t="s">
        <v>46</v>
      </c>
      <c r="AJ17" t="s">
        <v>46</v>
      </c>
      <c r="AK17" t="s">
        <v>46</v>
      </c>
      <c r="AL17">
        <v>279376000</v>
      </c>
      <c r="AM17">
        <v>1554000</v>
      </c>
      <c r="AN17">
        <v>1042000</v>
      </c>
      <c r="AO17">
        <v>334000</v>
      </c>
      <c r="AP17">
        <v>606000</v>
      </c>
      <c r="AQ17">
        <v>976000</v>
      </c>
      <c r="AR17">
        <v>2428000</v>
      </c>
      <c r="AS17">
        <v>2005</v>
      </c>
      <c r="AT17">
        <v>5.5623961972395596E-3</v>
      </c>
    </row>
    <row r="18" spans="1:46" x14ac:dyDescent="0.25">
      <c r="A18">
        <v>17</v>
      </c>
      <c r="B18">
        <v>5000</v>
      </c>
      <c r="C18">
        <v>1000</v>
      </c>
      <c r="D18">
        <v>18000</v>
      </c>
      <c r="E18">
        <v>9000</v>
      </c>
      <c r="F18">
        <v>0</v>
      </c>
      <c r="G18">
        <v>2000</v>
      </c>
      <c r="H18">
        <v>0</v>
      </c>
      <c r="I18">
        <v>2000</v>
      </c>
      <c r="J18">
        <v>58000</v>
      </c>
      <c r="K18">
        <v>68000</v>
      </c>
      <c r="L18">
        <v>78000</v>
      </c>
      <c r="M18">
        <v>0</v>
      </c>
      <c r="N18">
        <v>4000</v>
      </c>
      <c r="O18">
        <v>2000</v>
      </c>
      <c r="P18">
        <v>247000</v>
      </c>
      <c r="Q18">
        <v>9629000</v>
      </c>
      <c r="R18">
        <v>1440000</v>
      </c>
      <c r="S18">
        <v>61458000</v>
      </c>
      <c r="T18">
        <v>87820000</v>
      </c>
      <c r="U18">
        <v>2865000</v>
      </c>
      <c r="V18">
        <v>25321000</v>
      </c>
      <c r="W18" t="s">
        <v>46</v>
      </c>
      <c r="X18">
        <v>0</v>
      </c>
      <c r="Y18" t="s">
        <v>46</v>
      </c>
      <c r="Z18">
        <v>3578000</v>
      </c>
      <c r="AA18">
        <v>37074000</v>
      </c>
      <c r="AB18">
        <v>170000</v>
      </c>
      <c r="AC18">
        <v>37244000</v>
      </c>
      <c r="AD18">
        <v>5248000</v>
      </c>
      <c r="AE18">
        <v>2189000</v>
      </c>
      <c r="AF18">
        <v>22662000</v>
      </c>
      <c r="AG18">
        <v>0</v>
      </c>
      <c r="AH18">
        <v>4738000</v>
      </c>
      <c r="AI18" t="s">
        <v>46</v>
      </c>
      <c r="AJ18" t="s">
        <v>46</v>
      </c>
      <c r="AK18" t="s">
        <v>46</v>
      </c>
      <c r="AL18">
        <v>282319000</v>
      </c>
      <c r="AM18">
        <v>2428000</v>
      </c>
      <c r="AN18">
        <v>247000</v>
      </c>
      <c r="AO18">
        <v>85000</v>
      </c>
      <c r="AP18">
        <v>101000</v>
      </c>
      <c r="AQ18">
        <v>0</v>
      </c>
      <c r="AR18">
        <v>2367000</v>
      </c>
      <c r="AS18">
        <v>2005.25</v>
      </c>
      <c r="AT18">
        <v>8.6002004824329899E-3</v>
      </c>
    </row>
    <row r="19" spans="1:46" x14ac:dyDescent="0.25">
      <c r="A19">
        <v>18</v>
      </c>
      <c r="B19">
        <v>5000</v>
      </c>
      <c r="C19">
        <v>1000</v>
      </c>
      <c r="D19">
        <v>36000</v>
      </c>
      <c r="E19">
        <v>17000</v>
      </c>
      <c r="F19">
        <v>0</v>
      </c>
      <c r="G19">
        <v>3000</v>
      </c>
      <c r="H19">
        <v>0</v>
      </c>
      <c r="I19">
        <v>5000</v>
      </c>
      <c r="J19">
        <v>118000</v>
      </c>
      <c r="K19">
        <v>140000</v>
      </c>
      <c r="L19">
        <v>155000</v>
      </c>
      <c r="M19">
        <v>0</v>
      </c>
      <c r="N19">
        <v>9000</v>
      </c>
      <c r="O19">
        <v>3000</v>
      </c>
      <c r="P19">
        <v>492000</v>
      </c>
      <c r="Q19">
        <v>11563000</v>
      </c>
      <c r="R19">
        <v>1467000</v>
      </c>
      <c r="S19">
        <v>59445000</v>
      </c>
      <c r="T19">
        <v>88794000</v>
      </c>
      <c r="U19">
        <v>2678000</v>
      </c>
      <c r="V19">
        <v>23774000</v>
      </c>
      <c r="W19" t="s">
        <v>46</v>
      </c>
      <c r="X19">
        <v>10000</v>
      </c>
      <c r="Y19" t="s">
        <v>46</v>
      </c>
      <c r="Z19">
        <v>3755000</v>
      </c>
      <c r="AA19">
        <v>38823000</v>
      </c>
      <c r="AB19">
        <v>180000</v>
      </c>
      <c r="AC19">
        <v>39003000</v>
      </c>
      <c r="AD19">
        <v>5501000</v>
      </c>
      <c r="AE19">
        <v>2294000</v>
      </c>
      <c r="AF19">
        <v>22256000</v>
      </c>
      <c r="AG19">
        <v>0</v>
      </c>
      <c r="AH19">
        <v>5002000</v>
      </c>
      <c r="AI19" t="s">
        <v>46</v>
      </c>
      <c r="AJ19" t="s">
        <v>46</v>
      </c>
      <c r="AK19" t="s">
        <v>46</v>
      </c>
      <c r="AL19">
        <v>281754000</v>
      </c>
      <c r="AM19">
        <v>2428000</v>
      </c>
      <c r="AN19">
        <v>492000</v>
      </c>
      <c r="AO19">
        <v>178000</v>
      </c>
      <c r="AP19">
        <v>222000</v>
      </c>
      <c r="AQ19">
        <v>0</v>
      </c>
      <c r="AR19">
        <v>2336000</v>
      </c>
      <c r="AS19">
        <v>2005.5</v>
      </c>
      <c r="AT19">
        <v>8.6174464248954807E-3</v>
      </c>
    </row>
    <row r="20" spans="1:46" x14ac:dyDescent="0.25">
      <c r="A20">
        <v>19</v>
      </c>
      <c r="B20">
        <v>6000</v>
      </c>
      <c r="C20">
        <v>1000</v>
      </c>
      <c r="D20">
        <v>60000</v>
      </c>
      <c r="E20">
        <v>27000</v>
      </c>
      <c r="F20">
        <v>0</v>
      </c>
      <c r="G20">
        <v>4000</v>
      </c>
      <c r="H20">
        <v>0</v>
      </c>
      <c r="I20">
        <v>8000</v>
      </c>
      <c r="J20">
        <v>178000</v>
      </c>
      <c r="K20">
        <v>211000</v>
      </c>
      <c r="L20">
        <v>245000</v>
      </c>
      <c r="M20">
        <v>0</v>
      </c>
      <c r="N20">
        <v>13000</v>
      </c>
      <c r="O20">
        <v>5000</v>
      </c>
      <c r="P20">
        <v>758000</v>
      </c>
      <c r="Q20">
        <v>12542000</v>
      </c>
      <c r="R20">
        <v>1440000</v>
      </c>
      <c r="S20">
        <v>54812000</v>
      </c>
      <c r="T20">
        <v>97478000</v>
      </c>
      <c r="U20">
        <v>2702000</v>
      </c>
      <c r="V20">
        <v>24042000</v>
      </c>
      <c r="W20" t="s">
        <v>46</v>
      </c>
      <c r="X20">
        <v>9000</v>
      </c>
      <c r="Y20" t="s">
        <v>46</v>
      </c>
      <c r="Z20">
        <v>3940000</v>
      </c>
      <c r="AA20">
        <v>39166000</v>
      </c>
      <c r="AB20">
        <v>237000</v>
      </c>
      <c r="AC20">
        <v>39403000</v>
      </c>
      <c r="AD20">
        <v>5700000</v>
      </c>
      <c r="AE20">
        <v>2284000</v>
      </c>
      <c r="AF20">
        <v>22463000</v>
      </c>
      <c r="AG20">
        <v>0</v>
      </c>
      <c r="AH20">
        <v>5202000</v>
      </c>
      <c r="AI20" t="s">
        <v>46</v>
      </c>
      <c r="AJ20" t="s">
        <v>46</v>
      </c>
      <c r="AK20" t="s">
        <v>46</v>
      </c>
      <c r="AL20">
        <v>288639000</v>
      </c>
      <c r="AM20">
        <v>2428000</v>
      </c>
      <c r="AN20">
        <v>758000</v>
      </c>
      <c r="AO20">
        <v>254000</v>
      </c>
      <c r="AP20">
        <v>301000</v>
      </c>
      <c r="AQ20">
        <v>5000</v>
      </c>
      <c r="AR20">
        <v>2230000</v>
      </c>
      <c r="AS20">
        <v>2005.75</v>
      </c>
      <c r="AT20">
        <v>8.4118916709107205E-3</v>
      </c>
    </row>
    <row r="21" spans="1:46" x14ac:dyDescent="0.25">
      <c r="A21">
        <v>20</v>
      </c>
      <c r="B21">
        <v>6000</v>
      </c>
      <c r="C21">
        <v>1000</v>
      </c>
      <c r="D21">
        <v>80000</v>
      </c>
      <c r="E21">
        <v>39000</v>
      </c>
      <c r="F21">
        <v>0</v>
      </c>
      <c r="G21">
        <v>6000</v>
      </c>
      <c r="H21">
        <v>0</v>
      </c>
      <c r="I21">
        <v>8000</v>
      </c>
      <c r="J21">
        <v>267000</v>
      </c>
      <c r="K21">
        <v>293000</v>
      </c>
      <c r="L21">
        <v>351000</v>
      </c>
      <c r="M21">
        <v>0</v>
      </c>
      <c r="N21">
        <v>18000</v>
      </c>
      <c r="O21">
        <v>6000</v>
      </c>
      <c r="P21">
        <v>1075000</v>
      </c>
      <c r="Q21">
        <v>13329000</v>
      </c>
      <c r="R21">
        <v>1518000</v>
      </c>
      <c r="S21">
        <v>49048000</v>
      </c>
      <c r="T21">
        <v>104732000</v>
      </c>
      <c r="U21">
        <v>2761000</v>
      </c>
      <c r="V21">
        <v>23859000</v>
      </c>
      <c r="W21" t="s">
        <v>46</v>
      </c>
      <c r="X21">
        <v>48000</v>
      </c>
      <c r="Y21" t="s">
        <v>46</v>
      </c>
      <c r="Z21">
        <v>4590000</v>
      </c>
      <c r="AA21">
        <v>39504000</v>
      </c>
      <c r="AB21">
        <v>274000</v>
      </c>
      <c r="AC21">
        <v>39778000</v>
      </c>
      <c r="AD21">
        <v>6214000</v>
      </c>
      <c r="AE21">
        <v>2414000</v>
      </c>
      <c r="AF21">
        <v>22255000</v>
      </c>
      <c r="AG21">
        <v>0</v>
      </c>
      <c r="AH21">
        <v>5411000</v>
      </c>
      <c r="AI21" t="s">
        <v>46</v>
      </c>
      <c r="AJ21" t="s">
        <v>46</v>
      </c>
      <c r="AK21" t="s">
        <v>46</v>
      </c>
      <c r="AL21">
        <v>292735000</v>
      </c>
      <c r="AM21">
        <v>2428000</v>
      </c>
      <c r="AN21">
        <v>1075000</v>
      </c>
      <c r="AO21">
        <v>339000</v>
      </c>
      <c r="AP21">
        <v>425000</v>
      </c>
      <c r="AQ21">
        <v>5000</v>
      </c>
      <c r="AR21">
        <v>2122000</v>
      </c>
      <c r="AS21">
        <v>2006</v>
      </c>
      <c r="AT21">
        <v>8.2941909918527006E-3</v>
      </c>
    </row>
    <row r="22" spans="1:46" x14ac:dyDescent="0.25">
      <c r="A22">
        <v>21</v>
      </c>
      <c r="B22">
        <v>0</v>
      </c>
      <c r="C22">
        <v>0</v>
      </c>
      <c r="D22">
        <v>24000</v>
      </c>
      <c r="E22">
        <v>12000</v>
      </c>
      <c r="F22">
        <v>0</v>
      </c>
      <c r="G22">
        <v>1000</v>
      </c>
      <c r="H22">
        <v>0</v>
      </c>
      <c r="I22">
        <v>5000</v>
      </c>
      <c r="J22">
        <v>50000</v>
      </c>
      <c r="K22">
        <v>54000</v>
      </c>
      <c r="L22">
        <v>89000</v>
      </c>
      <c r="M22">
        <v>0</v>
      </c>
      <c r="N22">
        <v>4000</v>
      </c>
      <c r="O22">
        <v>1000</v>
      </c>
      <c r="P22">
        <v>240000</v>
      </c>
      <c r="Q22">
        <v>14235000</v>
      </c>
      <c r="R22">
        <v>1526000</v>
      </c>
      <c r="S22">
        <v>44925000</v>
      </c>
      <c r="T22">
        <v>100846000</v>
      </c>
      <c r="U22">
        <v>2763000</v>
      </c>
      <c r="V22">
        <v>24040000</v>
      </c>
      <c r="W22" t="s">
        <v>46</v>
      </c>
      <c r="X22">
        <v>45000</v>
      </c>
      <c r="Y22" t="s">
        <v>46</v>
      </c>
      <c r="Z22">
        <v>3986000</v>
      </c>
      <c r="AA22">
        <v>41336000</v>
      </c>
      <c r="AB22">
        <v>287000</v>
      </c>
      <c r="AC22">
        <v>41623000</v>
      </c>
      <c r="AD22">
        <v>5996000</v>
      </c>
      <c r="AE22">
        <v>2284000</v>
      </c>
      <c r="AF22">
        <v>24738000</v>
      </c>
      <c r="AG22">
        <v>0</v>
      </c>
      <c r="AH22">
        <v>5784000</v>
      </c>
      <c r="AI22" t="s">
        <v>46</v>
      </c>
      <c r="AJ22" t="s">
        <v>46</v>
      </c>
      <c r="AK22" t="s">
        <v>46</v>
      </c>
      <c r="AL22">
        <v>290164000</v>
      </c>
      <c r="AM22">
        <v>2122000</v>
      </c>
      <c r="AN22">
        <v>240000</v>
      </c>
      <c r="AO22">
        <v>75000</v>
      </c>
      <c r="AP22">
        <v>149000</v>
      </c>
      <c r="AQ22">
        <v>0</v>
      </c>
      <c r="AR22">
        <v>2106000</v>
      </c>
      <c r="AS22">
        <v>2006.25</v>
      </c>
      <c r="AT22">
        <v>7.31310569195352E-3</v>
      </c>
    </row>
    <row r="23" spans="1:46" x14ac:dyDescent="0.25">
      <c r="A23">
        <v>22</v>
      </c>
      <c r="B23">
        <v>0</v>
      </c>
      <c r="C23">
        <v>0</v>
      </c>
      <c r="D23">
        <v>44000</v>
      </c>
      <c r="E23">
        <v>25000</v>
      </c>
      <c r="F23">
        <v>0</v>
      </c>
      <c r="G23">
        <v>1000</v>
      </c>
      <c r="H23">
        <v>0</v>
      </c>
      <c r="I23">
        <v>7000</v>
      </c>
      <c r="J23">
        <v>112000</v>
      </c>
      <c r="K23">
        <v>113000</v>
      </c>
      <c r="L23">
        <v>167000</v>
      </c>
      <c r="M23">
        <v>0</v>
      </c>
      <c r="N23">
        <v>10000</v>
      </c>
      <c r="O23">
        <v>2000</v>
      </c>
      <c r="P23">
        <v>481000</v>
      </c>
      <c r="Q23">
        <v>14712000</v>
      </c>
      <c r="R23">
        <v>1609000</v>
      </c>
      <c r="S23">
        <v>61615000</v>
      </c>
      <c r="T23">
        <v>68411000</v>
      </c>
      <c r="U23">
        <v>2701000</v>
      </c>
      <c r="V23">
        <v>24111000</v>
      </c>
      <c r="W23" t="s">
        <v>46</v>
      </c>
      <c r="X23">
        <v>28000</v>
      </c>
      <c r="Y23" t="s">
        <v>46</v>
      </c>
      <c r="Z23">
        <v>4386000</v>
      </c>
      <c r="AA23">
        <v>43300000</v>
      </c>
      <c r="AB23">
        <v>371000</v>
      </c>
      <c r="AC23">
        <v>43671000</v>
      </c>
      <c r="AD23">
        <v>6382000</v>
      </c>
      <c r="AE23">
        <v>2400000</v>
      </c>
      <c r="AF23">
        <v>27317000</v>
      </c>
      <c r="AG23">
        <v>0</v>
      </c>
      <c r="AH23">
        <v>5877000</v>
      </c>
      <c r="AI23" t="s">
        <v>46</v>
      </c>
      <c r="AJ23" t="s">
        <v>46</v>
      </c>
      <c r="AK23" t="s">
        <v>46</v>
      </c>
      <c r="AL23">
        <v>276819000</v>
      </c>
      <c r="AM23">
        <v>2122000</v>
      </c>
      <c r="AN23">
        <v>481000</v>
      </c>
      <c r="AO23">
        <v>167000</v>
      </c>
      <c r="AP23">
        <v>440000</v>
      </c>
      <c r="AQ23">
        <v>0</v>
      </c>
      <c r="AR23">
        <v>2248000</v>
      </c>
      <c r="AS23">
        <v>2006.5</v>
      </c>
      <c r="AT23">
        <v>7.6656587878722203E-3</v>
      </c>
    </row>
    <row r="24" spans="1:46" x14ac:dyDescent="0.25">
      <c r="A24">
        <v>23</v>
      </c>
      <c r="B24">
        <v>0</v>
      </c>
      <c r="C24">
        <v>0</v>
      </c>
      <c r="D24">
        <v>69000</v>
      </c>
      <c r="E24">
        <v>47000</v>
      </c>
      <c r="F24">
        <v>0</v>
      </c>
      <c r="G24">
        <v>3000</v>
      </c>
      <c r="H24">
        <v>0</v>
      </c>
      <c r="I24">
        <v>8000</v>
      </c>
      <c r="J24">
        <v>180000</v>
      </c>
      <c r="K24">
        <v>180000</v>
      </c>
      <c r="L24">
        <v>301000</v>
      </c>
      <c r="M24">
        <v>0</v>
      </c>
      <c r="N24">
        <v>18000</v>
      </c>
      <c r="O24">
        <v>3000</v>
      </c>
      <c r="P24">
        <v>809000</v>
      </c>
      <c r="Q24">
        <v>15333000</v>
      </c>
      <c r="R24">
        <v>1606000</v>
      </c>
      <c r="S24">
        <v>61654000</v>
      </c>
      <c r="T24">
        <v>68266000</v>
      </c>
      <c r="U24">
        <v>2618000</v>
      </c>
      <c r="V24">
        <v>24794000</v>
      </c>
      <c r="W24" t="s">
        <v>46</v>
      </c>
      <c r="X24">
        <v>28000</v>
      </c>
      <c r="Y24" t="s">
        <v>46</v>
      </c>
      <c r="Z24">
        <v>4405000</v>
      </c>
      <c r="AA24">
        <v>43614000</v>
      </c>
      <c r="AB24">
        <v>412000</v>
      </c>
      <c r="AC24">
        <v>44026000</v>
      </c>
      <c r="AD24">
        <v>6836000</v>
      </c>
      <c r="AE24">
        <v>2387000</v>
      </c>
      <c r="AF24">
        <v>29955000</v>
      </c>
      <c r="AG24">
        <v>0</v>
      </c>
      <c r="AH24">
        <v>5604000</v>
      </c>
      <c r="AI24" t="s">
        <v>46</v>
      </c>
      <c r="AJ24" t="s">
        <v>46</v>
      </c>
      <c r="AK24" t="s">
        <v>46</v>
      </c>
      <c r="AL24">
        <v>279806000</v>
      </c>
      <c r="AM24">
        <v>2122000</v>
      </c>
      <c r="AN24">
        <v>809000</v>
      </c>
      <c r="AO24">
        <v>255000</v>
      </c>
      <c r="AP24">
        <v>658000</v>
      </c>
      <c r="AQ24">
        <v>0</v>
      </c>
      <c r="AR24">
        <v>2226000</v>
      </c>
      <c r="AS24">
        <v>2006.75</v>
      </c>
      <c r="AT24">
        <v>7.5838259365417502E-3</v>
      </c>
    </row>
    <row r="25" spans="1:46" x14ac:dyDescent="0.25">
      <c r="A25">
        <v>24</v>
      </c>
      <c r="B25">
        <v>2000</v>
      </c>
      <c r="C25">
        <v>0</v>
      </c>
      <c r="D25">
        <v>111000</v>
      </c>
      <c r="E25">
        <v>61000</v>
      </c>
      <c r="F25">
        <v>0</v>
      </c>
      <c r="G25">
        <v>4000</v>
      </c>
      <c r="H25">
        <v>0</v>
      </c>
      <c r="I25">
        <v>18000</v>
      </c>
      <c r="J25">
        <v>258000</v>
      </c>
      <c r="K25">
        <v>253000</v>
      </c>
      <c r="L25">
        <v>505000</v>
      </c>
      <c r="M25">
        <v>0</v>
      </c>
      <c r="N25">
        <v>27000</v>
      </c>
      <c r="O25">
        <v>5000</v>
      </c>
      <c r="P25">
        <v>1244000</v>
      </c>
      <c r="Q25">
        <v>15869000</v>
      </c>
      <c r="R25">
        <v>1664000</v>
      </c>
      <c r="S25">
        <v>61790000</v>
      </c>
      <c r="T25">
        <v>65571000</v>
      </c>
      <c r="U25">
        <v>2604000</v>
      </c>
      <c r="V25">
        <v>24887000</v>
      </c>
      <c r="W25" t="s">
        <v>46</v>
      </c>
      <c r="X25">
        <v>21000</v>
      </c>
      <c r="Y25" t="s">
        <v>46</v>
      </c>
      <c r="Z25">
        <v>5133000</v>
      </c>
      <c r="AA25">
        <v>46616000</v>
      </c>
      <c r="AB25">
        <v>450000</v>
      </c>
      <c r="AC25">
        <v>47066000</v>
      </c>
      <c r="AD25">
        <v>7589000</v>
      </c>
      <c r="AE25">
        <v>2442000</v>
      </c>
      <c r="AF25">
        <v>31037000</v>
      </c>
      <c r="AG25">
        <v>0</v>
      </c>
      <c r="AH25">
        <v>6116000</v>
      </c>
      <c r="AI25" t="s">
        <v>46</v>
      </c>
      <c r="AJ25" t="s">
        <v>46</v>
      </c>
      <c r="AK25" t="s">
        <v>46</v>
      </c>
      <c r="AL25">
        <v>286637000</v>
      </c>
      <c r="AM25">
        <v>2122000</v>
      </c>
      <c r="AN25">
        <v>1244000</v>
      </c>
      <c r="AO25">
        <v>346000</v>
      </c>
      <c r="AP25">
        <v>860000</v>
      </c>
      <c r="AQ25">
        <v>4000</v>
      </c>
      <c r="AR25">
        <v>2088000</v>
      </c>
      <c r="AS25">
        <v>2007</v>
      </c>
      <c r="AT25">
        <v>7.4030917153054196E-3</v>
      </c>
    </row>
    <row r="26" spans="1:46" x14ac:dyDescent="0.25">
      <c r="A26">
        <v>25</v>
      </c>
      <c r="B26">
        <v>0</v>
      </c>
      <c r="C26">
        <v>0</v>
      </c>
      <c r="D26">
        <v>59000</v>
      </c>
      <c r="E26">
        <v>24000</v>
      </c>
      <c r="F26">
        <v>0</v>
      </c>
      <c r="G26">
        <v>1000</v>
      </c>
      <c r="H26">
        <v>0</v>
      </c>
      <c r="I26">
        <v>3000</v>
      </c>
      <c r="J26">
        <v>85000</v>
      </c>
      <c r="K26">
        <v>81000</v>
      </c>
      <c r="L26">
        <v>224000</v>
      </c>
      <c r="M26">
        <v>0</v>
      </c>
      <c r="N26">
        <v>9000</v>
      </c>
      <c r="O26">
        <v>1000</v>
      </c>
      <c r="P26">
        <v>487000</v>
      </c>
      <c r="Q26">
        <v>15793000</v>
      </c>
      <c r="R26">
        <v>1650000</v>
      </c>
      <c r="S26">
        <v>61512000</v>
      </c>
      <c r="T26">
        <v>63921000</v>
      </c>
      <c r="U26">
        <v>2711000</v>
      </c>
      <c r="V26">
        <v>27444000</v>
      </c>
      <c r="W26" t="s">
        <v>46</v>
      </c>
      <c r="X26">
        <v>20000</v>
      </c>
      <c r="Y26" t="s">
        <v>46</v>
      </c>
      <c r="Z26">
        <v>4676000</v>
      </c>
      <c r="AA26">
        <v>48684000</v>
      </c>
      <c r="AB26">
        <v>447000</v>
      </c>
      <c r="AC26">
        <v>49131000</v>
      </c>
      <c r="AD26">
        <v>7507000</v>
      </c>
      <c r="AE26">
        <v>2332000</v>
      </c>
      <c r="AF26">
        <v>31862000</v>
      </c>
      <c r="AG26">
        <v>0</v>
      </c>
      <c r="AH26">
        <v>5371000</v>
      </c>
      <c r="AI26" t="s">
        <v>46</v>
      </c>
      <c r="AJ26" t="s">
        <v>46</v>
      </c>
      <c r="AK26" t="s">
        <v>46</v>
      </c>
      <c r="AL26">
        <v>284384000</v>
      </c>
      <c r="AM26">
        <v>2088000</v>
      </c>
      <c r="AN26">
        <v>487000</v>
      </c>
      <c r="AO26">
        <v>109000</v>
      </c>
      <c r="AP26">
        <v>441000</v>
      </c>
      <c r="AQ26">
        <v>0</v>
      </c>
      <c r="AR26">
        <v>2151000</v>
      </c>
      <c r="AS26">
        <v>2007.25</v>
      </c>
      <c r="AT26">
        <v>7.3421852143580497E-3</v>
      </c>
    </row>
    <row r="27" spans="1:46" x14ac:dyDescent="0.25">
      <c r="A27">
        <v>26</v>
      </c>
      <c r="B27">
        <v>2000</v>
      </c>
      <c r="C27">
        <v>0</v>
      </c>
      <c r="D27">
        <v>137000</v>
      </c>
      <c r="E27">
        <v>51000</v>
      </c>
      <c r="F27">
        <v>0</v>
      </c>
      <c r="G27">
        <v>1000</v>
      </c>
      <c r="H27">
        <v>0</v>
      </c>
      <c r="I27">
        <v>6000</v>
      </c>
      <c r="J27">
        <v>170000</v>
      </c>
      <c r="K27">
        <v>162000</v>
      </c>
      <c r="L27">
        <v>446000</v>
      </c>
      <c r="M27">
        <v>0</v>
      </c>
      <c r="N27">
        <v>20000</v>
      </c>
      <c r="O27">
        <v>3000</v>
      </c>
      <c r="P27">
        <v>998000</v>
      </c>
      <c r="Q27">
        <v>16229000</v>
      </c>
      <c r="R27">
        <v>1676000</v>
      </c>
      <c r="S27">
        <v>62546000</v>
      </c>
      <c r="T27">
        <v>53894000</v>
      </c>
      <c r="U27">
        <v>2517000</v>
      </c>
      <c r="V27">
        <v>28441000</v>
      </c>
      <c r="W27" t="s">
        <v>46</v>
      </c>
      <c r="X27">
        <v>20000</v>
      </c>
      <c r="Y27" t="s">
        <v>46</v>
      </c>
      <c r="Z27">
        <v>4516000</v>
      </c>
      <c r="AA27">
        <v>53070000</v>
      </c>
      <c r="AB27">
        <v>445000</v>
      </c>
      <c r="AC27">
        <v>53515000</v>
      </c>
      <c r="AD27">
        <v>8056000</v>
      </c>
      <c r="AE27">
        <v>2445000</v>
      </c>
      <c r="AF27">
        <v>32489000</v>
      </c>
      <c r="AG27">
        <v>0</v>
      </c>
      <c r="AH27">
        <v>5589000</v>
      </c>
      <c r="AI27" t="s">
        <v>46</v>
      </c>
      <c r="AJ27" t="s">
        <v>46</v>
      </c>
      <c r="AK27" t="s">
        <v>46</v>
      </c>
      <c r="AL27">
        <v>284697000</v>
      </c>
      <c r="AM27">
        <v>2088000</v>
      </c>
      <c r="AN27">
        <v>998000</v>
      </c>
      <c r="AO27">
        <v>226000</v>
      </c>
      <c r="AP27">
        <v>1210000</v>
      </c>
      <c r="AQ27">
        <v>0</v>
      </c>
      <c r="AR27">
        <v>2526000</v>
      </c>
      <c r="AS27">
        <v>2007.5</v>
      </c>
      <c r="AT27">
        <v>7.3341131097271802E-3</v>
      </c>
    </row>
    <row r="28" spans="1:46" x14ac:dyDescent="0.25">
      <c r="A28">
        <v>27</v>
      </c>
      <c r="B28">
        <v>5000</v>
      </c>
      <c r="C28">
        <v>0</v>
      </c>
      <c r="D28">
        <v>262000</v>
      </c>
      <c r="E28">
        <v>93000</v>
      </c>
      <c r="F28">
        <v>0</v>
      </c>
      <c r="G28">
        <v>2000</v>
      </c>
      <c r="H28">
        <v>0</v>
      </c>
      <c r="I28">
        <v>9000</v>
      </c>
      <c r="J28">
        <v>288000</v>
      </c>
      <c r="K28">
        <v>251000</v>
      </c>
      <c r="L28">
        <v>698000</v>
      </c>
      <c r="M28">
        <v>0</v>
      </c>
      <c r="N28">
        <v>33000</v>
      </c>
      <c r="O28">
        <v>5000</v>
      </c>
      <c r="P28">
        <v>1646000</v>
      </c>
      <c r="Q28">
        <v>17224000</v>
      </c>
      <c r="R28">
        <v>1709000</v>
      </c>
      <c r="S28">
        <v>62987000</v>
      </c>
      <c r="T28">
        <v>56601000</v>
      </c>
      <c r="U28">
        <v>2528000</v>
      </c>
      <c r="V28">
        <v>28948000</v>
      </c>
      <c r="W28" t="s">
        <v>46</v>
      </c>
      <c r="X28">
        <v>18000</v>
      </c>
      <c r="Y28" t="s">
        <v>46</v>
      </c>
      <c r="Z28">
        <v>4452000</v>
      </c>
      <c r="AA28">
        <v>57902000</v>
      </c>
      <c r="AB28">
        <v>522000</v>
      </c>
      <c r="AC28">
        <v>58424000</v>
      </c>
      <c r="AD28">
        <v>8974000</v>
      </c>
      <c r="AE28">
        <v>2457000</v>
      </c>
      <c r="AF28">
        <v>36320000</v>
      </c>
      <c r="AG28">
        <v>0</v>
      </c>
      <c r="AH28">
        <v>7442000</v>
      </c>
      <c r="AI28" t="s">
        <v>46</v>
      </c>
      <c r="AJ28" t="s">
        <v>46</v>
      </c>
      <c r="AK28" t="s">
        <v>46</v>
      </c>
      <c r="AL28">
        <v>298388000</v>
      </c>
      <c r="AM28">
        <v>2088000</v>
      </c>
      <c r="AN28">
        <v>998000</v>
      </c>
      <c r="AO28">
        <v>226000</v>
      </c>
      <c r="AP28">
        <v>1210000</v>
      </c>
      <c r="AQ28">
        <v>0</v>
      </c>
      <c r="AR28">
        <v>2526000</v>
      </c>
      <c r="AS28">
        <v>2007.75</v>
      </c>
      <c r="AT28">
        <v>6.9976004396959703E-3</v>
      </c>
    </row>
    <row r="29" spans="1:46" x14ac:dyDescent="0.25">
      <c r="A29">
        <v>28</v>
      </c>
      <c r="B29">
        <v>14000</v>
      </c>
      <c r="C29">
        <v>0</v>
      </c>
      <c r="D29">
        <v>478000</v>
      </c>
      <c r="E29">
        <v>158000</v>
      </c>
      <c r="F29">
        <v>0</v>
      </c>
      <c r="G29">
        <v>5000</v>
      </c>
      <c r="H29">
        <v>0</v>
      </c>
      <c r="I29">
        <v>11000</v>
      </c>
      <c r="J29">
        <v>459000</v>
      </c>
      <c r="K29">
        <v>361000</v>
      </c>
      <c r="L29">
        <v>1002000</v>
      </c>
      <c r="M29">
        <v>0</v>
      </c>
      <c r="N29">
        <v>50000</v>
      </c>
      <c r="O29">
        <v>8000</v>
      </c>
      <c r="P29">
        <v>2546000</v>
      </c>
      <c r="Q29">
        <v>18047000</v>
      </c>
      <c r="R29">
        <v>1712000</v>
      </c>
      <c r="S29">
        <v>64023000</v>
      </c>
      <c r="T29">
        <v>53092000</v>
      </c>
      <c r="U29">
        <v>2566000</v>
      </c>
      <c r="V29">
        <v>30186000</v>
      </c>
      <c r="W29" t="s">
        <v>46</v>
      </c>
      <c r="X29">
        <v>33000</v>
      </c>
      <c r="Y29" t="s">
        <v>46</v>
      </c>
      <c r="Z29">
        <v>4985000</v>
      </c>
      <c r="AA29">
        <v>60962000</v>
      </c>
      <c r="AB29">
        <v>552000</v>
      </c>
      <c r="AC29">
        <v>61514000</v>
      </c>
      <c r="AD29">
        <v>9899000</v>
      </c>
      <c r="AE29">
        <v>2530000</v>
      </c>
      <c r="AF29">
        <v>35496000</v>
      </c>
      <c r="AG29">
        <v>0</v>
      </c>
      <c r="AH29">
        <v>9091000</v>
      </c>
      <c r="AI29" t="s">
        <v>46</v>
      </c>
      <c r="AJ29" t="s">
        <v>46</v>
      </c>
      <c r="AK29" t="s">
        <v>46</v>
      </c>
      <c r="AL29">
        <v>307234000</v>
      </c>
      <c r="AM29">
        <v>2088000</v>
      </c>
      <c r="AN29">
        <v>1646000</v>
      </c>
      <c r="AO29">
        <v>335000</v>
      </c>
      <c r="AP29">
        <v>1753000</v>
      </c>
      <c r="AQ29">
        <v>39000</v>
      </c>
      <c r="AR29">
        <v>2569000</v>
      </c>
      <c r="AS29">
        <v>2008</v>
      </c>
      <c r="AT29">
        <v>6.7961228249477602E-3</v>
      </c>
    </row>
    <row r="30" spans="1:46" x14ac:dyDescent="0.25">
      <c r="A30">
        <v>29</v>
      </c>
      <c r="B30">
        <v>29000</v>
      </c>
      <c r="C30">
        <v>0</v>
      </c>
      <c r="D30">
        <v>342000</v>
      </c>
      <c r="E30">
        <v>88000</v>
      </c>
      <c r="F30">
        <v>0</v>
      </c>
      <c r="G30">
        <v>3000</v>
      </c>
      <c r="H30">
        <v>0</v>
      </c>
      <c r="I30">
        <v>4000</v>
      </c>
      <c r="J30">
        <v>170000</v>
      </c>
      <c r="K30">
        <v>137000</v>
      </c>
      <c r="L30">
        <v>330000</v>
      </c>
      <c r="M30">
        <v>0</v>
      </c>
      <c r="N30">
        <v>28000</v>
      </c>
      <c r="O30">
        <v>4000</v>
      </c>
      <c r="P30">
        <v>1135000</v>
      </c>
      <c r="Q30">
        <v>18736000</v>
      </c>
      <c r="R30">
        <v>1770000</v>
      </c>
      <c r="S30">
        <v>64123000</v>
      </c>
      <c r="T30">
        <v>58898000</v>
      </c>
      <c r="U30">
        <v>2895000</v>
      </c>
      <c r="V30">
        <v>33239000</v>
      </c>
      <c r="W30" t="s">
        <v>46</v>
      </c>
      <c r="X30">
        <v>31000</v>
      </c>
      <c r="Y30" t="s">
        <v>46</v>
      </c>
      <c r="Z30">
        <v>4455000</v>
      </c>
      <c r="AA30">
        <v>66293000</v>
      </c>
      <c r="AB30">
        <v>602000</v>
      </c>
      <c r="AC30">
        <v>66895000</v>
      </c>
      <c r="AD30">
        <v>9951000</v>
      </c>
      <c r="AE30">
        <v>2441000</v>
      </c>
      <c r="AF30">
        <v>35374000</v>
      </c>
      <c r="AG30">
        <v>0</v>
      </c>
      <c r="AH30">
        <v>7138000</v>
      </c>
      <c r="AI30" t="s">
        <v>46</v>
      </c>
      <c r="AJ30" t="s">
        <v>46</v>
      </c>
      <c r="AK30" t="s">
        <v>46</v>
      </c>
      <c r="AL30">
        <v>318394000</v>
      </c>
      <c r="AM30">
        <v>3625000</v>
      </c>
      <c r="AN30">
        <v>1135000</v>
      </c>
      <c r="AO30">
        <v>133000</v>
      </c>
      <c r="AP30">
        <v>1353000</v>
      </c>
      <c r="AQ30">
        <v>82000</v>
      </c>
      <c r="AR30">
        <v>4058000</v>
      </c>
      <c r="AS30">
        <v>2008.25</v>
      </c>
      <c r="AT30">
        <v>1.13852647977035E-2</v>
      </c>
    </row>
    <row r="31" spans="1:46" x14ac:dyDescent="0.25">
      <c r="A31">
        <v>30</v>
      </c>
      <c r="B31">
        <v>58000</v>
      </c>
      <c r="C31">
        <v>1000</v>
      </c>
      <c r="D31">
        <v>606000</v>
      </c>
      <c r="E31">
        <v>165000</v>
      </c>
      <c r="F31">
        <v>0</v>
      </c>
      <c r="G31">
        <v>9000</v>
      </c>
      <c r="H31">
        <v>0</v>
      </c>
      <c r="I31">
        <v>9000</v>
      </c>
      <c r="J31">
        <v>419000</v>
      </c>
      <c r="K31">
        <v>300000</v>
      </c>
      <c r="L31">
        <v>624000</v>
      </c>
      <c r="M31">
        <v>0</v>
      </c>
      <c r="N31">
        <v>52000</v>
      </c>
      <c r="O31">
        <v>17000</v>
      </c>
      <c r="P31">
        <v>2260000</v>
      </c>
      <c r="Q31">
        <v>19353000</v>
      </c>
      <c r="R31">
        <v>2298000</v>
      </c>
      <c r="S31">
        <v>65548000</v>
      </c>
      <c r="T31">
        <v>52593000</v>
      </c>
      <c r="U31">
        <v>3365000</v>
      </c>
      <c r="V31">
        <v>36348000</v>
      </c>
      <c r="W31" t="s">
        <v>46</v>
      </c>
      <c r="X31">
        <v>29000</v>
      </c>
      <c r="Y31" t="s">
        <v>46</v>
      </c>
      <c r="Z31">
        <v>5061000</v>
      </c>
      <c r="AA31">
        <v>72052000</v>
      </c>
      <c r="AB31">
        <v>694000</v>
      </c>
      <c r="AC31">
        <v>72746000</v>
      </c>
      <c r="AD31">
        <v>10539000</v>
      </c>
      <c r="AE31">
        <v>2706000</v>
      </c>
      <c r="AF31">
        <v>34643000</v>
      </c>
      <c r="AG31">
        <v>0</v>
      </c>
      <c r="AH31">
        <v>7575000</v>
      </c>
      <c r="AI31" t="s">
        <v>46</v>
      </c>
      <c r="AJ31" t="s">
        <v>46</v>
      </c>
      <c r="AK31" t="s">
        <v>46</v>
      </c>
      <c r="AL31">
        <v>328550000</v>
      </c>
      <c r="AM31">
        <v>3625000</v>
      </c>
      <c r="AN31">
        <v>2260000</v>
      </c>
      <c r="AO31">
        <v>270000</v>
      </c>
      <c r="AP31">
        <v>3504000</v>
      </c>
      <c r="AQ31">
        <v>100000</v>
      </c>
      <c r="AR31">
        <v>5239000</v>
      </c>
      <c r="AS31">
        <v>2008.5</v>
      </c>
      <c r="AT31">
        <v>1.10333282605387E-2</v>
      </c>
    </row>
    <row r="32" spans="1:46" x14ac:dyDescent="0.25">
      <c r="A32">
        <v>31</v>
      </c>
      <c r="B32">
        <v>94000</v>
      </c>
      <c r="C32">
        <v>2000</v>
      </c>
      <c r="D32">
        <v>1091000</v>
      </c>
      <c r="E32">
        <v>318000</v>
      </c>
      <c r="F32">
        <v>1000</v>
      </c>
      <c r="G32">
        <v>15000</v>
      </c>
      <c r="H32">
        <v>0</v>
      </c>
      <c r="I32">
        <v>14000</v>
      </c>
      <c r="J32">
        <v>631000</v>
      </c>
      <c r="K32">
        <v>486000</v>
      </c>
      <c r="L32">
        <v>993000</v>
      </c>
      <c r="M32">
        <v>0</v>
      </c>
      <c r="N32">
        <v>80000</v>
      </c>
      <c r="O32">
        <v>36000</v>
      </c>
      <c r="P32">
        <v>3761000</v>
      </c>
      <c r="Q32">
        <v>19515000</v>
      </c>
      <c r="R32">
        <v>2354000</v>
      </c>
      <c r="S32">
        <v>66804000</v>
      </c>
      <c r="T32">
        <v>50555000</v>
      </c>
      <c r="U32">
        <v>3181000</v>
      </c>
      <c r="V32">
        <v>38712000</v>
      </c>
      <c r="W32" t="s">
        <v>46</v>
      </c>
      <c r="X32">
        <v>10000</v>
      </c>
      <c r="Y32" t="s">
        <v>46</v>
      </c>
      <c r="Z32">
        <v>4985000</v>
      </c>
      <c r="AA32">
        <v>76500000</v>
      </c>
      <c r="AB32">
        <v>639000</v>
      </c>
      <c r="AC32">
        <v>77139000</v>
      </c>
      <c r="AD32">
        <v>11037000</v>
      </c>
      <c r="AE32">
        <v>2916000</v>
      </c>
      <c r="AF32">
        <v>34769000</v>
      </c>
      <c r="AG32">
        <v>0</v>
      </c>
      <c r="AH32">
        <v>8213000</v>
      </c>
      <c r="AI32" t="s">
        <v>46</v>
      </c>
      <c r="AJ32" t="s">
        <v>46</v>
      </c>
      <c r="AK32" t="s">
        <v>46</v>
      </c>
      <c r="AL32">
        <v>332808000</v>
      </c>
      <c r="AM32">
        <v>3625000</v>
      </c>
      <c r="AN32">
        <v>3761000</v>
      </c>
      <c r="AO32">
        <v>409000</v>
      </c>
      <c r="AP32">
        <v>5041000</v>
      </c>
      <c r="AQ32">
        <v>100000</v>
      </c>
      <c r="AR32">
        <v>5414000</v>
      </c>
      <c r="AS32">
        <v>2008.75</v>
      </c>
      <c r="AT32">
        <v>1.08921660537006E-2</v>
      </c>
    </row>
    <row r="33" spans="1:46" x14ac:dyDescent="0.25">
      <c r="A33">
        <v>32</v>
      </c>
      <c r="B33">
        <v>179000</v>
      </c>
      <c r="C33">
        <v>2000</v>
      </c>
      <c r="D33">
        <v>1604000</v>
      </c>
      <c r="E33">
        <v>500000</v>
      </c>
      <c r="F33">
        <v>1000</v>
      </c>
      <c r="G33">
        <v>26000</v>
      </c>
      <c r="H33">
        <v>0</v>
      </c>
      <c r="I33">
        <v>18000</v>
      </c>
      <c r="J33">
        <v>1109000</v>
      </c>
      <c r="K33">
        <v>698000</v>
      </c>
      <c r="L33">
        <v>1434000</v>
      </c>
      <c r="M33">
        <v>0</v>
      </c>
      <c r="N33">
        <v>287000</v>
      </c>
      <c r="O33">
        <v>56000</v>
      </c>
      <c r="P33">
        <v>5914000</v>
      </c>
      <c r="Q33">
        <v>19627000</v>
      </c>
      <c r="R33">
        <v>2633000</v>
      </c>
      <c r="S33">
        <v>68090000</v>
      </c>
      <c r="T33">
        <v>52557000</v>
      </c>
      <c r="U33">
        <v>3577000</v>
      </c>
      <c r="V33">
        <v>40464000</v>
      </c>
      <c r="W33" t="s">
        <v>46</v>
      </c>
      <c r="X33">
        <v>0</v>
      </c>
      <c r="Y33" t="s">
        <v>46</v>
      </c>
      <c r="Z33">
        <v>5751000</v>
      </c>
      <c r="AA33">
        <v>81535000</v>
      </c>
      <c r="AB33">
        <v>693000</v>
      </c>
      <c r="AC33">
        <v>82228000</v>
      </c>
      <c r="AD33">
        <v>11547000</v>
      </c>
      <c r="AE33">
        <v>3178000</v>
      </c>
      <c r="AF33">
        <v>34183000</v>
      </c>
      <c r="AG33">
        <v>0</v>
      </c>
      <c r="AH33">
        <v>11930000</v>
      </c>
      <c r="AI33" t="s">
        <v>46</v>
      </c>
      <c r="AJ33" t="s">
        <v>46</v>
      </c>
      <c r="AK33" t="s">
        <v>46</v>
      </c>
      <c r="AL33">
        <v>348315000</v>
      </c>
      <c r="AM33">
        <v>3625000</v>
      </c>
      <c r="AN33">
        <v>5914000</v>
      </c>
      <c r="AO33">
        <v>549000</v>
      </c>
      <c r="AP33">
        <v>9897000</v>
      </c>
      <c r="AQ33">
        <v>116000</v>
      </c>
      <c r="AR33">
        <v>8273000</v>
      </c>
      <c r="AS33">
        <v>2009</v>
      </c>
      <c r="AT33">
        <v>1.04072463143993E-2</v>
      </c>
    </row>
    <row r="34" spans="1:46" x14ac:dyDescent="0.25">
      <c r="A34">
        <v>33</v>
      </c>
      <c r="B34">
        <v>110000</v>
      </c>
      <c r="C34">
        <v>2000</v>
      </c>
      <c r="D34">
        <v>616000</v>
      </c>
      <c r="E34">
        <v>200000</v>
      </c>
      <c r="F34">
        <v>0</v>
      </c>
      <c r="G34">
        <v>23000</v>
      </c>
      <c r="H34">
        <v>0</v>
      </c>
      <c r="I34">
        <v>5000</v>
      </c>
      <c r="J34">
        <v>386000</v>
      </c>
      <c r="K34">
        <v>476000</v>
      </c>
      <c r="L34">
        <v>430000</v>
      </c>
      <c r="M34">
        <v>0</v>
      </c>
      <c r="N34">
        <v>51000</v>
      </c>
      <c r="O34">
        <v>19000</v>
      </c>
      <c r="P34">
        <v>2318000</v>
      </c>
      <c r="Q34">
        <v>18843000</v>
      </c>
      <c r="R34">
        <v>2623000</v>
      </c>
      <c r="S34">
        <v>69773000</v>
      </c>
      <c r="T34">
        <v>67009000</v>
      </c>
      <c r="U34">
        <v>3875000</v>
      </c>
      <c r="V34">
        <v>41576000</v>
      </c>
      <c r="W34" t="s">
        <v>46</v>
      </c>
      <c r="X34">
        <v>0</v>
      </c>
      <c r="Y34" t="s">
        <v>46</v>
      </c>
      <c r="Z34">
        <v>5562000</v>
      </c>
      <c r="AA34">
        <v>78424000</v>
      </c>
      <c r="AB34">
        <v>1078000</v>
      </c>
      <c r="AC34">
        <v>79502000</v>
      </c>
      <c r="AD34">
        <v>15684000</v>
      </c>
      <c r="AE34">
        <v>2938000</v>
      </c>
      <c r="AF34">
        <v>33807000</v>
      </c>
      <c r="AG34">
        <v>0</v>
      </c>
      <c r="AH34">
        <v>8725000</v>
      </c>
      <c r="AI34" t="s">
        <v>46</v>
      </c>
      <c r="AJ34" t="s">
        <v>46</v>
      </c>
      <c r="AK34" t="s">
        <v>46</v>
      </c>
      <c r="AL34">
        <v>360831000</v>
      </c>
      <c r="AM34">
        <v>8273000</v>
      </c>
      <c r="AN34">
        <v>2318000</v>
      </c>
      <c r="AO34">
        <v>165000</v>
      </c>
      <c r="AP34">
        <v>3217000</v>
      </c>
      <c r="AQ34">
        <v>903000</v>
      </c>
      <c r="AR34">
        <v>10240000</v>
      </c>
      <c r="AS34">
        <v>2009.25</v>
      </c>
      <c r="AT34">
        <v>2.2927630940800501E-2</v>
      </c>
    </row>
    <row r="35" spans="1:46" x14ac:dyDescent="0.25">
      <c r="A35">
        <v>34</v>
      </c>
      <c r="B35">
        <v>311000</v>
      </c>
      <c r="C35">
        <v>4000</v>
      </c>
      <c r="D35">
        <v>1382000</v>
      </c>
      <c r="E35">
        <v>461000</v>
      </c>
      <c r="F35">
        <v>11000</v>
      </c>
      <c r="G35">
        <v>99000</v>
      </c>
      <c r="H35">
        <v>0</v>
      </c>
      <c r="I35">
        <v>14000</v>
      </c>
      <c r="J35">
        <v>812000</v>
      </c>
      <c r="K35">
        <v>1019000</v>
      </c>
      <c r="L35">
        <v>787000</v>
      </c>
      <c r="M35">
        <v>0</v>
      </c>
      <c r="N35">
        <v>115000</v>
      </c>
      <c r="O35">
        <v>40000</v>
      </c>
      <c r="P35">
        <v>5055000</v>
      </c>
      <c r="Q35">
        <v>18437000</v>
      </c>
      <c r="R35">
        <v>2639000</v>
      </c>
      <c r="S35">
        <v>68878000</v>
      </c>
      <c r="T35">
        <v>72704000</v>
      </c>
      <c r="U35">
        <v>3976000</v>
      </c>
      <c r="V35">
        <v>42502000</v>
      </c>
      <c r="W35" t="s">
        <v>46</v>
      </c>
      <c r="X35">
        <v>0</v>
      </c>
      <c r="Y35" t="s">
        <v>46</v>
      </c>
      <c r="Z35">
        <v>5740000</v>
      </c>
      <c r="AA35">
        <v>74466000</v>
      </c>
      <c r="AB35">
        <v>1063000</v>
      </c>
      <c r="AC35">
        <v>75529000</v>
      </c>
      <c r="AD35">
        <v>15578000</v>
      </c>
      <c r="AE35">
        <v>3033000</v>
      </c>
      <c r="AF35">
        <v>31378000</v>
      </c>
      <c r="AG35">
        <v>0</v>
      </c>
      <c r="AH35">
        <v>9927000</v>
      </c>
      <c r="AI35" t="s">
        <v>46</v>
      </c>
      <c r="AJ35" t="s">
        <v>46</v>
      </c>
      <c r="AK35" t="s">
        <v>46</v>
      </c>
      <c r="AL35">
        <v>360327000</v>
      </c>
      <c r="AM35">
        <v>8273000</v>
      </c>
      <c r="AN35">
        <v>5055000</v>
      </c>
      <c r="AO35">
        <v>358000</v>
      </c>
      <c r="AP35">
        <v>5392000</v>
      </c>
      <c r="AQ35">
        <v>919000</v>
      </c>
      <c r="AR35">
        <v>9887000</v>
      </c>
      <c r="AS35">
        <v>2009.5</v>
      </c>
      <c r="AT35">
        <v>2.2959700494273299E-2</v>
      </c>
    </row>
    <row r="36" spans="1:46" x14ac:dyDescent="0.25">
      <c r="A36">
        <v>35</v>
      </c>
      <c r="B36">
        <v>453000</v>
      </c>
      <c r="C36">
        <v>6000</v>
      </c>
      <c r="D36">
        <v>2178000</v>
      </c>
      <c r="E36">
        <v>718000</v>
      </c>
      <c r="F36">
        <v>12000</v>
      </c>
      <c r="G36">
        <v>158000</v>
      </c>
      <c r="H36">
        <v>0</v>
      </c>
      <c r="I36">
        <v>22000</v>
      </c>
      <c r="J36">
        <v>1278000</v>
      </c>
      <c r="K36">
        <v>1538000</v>
      </c>
      <c r="L36">
        <v>1189000</v>
      </c>
      <c r="M36">
        <v>0</v>
      </c>
      <c r="N36">
        <v>148000</v>
      </c>
      <c r="O36">
        <v>62000</v>
      </c>
      <c r="P36">
        <v>7762000</v>
      </c>
      <c r="Q36">
        <v>17313000</v>
      </c>
      <c r="R36">
        <v>2620000</v>
      </c>
      <c r="S36">
        <v>67672000</v>
      </c>
      <c r="T36">
        <v>66243000</v>
      </c>
      <c r="U36">
        <v>4256000</v>
      </c>
      <c r="V36">
        <v>43371000</v>
      </c>
      <c r="W36" t="s">
        <v>46</v>
      </c>
      <c r="X36">
        <v>0</v>
      </c>
      <c r="Y36" t="s">
        <v>46</v>
      </c>
      <c r="Z36">
        <v>5594000</v>
      </c>
      <c r="AA36">
        <v>69826000</v>
      </c>
      <c r="AB36">
        <v>935000</v>
      </c>
      <c r="AC36">
        <v>70761000</v>
      </c>
      <c r="AD36">
        <v>15473000</v>
      </c>
      <c r="AE36">
        <v>2947000</v>
      </c>
      <c r="AF36">
        <v>30369000</v>
      </c>
      <c r="AG36">
        <v>0</v>
      </c>
      <c r="AH36">
        <v>8593000</v>
      </c>
      <c r="AI36" t="s">
        <v>46</v>
      </c>
      <c r="AJ36" t="s">
        <v>46</v>
      </c>
      <c r="AK36" t="s">
        <v>46</v>
      </c>
      <c r="AL36">
        <v>361061000</v>
      </c>
      <c r="AM36">
        <v>8273000</v>
      </c>
      <c r="AN36">
        <v>7762000</v>
      </c>
      <c r="AO36">
        <v>552000</v>
      </c>
      <c r="AP36">
        <v>8067000</v>
      </c>
      <c r="AQ36">
        <v>907000</v>
      </c>
      <c r="AR36">
        <v>10037000</v>
      </c>
      <c r="AS36">
        <v>2009.75</v>
      </c>
      <c r="AT36">
        <v>2.2913025776807799E-2</v>
      </c>
    </row>
    <row r="37" spans="1:46" x14ac:dyDescent="0.25">
      <c r="A37">
        <v>36</v>
      </c>
      <c r="B37">
        <v>668000</v>
      </c>
      <c r="C37">
        <v>8000</v>
      </c>
      <c r="D37">
        <v>3071000</v>
      </c>
      <c r="E37">
        <v>1462000</v>
      </c>
      <c r="F37">
        <v>13000</v>
      </c>
      <c r="G37">
        <v>243000</v>
      </c>
      <c r="H37">
        <v>0</v>
      </c>
      <c r="I37">
        <v>48000</v>
      </c>
      <c r="J37">
        <v>1767000</v>
      </c>
      <c r="K37">
        <v>2042000</v>
      </c>
      <c r="L37">
        <v>1578000</v>
      </c>
      <c r="M37">
        <v>0</v>
      </c>
      <c r="N37">
        <v>184000</v>
      </c>
      <c r="O37">
        <v>86000</v>
      </c>
      <c r="P37">
        <v>11170000</v>
      </c>
      <c r="Q37">
        <v>16156000</v>
      </c>
      <c r="R37">
        <v>2597000</v>
      </c>
      <c r="S37">
        <v>67726000</v>
      </c>
      <c r="T37">
        <v>118658000</v>
      </c>
      <c r="U37">
        <v>5216000</v>
      </c>
      <c r="V37">
        <v>46970000</v>
      </c>
      <c r="W37" t="s">
        <v>46</v>
      </c>
      <c r="X37">
        <v>0</v>
      </c>
      <c r="Y37" t="s">
        <v>46</v>
      </c>
      <c r="Z37">
        <v>5972000</v>
      </c>
      <c r="AA37">
        <v>68692000</v>
      </c>
      <c r="AB37">
        <v>853000</v>
      </c>
      <c r="AC37">
        <v>69545000</v>
      </c>
      <c r="AD37">
        <v>15382000</v>
      </c>
      <c r="AE37">
        <v>2855000</v>
      </c>
      <c r="AF37">
        <v>29775000</v>
      </c>
      <c r="AG37">
        <v>0</v>
      </c>
      <c r="AH37">
        <v>10526000</v>
      </c>
      <c r="AI37" t="s">
        <v>46</v>
      </c>
      <c r="AJ37" t="s">
        <v>46</v>
      </c>
      <c r="AK37" t="s">
        <v>46</v>
      </c>
      <c r="AL37">
        <v>404682000</v>
      </c>
      <c r="AM37">
        <v>8273000</v>
      </c>
      <c r="AN37">
        <v>11170000</v>
      </c>
      <c r="AO37">
        <v>778000</v>
      </c>
      <c r="AP37">
        <v>11811000</v>
      </c>
      <c r="AQ37">
        <v>1828000</v>
      </c>
      <c r="AR37">
        <v>11520000</v>
      </c>
      <c r="AS37">
        <v>2010</v>
      </c>
      <c r="AT37">
        <v>2.0443212201185099E-2</v>
      </c>
    </row>
    <row r="38" spans="1:46" x14ac:dyDescent="0.25">
      <c r="A38">
        <v>37</v>
      </c>
      <c r="B38">
        <v>386000</v>
      </c>
      <c r="C38">
        <v>2000</v>
      </c>
      <c r="D38">
        <v>1180000</v>
      </c>
      <c r="E38">
        <v>1298000</v>
      </c>
      <c r="F38">
        <v>27000</v>
      </c>
      <c r="G38">
        <v>180000</v>
      </c>
      <c r="H38">
        <v>0</v>
      </c>
      <c r="I38">
        <v>48000</v>
      </c>
      <c r="J38">
        <v>533000</v>
      </c>
      <c r="K38">
        <v>589000</v>
      </c>
      <c r="L38">
        <v>572000</v>
      </c>
      <c r="M38">
        <v>0</v>
      </c>
      <c r="N38">
        <v>118000</v>
      </c>
      <c r="O38">
        <v>30000</v>
      </c>
      <c r="P38">
        <v>4963000</v>
      </c>
      <c r="Q38">
        <v>33545000</v>
      </c>
      <c r="R38">
        <v>2947000</v>
      </c>
      <c r="S38">
        <v>105878000</v>
      </c>
      <c r="T38">
        <v>218000000</v>
      </c>
      <c r="U38">
        <v>9873000</v>
      </c>
      <c r="V38">
        <v>86653000</v>
      </c>
      <c r="W38" t="s">
        <v>46</v>
      </c>
      <c r="X38">
        <v>1201000</v>
      </c>
      <c r="Y38" t="s">
        <v>46</v>
      </c>
      <c r="Z38">
        <v>5734000</v>
      </c>
      <c r="AA38">
        <v>113459000</v>
      </c>
      <c r="AB38">
        <v>1954000</v>
      </c>
      <c r="AC38">
        <v>115413000</v>
      </c>
      <c r="AD38">
        <v>17330000</v>
      </c>
      <c r="AE38">
        <v>4350000</v>
      </c>
      <c r="AF38">
        <v>72555000</v>
      </c>
      <c r="AG38">
        <v>261000</v>
      </c>
      <c r="AH38">
        <v>4921000</v>
      </c>
      <c r="AI38" t="s">
        <v>46</v>
      </c>
      <c r="AJ38" t="s">
        <v>46</v>
      </c>
      <c r="AK38" t="s">
        <v>46</v>
      </c>
      <c r="AL38">
        <v>713863000</v>
      </c>
      <c r="AM38">
        <v>11520000</v>
      </c>
      <c r="AN38">
        <v>4963000</v>
      </c>
      <c r="AO38">
        <v>435000</v>
      </c>
      <c r="AP38">
        <v>4800000</v>
      </c>
      <c r="AQ38">
        <v>9579000</v>
      </c>
      <c r="AR38">
        <v>21371000</v>
      </c>
      <c r="AS38">
        <v>2010.25</v>
      </c>
      <c r="AT38">
        <v>1.6137550202209701E-2</v>
      </c>
    </row>
    <row r="39" spans="1:46" x14ac:dyDescent="0.25">
      <c r="A39">
        <v>38</v>
      </c>
      <c r="B39">
        <v>737000</v>
      </c>
      <c r="C39">
        <v>6000</v>
      </c>
      <c r="D39">
        <v>2179000</v>
      </c>
      <c r="E39">
        <v>2268000</v>
      </c>
      <c r="F39">
        <v>40000</v>
      </c>
      <c r="G39">
        <v>436000</v>
      </c>
      <c r="H39">
        <v>0</v>
      </c>
      <c r="I39">
        <v>69000</v>
      </c>
      <c r="J39">
        <v>1093000</v>
      </c>
      <c r="K39">
        <v>1121000</v>
      </c>
      <c r="L39">
        <v>983000</v>
      </c>
      <c r="M39">
        <v>0</v>
      </c>
      <c r="N39">
        <v>218000</v>
      </c>
      <c r="O39">
        <v>56000</v>
      </c>
      <c r="P39">
        <v>9206000</v>
      </c>
      <c r="Q39">
        <v>34815000</v>
      </c>
      <c r="R39">
        <v>3064000</v>
      </c>
      <c r="S39">
        <v>104673000</v>
      </c>
      <c r="T39">
        <v>212321000</v>
      </c>
      <c r="U39">
        <v>10061000</v>
      </c>
      <c r="V39">
        <v>84647000</v>
      </c>
      <c r="W39" t="s">
        <v>46</v>
      </c>
      <c r="X39">
        <v>633000</v>
      </c>
      <c r="Y39" t="s">
        <v>46</v>
      </c>
      <c r="Z39">
        <v>5753000</v>
      </c>
      <c r="AA39">
        <v>111862000</v>
      </c>
      <c r="AB39">
        <v>1440000</v>
      </c>
      <c r="AC39">
        <v>113302000</v>
      </c>
      <c r="AD39">
        <v>16956000</v>
      </c>
      <c r="AE39">
        <v>4601000</v>
      </c>
      <c r="AF39">
        <v>70576000</v>
      </c>
      <c r="AG39">
        <v>271000</v>
      </c>
      <c r="AH39">
        <v>4474000</v>
      </c>
      <c r="AI39" t="s">
        <v>46</v>
      </c>
      <c r="AJ39" t="s">
        <v>46</v>
      </c>
      <c r="AK39" t="s">
        <v>46</v>
      </c>
      <c r="AL39">
        <v>706050000</v>
      </c>
      <c r="AM39">
        <v>11520000</v>
      </c>
      <c r="AN39">
        <v>9206000</v>
      </c>
      <c r="AO39">
        <v>873000</v>
      </c>
      <c r="AP39">
        <v>8264000</v>
      </c>
      <c r="AQ39">
        <v>9541000</v>
      </c>
      <c r="AR39">
        <v>20992000</v>
      </c>
      <c r="AS39">
        <v>2010.5</v>
      </c>
      <c r="AT39">
        <v>1.6316124920331399E-2</v>
      </c>
    </row>
    <row r="40" spans="1:46" x14ac:dyDescent="0.25">
      <c r="A40">
        <v>39</v>
      </c>
      <c r="B40">
        <v>1055000</v>
      </c>
      <c r="C40">
        <v>13000</v>
      </c>
      <c r="D40">
        <v>3227000</v>
      </c>
      <c r="E40">
        <v>3090000</v>
      </c>
      <c r="F40">
        <v>73000</v>
      </c>
      <c r="G40">
        <v>597000</v>
      </c>
      <c r="H40">
        <v>0</v>
      </c>
      <c r="I40">
        <v>104000</v>
      </c>
      <c r="J40">
        <v>1561000</v>
      </c>
      <c r="K40">
        <v>1585000</v>
      </c>
      <c r="L40">
        <v>1436000</v>
      </c>
      <c r="M40">
        <v>0</v>
      </c>
      <c r="N40">
        <v>319000</v>
      </c>
      <c r="O40">
        <v>92000</v>
      </c>
      <c r="P40">
        <v>13152000</v>
      </c>
      <c r="Q40">
        <v>31569000</v>
      </c>
      <c r="R40">
        <v>2975000</v>
      </c>
      <c r="S40">
        <v>103589000</v>
      </c>
      <c r="T40">
        <v>215034000</v>
      </c>
      <c r="U40">
        <v>10631000</v>
      </c>
      <c r="V40">
        <v>83667000</v>
      </c>
      <c r="W40" t="s">
        <v>46</v>
      </c>
      <c r="X40">
        <v>586000</v>
      </c>
      <c r="Y40" t="s">
        <v>46</v>
      </c>
      <c r="Z40">
        <v>5460000</v>
      </c>
      <c r="AA40">
        <v>111594000</v>
      </c>
      <c r="AB40">
        <v>529000</v>
      </c>
      <c r="AC40">
        <v>112123000</v>
      </c>
      <c r="AD40">
        <v>16700000</v>
      </c>
      <c r="AE40">
        <v>4809000</v>
      </c>
      <c r="AF40">
        <v>67731000</v>
      </c>
      <c r="AG40">
        <v>220000</v>
      </c>
      <c r="AH40">
        <v>4708000</v>
      </c>
      <c r="AI40" t="s">
        <v>46</v>
      </c>
      <c r="AJ40" t="s">
        <v>46</v>
      </c>
      <c r="AK40" t="s">
        <v>46</v>
      </c>
      <c r="AL40">
        <v>701148000</v>
      </c>
      <c r="AM40">
        <v>11520000</v>
      </c>
      <c r="AN40">
        <v>13152000</v>
      </c>
      <c r="AO40">
        <v>1307000</v>
      </c>
      <c r="AP40">
        <v>11270000</v>
      </c>
      <c r="AQ40">
        <v>9486000</v>
      </c>
      <c r="AR40">
        <v>20431000</v>
      </c>
      <c r="AS40">
        <v>2010.75</v>
      </c>
      <c r="AT40">
        <v>1.6430197333515899E-2</v>
      </c>
    </row>
    <row r="41" spans="1:46" x14ac:dyDescent="0.25">
      <c r="A41">
        <v>40</v>
      </c>
      <c r="B41">
        <v>1290000</v>
      </c>
      <c r="C41">
        <v>16000</v>
      </c>
      <c r="D41">
        <v>4067000</v>
      </c>
      <c r="E41">
        <v>4066000</v>
      </c>
      <c r="F41">
        <v>97000</v>
      </c>
      <c r="G41">
        <v>811000</v>
      </c>
      <c r="H41">
        <v>0</v>
      </c>
      <c r="I41">
        <v>127000</v>
      </c>
      <c r="J41">
        <v>1976000</v>
      </c>
      <c r="K41">
        <v>2003000</v>
      </c>
      <c r="L41">
        <v>1894000</v>
      </c>
      <c r="M41">
        <v>0</v>
      </c>
      <c r="N41">
        <v>427000</v>
      </c>
      <c r="O41">
        <v>118000</v>
      </c>
      <c r="P41">
        <v>16892000</v>
      </c>
      <c r="Q41">
        <v>28387000</v>
      </c>
      <c r="R41">
        <v>2975000</v>
      </c>
      <c r="S41">
        <v>101487000</v>
      </c>
      <c r="T41">
        <v>223840000</v>
      </c>
      <c r="U41">
        <v>11397000</v>
      </c>
      <c r="V41">
        <v>84802000</v>
      </c>
      <c r="W41" t="s">
        <v>46</v>
      </c>
      <c r="X41">
        <v>640000</v>
      </c>
      <c r="Y41" t="s">
        <v>46</v>
      </c>
      <c r="Z41">
        <v>6189000</v>
      </c>
      <c r="AA41">
        <v>114542000</v>
      </c>
      <c r="AB41">
        <v>476000</v>
      </c>
      <c r="AC41">
        <v>115018000</v>
      </c>
      <c r="AD41">
        <v>16930000</v>
      </c>
      <c r="AE41">
        <v>5002000</v>
      </c>
      <c r="AF41">
        <v>66668000</v>
      </c>
      <c r="AG41">
        <v>295000</v>
      </c>
      <c r="AH41">
        <v>6246000</v>
      </c>
      <c r="AI41" t="s">
        <v>46</v>
      </c>
      <c r="AJ41" t="s">
        <v>46</v>
      </c>
      <c r="AK41" t="s">
        <v>46</v>
      </c>
      <c r="AL41">
        <v>711801000</v>
      </c>
      <c r="AM41">
        <v>11520000</v>
      </c>
      <c r="AN41">
        <v>16892000</v>
      </c>
      <c r="AO41">
        <v>1794000</v>
      </c>
      <c r="AP41">
        <v>13766000</v>
      </c>
      <c r="AQ41">
        <v>9449000</v>
      </c>
      <c r="AR41">
        <v>19637000</v>
      </c>
      <c r="AS41">
        <v>2011</v>
      </c>
      <c r="AT41">
        <v>1.6184298701462901E-2</v>
      </c>
    </row>
    <row r="42" spans="1:46" x14ac:dyDescent="0.25">
      <c r="A42">
        <v>41</v>
      </c>
      <c r="B42">
        <v>161000</v>
      </c>
      <c r="C42">
        <v>3000</v>
      </c>
      <c r="D42">
        <v>824000</v>
      </c>
      <c r="E42">
        <v>851000</v>
      </c>
      <c r="F42">
        <v>13000</v>
      </c>
      <c r="G42">
        <v>129000</v>
      </c>
      <c r="H42">
        <v>0</v>
      </c>
      <c r="I42">
        <v>28000</v>
      </c>
      <c r="J42">
        <v>335000</v>
      </c>
      <c r="K42">
        <v>368000</v>
      </c>
      <c r="L42">
        <v>206000</v>
      </c>
      <c r="M42">
        <v>0</v>
      </c>
      <c r="N42">
        <v>44000</v>
      </c>
      <c r="O42">
        <v>13000</v>
      </c>
      <c r="P42">
        <v>3175000</v>
      </c>
      <c r="Q42">
        <v>25523000</v>
      </c>
      <c r="R42">
        <v>2884000</v>
      </c>
      <c r="S42">
        <v>98623000</v>
      </c>
      <c r="T42">
        <v>204259000</v>
      </c>
      <c r="U42">
        <v>10810000</v>
      </c>
      <c r="V42">
        <v>85962000</v>
      </c>
      <c r="W42" t="s">
        <v>46</v>
      </c>
      <c r="X42">
        <v>637000</v>
      </c>
      <c r="Y42" t="s">
        <v>46</v>
      </c>
      <c r="Z42">
        <v>5479000</v>
      </c>
      <c r="AA42">
        <v>116165000</v>
      </c>
      <c r="AB42">
        <v>776000</v>
      </c>
      <c r="AC42">
        <v>116941000</v>
      </c>
      <c r="AD42">
        <v>15992000</v>
      </c>
      <c r="AE42">
        <v>5081000</v>
      </c>
      <c r="AF42">
        <v>30985000</v>
      </c>
      <c r="AG42">
        <v>338000</v>
      </c>
      <c r="AH42">
        <v>6035000</v>
      </c>
      <c r="AI42" t="s">
        <v>46</v>
      </c>
      <c r="AJ42" t="s">
        <v>46</v>
      </c>
      <c r="AK42" t="s">
        <v>46</v>
      </c>
      <c r="AL42">
        <v>687665000</v>
      </c>
      <c r="AM42">
        <v>19637000</v>
      </c>
      <c r="AN42">
        <v>3175000</v>
      </c>
      <c r="AO42">
        <v>475000</v>
      </c>
      <c r="AP42">
        <v>1916000</v>
      </c>
      <c r="AQ42">
        <v>-74000</v>
      </c>
      <c r="AR42">
        <v>18779000</v>
      </c>
      <c r="AS42">
        <v>2011.25</v>
      </c>
      <c r="AT42">
        <v>2.8556055637556099E-2</v>
      </c>
    </row>
    <row r="43" spans="1:46" x14ac:dyDescent="0.25">
      <c r="A43">
        <v>42</v>
      </c>
      <c r="B43">
        <v>308000</v>
      </c>
      <c r="C43">
        <v>5000</v>
      </c>
      <c r="D43">
        <v>1619000</v>
      </c>
      <c r="E43">
        <v>1638000</v>
      </c>
      <c r="F43">
        <v>29000</v>
      </c>
      <c r="G43">
        <v>284000</v>
      </c>
      <c r="H43">
        <v>0</v>
      </c>
      <c r="I43">
        <v>34000</v>
      </c>
      <c r="J43">
        <v>621000</v>
      </c>
      <c r="K43">
        <v>677000</v>
      </c>
      <c r="L43">
        <v>346000</v>
      </c>
      <c r="M43">
        <v>0</v>
      </c>
      <c r="N43">
        <v>83000</v>
      </c>
      <c r="O43">
        <v>20000</v>
      </c>
      <c r="P43">
        <v>6033000</v>
      </c>
      <c r="Q43">
        <v>23334000</v>
      </c>
      <c r="R43">
        <v>2856000</v>
      </c>
      <c r="S43">
        <v>95916000</v>
      </c>
      <c r="T43">
        <v>201540000</v>
      </c>
      <c r="U43">
        <v>11495000</v>
      </c>
      <c r="V43">
        <v>88597000</v>
      </c>
      <c r="W43" t="s">
        <v>46</v>
      </c>
      <c r="X43">
        <v>684000</v>
      </c>
      <c r="Y43" t="s">
        <v>46</v>
      </c>
      <c r="Z43">
        <v>5303000</v>
      </c>
      <c r="AA43">
        <v>123056000</v>
      </c>
      <c r="AB43">
        <v>572000</v>
      </c>
      <c r="AC43">
        <v>123628000</v>
      </c>
      <c r="AD43">
        <v>16074000</v>
      </c>
      <c r="AE43">
        <v>5605000</v>
      </c>
      <c r="AF43">
        <v>30421000</v>
      </c>
      <c r="AG43">
        <v>373000</v>
      </c>
      <c r="AH43">
        <v>6135000</v>
      </c>
      <c r="AI43" t="s">
        <v>46</v>
      </c>
      <c r="AJ43" t="s">
        <v>46</v>
      </c>
      <c r="AK43" t="s">
        <v>46</v>
      </c>
      <c r="AL43">
        <v>692471000</v>
      </c>
      <c r="AM43">
        <v>19637000</v>
      </c>
      <c r="AN43">
        <v>6033000</v>
      </c>
      <c r="AO43">
        <v>1007000</v>
      </c>
      <c r="AP43">
        <v>3486000</v>
      </c>
      <c r="AQ43">
        <v>-175000</v>
      </c>
      <c r="AR43">
        <v>17922000</v>
      </c>
      <c r="AS43">
        <v>2011.5</v>
      </c>
      <c r="AT43">
        <v>2.83578662499946E-2</v>
      </c>
    </row>
    <row r="44" spans="1:46" x14ac:dyDescent="0.25">
      <c r="A44">
        <v>43</v>
      </c>
      <c r="B44">
        <v>479000</v>
      </c>
      <c r="C44">
        <v>6000</v>
      </c>
      <c r="D44">
        <v>2308000</v>
      </c>
      <c r="E44">
        <v>2368000</v>
      </c>
      <c r="F44">
        <v>38000</v>
      </c>
      <c r="G44">
        <v>389000</v>
      </c>
      <c r="H44">
        <v>0</v>
      </c>
      <c r="I44">
        <v>38000</v>
      </c>
      <c r="J44">
        <v>869000</v>
      </c>
      <c r="K44">
        <v>938000</v>
      </c>
      <c r="L44">
        <v>507000</v>
      </c>
      <c r="M44">
        <v>0</v>
      </c>
      <c r="N44">
        <v>113000</v>
      </c>
      <c r="O44">
        <v>30000</v>
      </c>
      <c r="P44">
        <v>8633000</v>
      </c>
      <c r="Q44">
        <v>21060000</v>
      </c>
      <c r="R44">
        <v>2821000</v>
      </c>
      <c r="S44">
        <v>94981000</v>
      </c>
      <c r="T44">
        <v>212390000</v>
      </c>
      <c r="U44">
        <v>11135000</v>
      </c>
      <c r="V44">
        <v>90422000</v>
      </c>
      <c r="W44" t="s">
        <v>46</v>
      </c>
      <c r="X44">
        <v>32000</v>
      </c>
      <c r="Y44" t="s">
        <v>46</v>
      </c>
      <c r="Z44">
        <v>5565000</v>
      </c>
      <c r="AA44">
        <v>129832000</v>
      </c>
      <c r="AB44">
        <v>1091000</v>
      </c>
      <c r="AC44">
        <v>130923000</v>
      </c>
      <c r="AD44">
        <v>16266000</v>
      </c>
      <c r="AE44">
        <v>5954000</v>
      </c>
      <c r="AF44">
        <v>30185000</v>
      </c>
      <c r="AG44">
        <v>443000</v>
      </c>
      <c r="AH44">
        <v>8063000</v>
      </c>
      <c r="AI44" t="s">
        <v>46</v>
      </c>
      <c r="AJ44" t="s">
        <v>46</v>
      </c>
      <c r="AK44" t="s">
        <v>46</v>
      </c>
      <c r="AL44">
        <v>710358000</v>
      </c>
      <c r="AM44">
        <v>19637000</v>
      </c>
      <c r="AN44">
        <v>8633000</v>
      </c>
      <c r="AO44">
        <v>1437000</v>
      </c>
      <c r="AP44">
        <v>4630000</v>
      </c>
      <c r="AQ44">
        <v>-246000</v>
      </c>
      <c r="AR44">
        <v>16825000</v>
      </c>
      <c r="AS44">
        <v>2011.75</v>
      </c>
      <c r="AT44">
        <v>2.76438077701666E-2</v>
      </c>
    </row>
    <row r="45" spans="1:46" x14ac:dyDescent="0.25">
      <c r="A45">
        <v>44</v>
      </c>
      <c r="B45">
        <v>567000</v>
      </c>
      <c r="C45">
        <v>14000</v>
      </c>
      <c r="D45">
        <v>2900000</v>
      </c>
      <c r="E45">
        <v>3130000</v>
      </c>
      <c r="F45">
        <v>47000</v>
      </c>
      <c r="G45">
        <v>496000</v>
      </c>
      <c r="H45">
        <v>0</v>
      </c>
      <c r="I45">
        <v>44000</v>
      </c>
      <c r="J45">
        <v>1216000</v>
      </c>
      <c r="K45">
        <v>1188000</v>
      </c>
      <c r="L45">
        <v>670000</v>
      </c>
      <c r="M45">
        <v>0</v>
      </c>
      <c r="N45">
        <v>194000</v>
      </c>
      <c r="O45">
        <v>39000</v>
      </c>
      <c r="P45">
        <v>11239000</v>
      </c>
      <c r="Q45">
        <v>20065000</v>
      </c>
      <c r="R45">
        <v>2856000</v>
      </c>
      <c r="S45">
        <v>95198000</v>
      </c>
      <c r="T45">
        <v>215309000</v>
      </c>
      <c r="U45">
        <v>11177000</v>
      </c>
      <c r="V45">
        <v>92542000</v>
      </c>
      <c r="W45" t="s">
        <v>46</v>
      </c>
      <c r="X45">
        <v>42000</v>
      </c>
      <c r="Y45" t="s">
        <v>46</v>
      </c>
      <c r="Z45">
        <v>6508000</v>
      </c>
      <c r="AA45">
        <v>135147000</v>
      </c>
      <c r="AB45">
        <v>1298000</v>
      </c>
      <c r="AC45">
        <v>136445000</v>
      </c>
      <c r="AD45">
        <v>17153000</v>
      </c>
      <c r="AE45">
        <v>6266000</v>
      </c>
      <c r="AF45">
        <v>30108000</v>
      </c>
      <c r="AG45">
        <v>0</v>
      </c>
      <c r="AH45">
        <v>8047000</v>
      </c>
      <c r="AI45" t="s">
        <v>46</v>
      </c>
      <c r="AJ45" t="s">
        <v>46</v>
      </c>
      <c r="AK45" t="s">
        <v>46</v>
      </c>
      <c r="AL45">
        <v>719398000</v>
      </c>
      <c r="AM45">
        <v>19637000</v>
      </c>
      <c r="AN45">
        <v>11239000</v>
      </c>
      <c r="AO45">
        <v>1873000</v>
      </c>
      <c r="AP45">
        <v>6405000</v>
      </c>
      <c r="AQ45">
        <v>-316000</v>
      </c>
      <c r="AR45">
        <v>16360000</v>
      </c>
      <c r="AS45">
        <v>2012</v>
      </c>
      <c r="AT45">
        <v>2.7296433962841201E-2</v>
      </c>
    </row>
    <row r="46" spans="1:46" x14ac:dyDescent="0.25">
      <c r="A46">
        <v>45</v>
      </c>
      <c r="B46">
        <v>114000</v>
      </c>
      <c r="C46">
        <v>6000</v>
      </c>
      <c r="D46">
        <v>700000</v>
      </c>
      <c r="E46">
        <v>611000</v>
      </c>
      <c r="F46">
        <v>5000</v>
      </c>
      <c r="G46">
        <v>71000</v>
      </c>
      <c r="H46">
        <v>0</v>
      </c>
      <c r="I46">
        <v>18000</v>
      </c>
      <c r="J46">
        <v>284000</v>
      </c>
      <c r="K46">
        <v>247000</v>
      </c>
      <c r="L46">
        <v>151000</v>
      </c>
      <c r="M46">
        <v>0</v>
      </c>
      <c r="N46">
        <v>28000</v>
      </c>
      <c r="O46">
        <v>8000</v>
      </c>
      <c r="P46">
        <v>2411000</v>
      </c>
      <c r="Q46">
        <v>19212000</v>
      </c>
      <c r="R46">
        <v>2739000</v>
      </c>
      <c r="S46">
        <v>92875000</v>
      </c>
      <c r="T46">
        <v>216417000</v>
      </c>
      <c r="U46">
        <v>11922000</v>
      </c>
      <c r="V46">
        <v>92171000</v>
      </c>
      <c r="W46" t="s">
        <v>46</v>
      </c>
      <c r="X46">
        <v>0</v>
      </c>
      <c r="Y46" t="s">
        <v>46</v>
      </c>
      <c r="Z46">
        <v>5697000</v>
      </c>
      <c r="AA46">
        <v>136884000</v>
      </c>
      <c r="AB46">
        <v>3725000</v>
      </c>
      <c r="AC46">
        <v>140609000</v>
      </c>
      <c r="AD46">
        <v>16468000</v>
      </c>
      <c r="AE46">
        <v>6337000</v>
      </c>
      <c r="AF46">
        <v>29941000</v>
      </c>
      <c r="AG46">
        <v>0</v>
      </c>
      <c r="AH46">
        <v>8880000</v>
      </c>
      <c r="AI46" t="s">
        <v>46</v>
      </c>
      <c r="AJ46" t="s">
        <v>46</v>
      </c>
      <c r="AK46" t="s">
        <v>46</v>
      </c>
      <c r="AL46">
        <v>719762000</v>
      </c>
      <c r="AM46">
        <v>16360000</v>
      </c>
      <c r="AN46">
        <v>2411000</v>
      </c>
      <c r="AO46">
        <v>420000</v>
      </c>
      <c r="AP46">
        <v>1687000</v>
      </c>
      <c r="AQ46">
        <v>-122000</v>
      </c>
      <c r="AR46">
        <v>15934000</v>
      </c>
      <c r="AS46">
        <v>2012.25</v>
      </c>
      <c r="AT46">
        <v>2.2729735662621799E-2</v>
      </c>
    </row>
    <row r="47" spans="1:46" x14ac:dyDescent="0.25">
      <c r="A47">
        <v>46</v>
      </c>
      <c r="B47">
        <v>205000</v>
      </c>
      <c r="C47">
        <v>18000</v>
      </c>
      <c r="D47">
        <v>1282000</v>
      </c>
      <c r="E47">
        <v>1258000</v>
      </c>
      <c r="F47">
        <v>16000</v>
      </c>
      <c r="G47">
        <v>162000</v>
      </c>
      <c r="H47">
        <v>0</v>
      </c>
      <c r="I47">
        <v>43000</v>
      </c>
      <c r="J47">
        <v>549000</v>
      </c>
      <c r="K47">
        <v>481000</v>
      </c>
      <c r="L47">
        <v>262000</v>
      </c>
      <c r="M47">
        <v>0</v>
      </c>
      <c r="N47">
        <v>61000</v>
      </c>
      <c r="O47">
        <v>13000</v>
      </c>
      <c r="P47">
        <v>4679000</v>
      </c>
      <c r="Q47">
        <v>18171000</v>
      </c>
      <c r="R47">
        <v>2661000</v>
      </c>
      <c r="S47">
        <v>91104000</v>
      </c>
      <c r="T47">
        <v>222196000</v>
      </c>
      <c r="U47">
        <v>11279000</v>
      </c>
      <c r="V47">
        <v>92508000</v>
      </c>
      <c r="W47" t="s">
        <v>46</v>
      </c>
      <c r="X47">
        <v>453000</v>
      </c>
      <c r="Y47" t="s">
        <v>46</v>
      </c>
      <c r="Z47">
        <v>5729000</v>
      </c>
      <c r="AA47">
        <v>142978000</v>
      </c>
      <c r="AB47">
        <v>4450000</v>
      </c>
      <c r="AC47">
        <v>147428000</v>
      </c>
      <c r="AD47">
        <v>16946000</v>
      </c>
      <c r="AE47">
        <v>6772000</v>
      </c>
      <c r="AF47">
        <v>29345000</v>
      </c>
      <c r="AG47">
        <v>0</v>
      </c>
      <c r="AH47">
        <v>10758000</v>
      </c>
      <c r="AI47" t="s">
        <v>46</v>
      </c>
      <c r="AJ47" t="s">
        <v>46</v>
      </c>
      <c r="AK47" t="s">
        <v>46</v>
      </c>
      <c r="AL47">
        <v>733372000</v>
      </c>
      <c r="AM47">
        <v>16360000</v>
      </c>
      <c r="AN47">
        <v>4679000</v>
      </c>
      <c r="AO47">
        <v>860000</v>
      </c>
      <c r="AP47">
        <v>3122000</v>
      </c>
      <c r="AQ47">
        <v>-183000</v>
      </c>
      <c r="AR47">
        <v>15480000</v>
      </c>
      <c r="AS47">
        <v>2012.5</v>
      </c>
      <c r="AT47">
        <v>2.2307914673589901E-2</v>
      </c>
    </row>
    <row r="48" spans="1:46" x14ac:dyDescent="0.25">
      <c r="A48">
        <v>47</v>
      </c>
      <c r="B48">
        <v>271000</v>
      </c>
      <c r="C48">
        <v>29000</v>
      </c>
      <c r="D48">
        <v>2160000</v>
      </c>
      <c r="E48">
        <v>1890000</v>
      </c>
      <c r="F48">
        <v>16000</v>
      </c>
      <c r="G48">
        <v>250000</v>
      </c>
      <c r="H48">
        <v>0</v>
      </c>
      <c r="I48">
        <v>50000</v>
      </c>
      <c r="J48">
        <v>773000</v>
      </c>
      <c r="K48">
        <v>691000</v>
      </c>
      <c r="L48">
        <v>392000</v>
      </c>
      <c r="M48">
        <v>0</v>
      </c>
      <c r="N48">
        <v>110000</v>
      </c>
      <c r="O48">
        <v>18000</v>
      </c>
      <c r="P48">
        <v>7137000</v>
      </c>
      <c r="Q48">
        <v>18191000</v>
      </c>
      <c r="R48">
        <v>2584000</v>
      </c>
      <c r="S48">
        <v>88868000</v>
      </c>
      <c r="T48">
        <v>233399000</v>
      </c>
      <c r="U48">
        <v>10657000</v>
      </c>
      <c r="V48">
        <v>91622000</v>
      </c>
      <c r="W48" t="s">
        <v>46</v>
      </c>
      <c r="X48">
        <v>20000</v>
      </c>
      <c r="Y48" t="s">
        <v>46</v>
      </c>
      <c r="Z48">
        <v>5597000</v>
      </c>
      <c r="AA48">
        <v>143326000</v>
      </c>
      <c r="AB48">
        <v>4816000</v>
      </c>
      <c r="AC48">
        <v>148142000</v>
      </c>
      <c r="AD48">
        <v>17591000</v>
      </c>
      <c r="AE48">
        <v>6916000</v>
      </c>
      <c r="AF48">
        <v>28917000</v>
      </c>
      <c r="AG48">
        <v>0</v>
      </c>
      <c r="AH48">
        <v>10566000</v>
      </c>
      <c r="AI48" t="s">
        <v>46</v>
      </c>
      <c r="AJ48" t="s">
        <v>46</v>
      </c>
      <c r="AK48" t="s">
        <v>46</v>
      </c>
      <c r="AL48">
        <v>742003000</v>
      </c>
      <c r="AM48">
        <v>16360000</v>
      </c>
      <c r="AN48">
        <v>7137000</v>
      </c>
      <c r="AO48">
        <v>1316000</v>
      </c>
      <c r="AP48">
        <v>4204000</v>
      </c>
      <c r="AQ48">
        <v>-243000</v>
      </c>
      <c r="AR48">
        <v>14500000</v>
      </c>
      <c r="AS48">
        <v>2012.75</v>
      </c>
      <c r="AT48">
        <v>2.2048428375626501E-2</v>
      </c>
    </row>
    <row r="49" spans="1:46" x14ac:dyDescent="0.25">
      <c r="A49">
        <v>48</v>
      </c>
      <c r="B49">
        <v>302000</v>
      </c>
      <c r="C49">
        <v>32000</v>
      </c>
      <c r="D49">
        <v>2760000</v>
      </c>
      <c r="E49">
        <v>2461000</v>
      </c>
      <c r="F49">
        <v>26000</v>
      </c>
      <c r="G49">
        <v>323000</v>
      </c>
      <c r="H49" t="s">
        <v>46</v>
      </c>
      <c r="I49">
        <v>84000</v>
      </c>
      <c r="J49" t="s">
        <v>46</v>
      </c>
      <c r="K49">
        <v>900000</v>
      </c>
      <c r="L49">
        <v>559000</v>
      </c>
      <c r="M49">
        <v>0</v>
      </c>
      <c r="N49">
        <v>128000</v>
      </c>
      <c r="O49" t="s">
        <v>46</v>
      </c>
      <c r="P49">
        <v>9237000</v>
      </c>
      <c r="Q49">
        <v>17279000</v>
      </c>
      <c r="R49">
        <v>2611000</v>
      </c>
      <c r="S49">
        <v>86669000</v>
      </c>
      <c r="T49">
        <v>239535000</v>
      </c>
      <c r="U49">
        <v>11798000</v>
      </c>
      <c r="V49">
        <v>93427000</v>
      </c>
      <c r="W49" t="s">
        <v>46</v>
      </c>
      <c r="X49">
        <v>0</v>
      </c>
      <c r="Y49" t="s">
        <v>46</v>
      </c>
      <c r="Z49">
        <v>6269000</v>
      </c>
      <c r="AA49">
        <v>142974000</v>
      </c>
      <c r="AB49">
        <v>2845000</v>
      </c>
      <c r="AC49">
        <v>145819000</v>
      </c>
      <c r="AD49">
        <v>18270000</v>
      </c>
      <c r="AE49">
        <v>7162000</v>
      </c>
      <c r="AF49">
        <v>33802000</v>
      </c>
      <c r="AG49">
        <v>151000</v>
      </c>
      <c r="AH49">
        <v>4370000</v>
      </c>
      <c r="AI49" t="s">
        <v>46</v>
      </c>
      <c r="AJ49" t="s">
        <v>46</v>
      </c>
      <c r="AK49" t="s">
        <v>46</v>
      </c>
      <c r="AL49">
        <v>756624000</v>
      </c>
      <c r="AM49">
        <v>16360000</v>
      </c>
      <c r="AN49">
        <v>9237000</v>
      </c>
      <c r="AO49">
        <v>1717000</v>
      </c>
      <c r="AP49">
        <v>5691000</v>
      </c>
      <c r="AQ49">
        <v>-297000</v>
      </c>
      <c r="AR49">
        <v>14234000</v>
      </c>
      <c r="AS49">
        <v>2013</v>
      </c>
      <c r="AT49">
        <v>2.1622364609105701E-2</v>
      </c>
    </row>
    <row r="50" spans="1:46" x14ac:dyDescent="0.25">
      <c r="A50">
        <v>49</v>
      </c>
      <c r="B50">
        <v>21000</v>
      </c>
      <c r="C50">
        <v>3000</v>
      </c>
      <c r="D50">
        <v>411000</v>
      </c>
      <c r="E50">
        <v>397000</v>
      </c>
      <c r="F50">
        <v>3000</v>
      </c>
      <c r="G50">
        <v>54000</v>
      </c>
      <c r="H50" t="s">
        <v>46</v>
      </c>
      <c r="I50">
        <v>1000</v>
      </c>
      <c r="J50" t="s">
        <v>46</v>
      </c>
      <c r="K50">
        <v>214000</v>
      </c>
      <c r="L50">
        <v>146000</v>
      </c>
      <c r="M50">
        <v>0</v>
      </c>
      <c r="N50">
        <v>16000</v>
      </c>
      <c r="O50" t="s">
        <v>46</v>
      </c>
      <c r="P50">
        <v>1576000</v>
      </c>
      <c r="Q50">
        <v>16946000</v>
      </c>
      <c r="R50">
        <v>2495000</v>
      </c>
      <c r="S50">
        <v>83882000</v>
      </c>
      <c r="T50">
        <v>245352000</v>
      </c>
      <c r="U50">
        <v>11292000</v>
      </c>
      <c r="V50">
        <v>92584000</v>
      </c>
      <c r="W50" t="s">
        <v>46</v>
      </c>
      <c r="X50">
        <v>0</v>
      </c>
      <c r="Y50" t="s">
        <v>46</v>
      </c>
      <c r="Z50">
        <v>5060000</v>
      </c>
      <c r="AA50">
        <v>142770000</v>
      </c>
      <c r="AB50">
        <v>2852000</v>
      </c>
      <c r="AC50">
        <v>145622000</v>
      </c>
      <c r="AD50">
        <v>17939000</v>
      </c>
      <c r="AE50">
        <v>7191000</v>
      </c>
      <c r="AF50">
        <v>33698000</v>
      </c>
      <c r="AG50">
        <v>280000</v>
      </c>
      <c r="AH50">
        <v>4480000</v>
      </c>
      <c r="AI50" t="s">
        <v>46</v>
      </c>
      <c r="AJ50" t="s">
        <v>46</v>
      </c>
      <c r="AK50" t="s">
        <v>46</v>
      </c>
      <c r="AL50">
        <v>758431000</v>
      </c>
      <c r="AM50">
        <v>14234000</v>
      </c>
      <c r="AN50">
        <v>1576000</v>
      </c>
      <c r="AO50">
        <v>395000</v>
      </c>
      <c r="AP50">
        <v>1150000</v>
      </c>
      <c r="AQ50">
        <v>-67000</v>
      </c>
      <c r="AR50">
        <v>14136000</v>
      </c>
      <c r="AS50">
        <v>2013.25</v>
      </c>
      <c r="AT50">
        <v>1.8767692776271001E-2</v>
      </c>
    </row>
    <row r="51" spans="1:46" x14ac:dyDescent="0.25">
      <c r="A51">
        <v>50</v>
      </c>
      <c r="B51">
        <v>41000</v>
      </c>
      <c r="C51">
        <v>3000</v>
      </c>
      <c r="D51">
        <v>757000</v>
      </c>
      <c r="E51">
        <v>721000</v>
      </c>
      <c r="F51">
        <v>6000</v>
      </c>
      <c r="G51">
        <v>99000</v>
      </c>
      <c r="H51" t="s">
        <v>46</v>
      </c>
      <c r="I51">
        <v>5000</v>
      </c>
      <c r="J51" t="s">
        <v>46</v>
      </c>
      <c r="K51">
        <v>428000</v>
      </c>
      <c r="L51">
        <v>254000</v>
      </c>
      <c r="M51">
        <v>0</v>
      </c>
      <c r="N51">
        <v>30000</v>
      </c>
      <c r="O51" t="s">
        <v>46</v>
      </c>
      <c r="P51">
        <v>2962000</v>
      </c>
      <c r="Q51">
        <v>16781000</v>
      </c>
      <c r="R51">
        <v>2464000</v>
      </c>
      <c r="S51">
        <v>81681000</v>
      </c>
      <c r="T51">
        <v>241876000</v>
      </c>
      <c r="U51">
        <v>11141000</v>
      </c>
      <c r="V51">
        <v>91504000</v>
      </c>
      <c r="W51" t="s">
        <v>46</v>
      </c>
      <c r="X51">
        <v>0</v>
      </c>
      <c r="Y51" t="s">
        <v>46</v>
      </c>
      <c r="Z51">
        <v>5008000</v>
      </c>
      <c r="AA51">
        <v>142498000</v>
      </c>
      <c r="AB51">
        <v>2408000</v>
      </c>
      <c r="AC51">
        <v>144906000</v>
      </c>
      <c r="AD51">
        <v>18402000</v>
      </c>
      <c r="AE51">
        <v>7685000</v>
      </c>
      <c r="AF51">
        <v>33795000</v>
      </c>
      <c r="AG51">
        <v>414000</v>
      </c>
      <c r="AH51">
        <v>3730000</v>
      </c>
      <c r="AI51" t="s">
        <v>46</v>
      </c>
      <c r="AJ51" t="s">
        <v>46</v>
      </c>
      <c r="AK51" t="s">
        <v>46</v>
      </c>
      <c r="AL51">
        <v>756963000</v>
      </c>
      <c r="AM51">
        <v>14234000</v>
      </c>
      <c r="AN51">
        <v>2962000</v>
      </c>
      <c r="AO51">
        <v>855000</v>
      </c>
      <c r="AP51">
        <v>1768000</v>
      </c>
      <c r="AQ51">
        <v>-86000</v>
      </c>
      <c r="AR51">
        <v>13809000</v>
      </c>
      <c r="AS51">
        <v>2013.5</v>
      </c>
      <c r="AT51">
        <v>1.8804089499751001E-2</v>
      </c>
    </row>
    <row r="52" spans="1:46" x14ac:dyDescent="0.25">
      <c r="A52">
        <v>51</v>
      </c>
      <c r="B52">
        <v>51000</v>
      </c>
      <c r="C52">
        <v>4000</v>
      </c>
      <c r="D52">
        <v>1036000</v>
      </c>
      <c r="E52">
        <v>975000</v>
      </c>
      <c r="F52">
        <v>6000</v>
      </c>
      <c r="G52">
        <v>142000</v>
      </c>
      <c r="H52" t="s">
        <v>46</v>
      </c>
      <c r="I52">
        <v>8000</v>
      </c>
      <c r="J52" t="s">
        <v>46</v>
      </c>
      <c r="K52">
        <v>621000</v>
      </c>
      <c r="L52">
        <v>387000</v>
      </c>
      <c r="M52">
        <v>0</v>
      </c>
      <c r="N52">
        <v>46000</v>
      </c>
      <c r="O52" t="s">
        <v>46</v>
      </c>
      <c r="P52">
        <v>4176000</v>
      </c>
      <c r="Q52">
        <v>16694000</v>
      </c>
      <c r="R52">
        <v>2441000</v>
      </c>
      <c r="S52">
        <v>79418000</v>
      </c>
      <c r="T52">
        <v>236135000</v>
      </c>
      <c r="U52">
        <v>10724000</v>
      </c>
      <c r="V52">
        <v>92197000</v>
      </c>
      <c r="W52" t="s">
        <v>46</v>
      </c>
      <c r="X52">
        <v>0</v>
      </c>
      <c r="Y52" t="s">
        <v>46</v>
      </c>
      <c r="Z52">
        <v>4905000</v>
      </c>
      <c r="AA52">
        <v>144018000</v>
      </c>
      <c r="AB52">
        <v>2048000</v>
      </c>
      <c r="AC52">
        <v>146066000</v>
      </c>
      <c r="AD52">
        <v>18726000</v>
      </c>
      <c r="AE52">
        <v>7806000</v>
      </c>
      <c r="AF52">
        <v>34019000</v>
      </c>
      <c r="AG52">
        <v>614000</v>
      </c>
      <c r="AH52">
        <v>4079000</v>
      </c>
      <c r="AI52" t="s">
        <v>46</v>
      </c>
      <c r="AJ52" t="s">
        <v>46</v>
      </c>
      <c r="AK52" t="s">
        <v>46</v>
      </c>
      <c r="AL52">
        <v>755011000</v>
      </c>
      <c r="AM52">
        <v>14234000</v>
      </c>
      <c r="AN52">
        <v>4176000</v>
      </c>
      <c r="AO52">
        <v>1265000</v>
      </c>
      <c r="AP52">
        <v>1786000</v>
      </c>
      <c r="AQ52">
        <v>-139000</v>
      </c>
      <c r="AR52">
        <v>12970000</v>
      </c>
      <c r="AS52">
        <v>2013.75</v>
      </c>
      <c r="AT52">
        <v>1.8852705457271499E-2</v>
      </c>
    </row>
    <row r="53" spans="1:46" x14ac:dyDescent="0.25">
      <c r="A53">
        <v>52</v>
      </c>
      <c r="B53">
        <v>61000</v>
      </c>
      <c r="C53">
        <v>5000</v>
      </c>
      <c r="D53">
        <v>1274000</v>
      </c>
      <c r="E53">
        <v>1192000</v>
      </c>
      <c r="F53">
        <v>8000</v>
      </c>
      <c r="G53">
        <v>180000</v>
      </c>
      <c r="H53" t="s">
        <v>46</v>
      </c>
      <c r="I53">
        <v>11000</v>
      </c>
      <c r="J53" t="s">
        <v>46</v>
      </c>
      <c r="K53">
        <v>821000</v>
      </c>
      <c r="L53">
        <v>548000</v>
      </c>
      <c r="M53">
        <v>0</v>
      </c>
      <c r="N53">
        <v>66000</v>
      </c>
      <c r="O53" t="s">
        <v>46</v>
      </c>
      <c r="P53">
        <v>5403000</v>
      </c>
      <c r="Q53">
        <v>16913000</v>
      </c>
      <c r="R53">
        <v>2273000</v>
      </c>
      <c r="S53">
        <v>77798000</v>
      </c>
      <c r="T53">
        <v>235190000</v>
      </c>
      <c r="U53">
        <v>10597000</v>
      </c>
      <c r="V53">
        <v>94109000</v>
      </c>
      <c r="W53" t="s">
        <v>46</v>
      </c>
      <c r="X53">
        <v>0</v>
      </c>
      <c r="Y53" t="s">
        <v>46</v>
      </c>
      <c r="Z53">
        <v>5663000</v>
      </c>
      <c r="AA53">
        <v>141982000</v>
      </c>
      <c r="AB53">
        <v>1930000</v>
      </c>
      <c r="AC53">
        <v>143912000</v>
      </c>
      <c r="AD53">
        <v>19834000</v>
      </c>
      <c r="AE53">
        <v>8048000</v>
      </c>
      <c r="AF53">
        <v>34020000</v>
      </c>
      <c r="AG53">
        <v>634000</v>
      </c>
      <c r="AH53">
        <v>4340000</v>
      </c>
      <c r="AI53" t="s">
        <v>46</v>
      </c>
      <c r="AJ53" t="s">
        <v>46</v>
      </c>
      <c r="AK53" t="s">
        <v>46</v>
      </c>
      <c r="AL53">
        <v>762337000</v>
      </c>
      <c r="AM53">
        <v>14234000</v>
      </c>
      <c r="AN53">
        <v>5403000</v>
      </c>
      <c r="AO53">
        <v>1701000</v>
      </c>
      <c r="AP53">
        <v>2082000</v>
      </c>
      <c r="AQ53">
        <v>-193000</v>
      </c>
      <c r="AR53">
        <v>12421000</v>
      </c>
      <c r="AS53">
        <v>2014</v>
      </c>
      <c r="AT53">
        <v>1.8671532406271799E-2</v>
      </c>
    </row>
    <row r="54" spans="1:46" x14ac:dyDescent="0.25">
      <c r="A54">
        <v>53</v>
      </c>
      <c r="B54">
        <v>6000</v>
      </c>
      <c r="C54">
        <v>1000</v>
      </c>
      <c r="D54">
        <v>204000</v>
      </c>
      <c r="E54">
        <v>180000</v>
      </c>
      <c r="F54">
        <v>2000</v>
      </c>
      <c r="G54">
        <v>17000</v>
      </c>
      <c r="H54" t="s">
        <v>46</v>
      </c>
      <c r="I54">
        <v>2000</v>
      </c>
      <c r="J54" t="s">
        <v>46</v>
      </c>
      <c r="K54">
        <v>213000</v>
      </c>
      <c r="L54">
        <v>157000</v>
      </c>
      <c r="M54">
        <v>0</v>
      </c>
      <c r="N54">
        <v>30000</v>
      </c>
      <c r="O54" t="s">
        <v>46</v>
      </c>
      <c r="P54">
        <v>1079000</v>
      </c>
      <c r="Q54">
        <v>16667000</v>
      </c>
      <c r="R54">
        <v>2231000</v>
      </c>
      <c r="S54">
        <v>76005000</v>
      </c>
      <c r="T54">
        <v>237782000</v>
      </c>
      <c r="U54">
        <v>10593000</v>
      </c>
      <c r="V54">
        <v>94182000</v>
      </c>
      <c r="W54" t="s">
        <v>46</v>
      </c>
      <c r="X54">
        <v>0</v>
      </c>
      <c r="Y54" t="s">
        <v>46</v>
      </c>
      <c r="Z54">
        <v>4936000</v>
      </c>
      <c r="AA54">
        <v>140412000</v>
      </c>
      <c r="AB54">
        <v>1911000</v>
      </c>
      <c r="AC54">
        <v>142323000</v>
      </c>
      <c r="AD54">
        <v>19271000</v>
      </c>
      <c r="AE54">
        <v>8039000</v>
      </c>
      <c r="AF54">
        <v>33980000</v>
      </c>
      <c r="AG54">
        <v>559000</v>
      </c>
      <c r="AH54">
        <v>5461000</v>
      </c>
      <c r="AI54" t="s">
        <v>46</v>
      </c>
      <c r="AJ54" t="s">
        <v>46</v>
      </c>
      <c r="AK54" t="s">
        <v>46</v>
      </c>
      <c r="AL54">
        <v>765454000</v>
      </c>
      <c r="AM54">
        <v>12421000</v>
      </c>
      <c r="AN54">
        <v>1079000</v>
      </c>
      <c r="AO54">
        <v>419000</v>
      </c>
      <c r="AP54">
        <v>37000</v>
      </c>
      <c r="AQ54">
        <v>-37000</v>
      </c>
      <c r="AR54">
        <v>11761000</v>
      </c>
      <c r="AS54">
        <v>2014.25</v>
      </c>
      <c r="AT54">
        <v>1.6226971183114901E-2</v>
      </c>
    </row>
    <row r="55" spans="1:46" x14ac:dyDescent="0.25">
      <c r="A55">
        <v>54</v>
      </c>
      <c r="B55">
        <v>12000</v>
      </c>
      <c r="C55">
        <v>2000</v>
      </c>
      <c r="D55">
        <v>386000</v>
      </c>
      <c r="E55">
        <v>322000</v>
      </c>
      <c r="F55">
        <v>3000</v>
      </c>
      <c r="G55">
        <v>30000</v>
      </c>
      <c r="H55" t="s">
        <v>46</v>
      </c>
      <c r="I55">
        <v>4000</v>
      </c>
      <c r="J55" t="s">
        <v>46</v>
      </c>
      <c r="K55">
        <v>425000</v>
      </c>
      <c r="L55">
        <v>279000</v>
      </c>
      <c r="M55">
        <v>0</v>
      </c>
      <c r="N55">
        <v>42000</v>
      </c>
      <c r="O55" t="s">
        <v>46</v>
      </c>
      <c r="P55">
        <v>2031000</v>
      </c>
      <c r="Q55">
        <v>17022000</v>
      </c>
      <c r="R55">
        <v>2270000</v>
      </c>
      <c r="S55">
        <v>74654000</v>
      </c>
      <c r="T55">
        <v>244113000</v>
      </c>
      <c r="U55">
        <v>11801000</v>
      </c>
      <c r="V55">
        <v>94057000</v>
      </c>
      <c r="W55" t="s">
        <v>46</v>
      </c>
      <c r="X55">
        <v>0</v>
      </c>
      <c r="Y55" t="s">
        <v>46</v>
      </c>
      <c r="Z55">
        <v>4612000</v>
      </c>
      <c r="AA55">
        <v>146467000</v>
      </c>
      <c r="AB55">
        <v>1983000</v>
      </c>
      <c r="AC55">
        <v>148450000</v>
      </c>
      <c r="AD55">
        <v>20121000</v>
      </c>
      <c r="AE55">
        <v>8357000</v>
      </c>
      <c r="AF55">
        <v>33889000</v>
      </c>
      <c r="AG55">
        <v>599000</v>
      </c>
      <c r="AH55">
        <v>5729000</v>
      </c>
      <c r="AI55" t="s">
        <v>46</v>
      </c>
      <c r="AJ55" t="s">
        <v>46</v>
      </c>
      <c r="AK55" t="s">
        <v>46</v>
      </c>
      <c r="AL55">
        <v>782213000</v>
      </c>
      <c r="AM55">
        <v>12421000</v>
      </c>
      <c r="AN55">
        <v>2031000</v>
      </c>
      <c r="AO55">
        <v>823000</v>
      </c>
      <c r="AP55">
        <v>227000</v>
      </c>
      <c r="AQ55">
        <v>-99000</v>
      </c>
      <c r="AR55">
        <v>11341000</v>
      </c>
      <c r="AS55">
        <v>2014.5</v>
      </c>
      <c r="AT55">
        <v>1.5879306531596901E-2</v>
      </c>
    </row>
    <row r="56" spans="1:46" x14ac:dyDescent="0.25">
      <c r="A56">
        <v>55</v>
      </c>
      <c r="B56">
        <v>16000</v>
      </c>
      <c r="C56">
        <v>2000</v>
      </c>
      <c r="D56">
        <v>553000</v>
      </c>
      <c r="E56">
        <v>447000</v>
      </c>
      <c r="F56">
        <v>3000</v>
      </c>
      <c r="G56">
        <v>42000</v>
      </c>
      <c r="H56" t="s">
        <v>46</v>
      </c>
      <c r="I56">
        <v>4000</v>
      </c>
      <c r="J56" t="s">
        <v>46</v>
      </c>
      <c r="K56">
        <v>616000</v>
      </c>
      <c r="L56">
        <v>446000</v>
      </c>
      <c r="M56">
        <v>0</v>
      </c>
      <c r="N56">
        <v>56000</v>
      </c>
      <c r="O56" t="s">
        <v>46</v>
      </c>
      <c r="P56">
        <v>2988000</v>
      </c>
      <c r="Q56">
        <v>17807000</v>
      </c>
      <c r="R56">
        <v>2463000</v>
      </c>
      <c r="S56">
        <v>73330000</v>
      </c>
      <c r="T56">
        <v>251604000</v>
      </c>
      <c r="U56">
        <v>12473000</v>
      </c>
      <c r="V56">
        <v>92247000</v>
      </c>
      <c r="W56" t="s">
        <v>46</v>
      </c>
      <c r="X56">
        <v>0</v>
      </c>
      <c r="Y56" t="s">
        <v>46</v>
      </c>
      <c r="Z56">
        <v>4686000</v>
      </c>
      <c r="AA56">
        <v>148132000</v>
      </c>
      <c r="AB56">
        <v>2756000</v>
      </c>
      <c r="AC56">
        <v>150888000</v>
      </c>
      <c r="AD56">
        <v>22305000</v>
      </c>
      <c r="AE56">
        <v>10258000</v>
      </c>
      <c r="AF56">
        <v>37731000</v>
      </c>
      <c r="AG56">
        <v>517000</v>
      </c>
      <c r="AH56">
        <v>9649000</v>
      </c>
      <c r="AI56" t="s">
        <v>46</v>
      </c>
      <c r="AJ56" t="s">
        <v>46</v>
      </c>
      <c r="AK56" t="s">
        <v>46</v>
      </c>
      <c r="AL56">
        <v>802448000</v>
      </c>
      <c r="AM56">
        <v>12421000</v>
      </c>
      <c r="AN56">
        <v>2988000</v>
      </c>
      <c r="AO56">
        <v>1253000</v>
      </c>
      <c r="AP56">
        <v>409000</v>
      </c>
      <c r="AQ56">
        <v>118000</v>
      </c>
      <c r="AR56">
        <v>11213000</v>
      </c>
      <c r="AS56">
        <v>2014.75</v>
      </c>
      <c r="AT56">
        <v>1.5478884613084E-2</v>
      </c>
    </row>
    <row r="57" spans="1:46" x14ac:dyDescent="0.25">
      <c r="A57">
        <v>56</v>
      </c>
      <c r="B57">
        <v>20000</v>
      </c>
      <c r="C57">
        <v>3000</v>
      </c>
      <c r="D57">
        <v>717000</v>
      </c>
      <c r="E57">
        <v>557000</v>
      </c>
      <c r="F57">
        <v>3000</v>
      </c>
      <c r="G57">
        <v>60000</v>
      </c>
      <c r="H57" t="s">
        <v>46</v>
      </c>
      <c r="I57">
        <v>8000</v>
      </c>
      <c r="J57" t="s">
        <v>46</v>
      </c>
      <c r="K57">
        <v>828000</v>
      </c>
      <c r="L57">
        <v>633000</v>
      </c>
      <c r="M57">
        <v>0</v>
      </c>
      <c r="N57">
        <v>78000</v>
      </c>
      <c r="O57" t="s">
        <v>46</v>
      </c>
      <c r="P57">
        <v>4003000</v>
      </c>
      <c r="Q57">
        <v>18334000</v>
      </c>
      <c r="R57">
        <v>2529000</v>
      </c>
      <c r="S57">
        <v>72120000</v>
      </c>
      <c r="T57">
        <v>248792000</v>
      </c>
      <c r="U57">
        <v>12072000</v>
      </c>
      <c r="V57">
        <v>92075000</v>
      </c>
      <c r="W57" t="s">
        <v>46</v>
      </c>
      <c r="X57">
        <v>0</v>
      </c>
      <c r="Y57" t="s">
        <v>46</v>
      </c>
      <c r="Z57">
        <v>5516000</v>
      </c>
      <c r="AA57">
        <v>148448000</v>
      </c>
      <c r="AB57">
        <v>3337000</v>
      </c>
      <c r="AC57">
        <v>151785000</v>
      </c>
      <c r="AD57">
        <v>24813000</v>
      </c>
      <c r="AE57">
        <v>10718000</v>
      </c>
      <c r="AF57">
        <v>29774000</v>
      </c>
      <c r="AG57">
        <v>544000</v>
      </c>
      <c r="AH57">
        <v>10142000</v>
      </c>
      <c r="AI57" t="s">
        <v>46</v>
      </c>
      <c r="AJ57" t="s">
        <v>46</v>
      </c>
      <c r="AK57" t="s">
        <v>46</v>
      </c>
      <c r="AL57">
        <v>809046000</v>
      </c>
      <c r="AM57">
        <v>12421000</v>
      </c>
      <c r="AN57">
        <v>4003000</v>
      </c>
      <c r="AO57">
        <v>1635000</v>
      </c>
      <c r="AP57">
        <v>717000</v>
      </c>
      <c r="AQ57">
        <v>74000</v>
      </c>
      <c r="AR57">
        <v>10844000</v>
      </c>
      <c r="AS57">
        <v>2015</v>
      </c>
      <c r="AT57">
        <v>1.53526499111299E-2</v>
      </c>
    </row>
    <row r="58" spans="1:46" x14ac:dyDescent="0.25">
      <c r="A58">
        <v>57</v>
      </c>
      <c r="B58">
        <v>2000</v>
      </c>
      <c r="C58">
        <v>1000</v>
      </c>
      <c r="D58">
        <v>152000</v>
      </c>
      <c r="E58">
        <v>110000</v>
      </c>
      <c r="F58">
        <v>0</v>
      </c>
      <c r="G58">
        <v>22000</v>
      </c>
      <c r="H58" t="s">
        <v>46</v>
      </c>
      <c r="I58">
        <v>2000</v>
      </c>
      <c r="J58" t="s">
        <v>46</v>
      </c>
      <c r="K58">
        <v>228000</v>
      </c>
      <c r="L58">
        <v>171000</v>
      </c>
      <c r="M58">
        <v>0</v>
      </c>
      <c r="N58">
        <v>12000</v>
      </c>
      <c r="O58" t="s">
        <v>46</v>
      </c>
      <c r="P58">
        <v>960000</v>
      </c>
      <c r="Q58">
        <v>19640000</v>
      </c>
      <c r="R58">
        <v>2518000</v>
      </c>
      <c r="S58">
        <v>70294000</v>
      </c>
      <c r="T58">
        <v>254912000</v>
      </c>
      <c r="U58">
        <v>12075000</v>
      </c>
      <c r="V58">
        <v>91900000</v>
      </c>
      <c r="W58" t="s">
        <v>46</v>
      </c>
      <c r="X58">
        <v>0</v>
      </c>
      <c r="Y58" t="s">
        <v>46</v>
      </c>
      <c r="Z58">
        <v>4728000</v>
      </c>
      <c r="AA58">
        <v>150531000</v>
      </c>
      <c r="AB58">
        <v>3338000</v>
      </c>
      <c r="AC58">
        <v>153869000</v>
      </c>
      <c r="AD58">
        <v>23993000</v>
      </c>
      <c r="AE58">
        <v>10779000</v>
      </c>
      <c r="AF58">
        <v>30058000</v>
      </c>
      <c r="AG58">
        <v>550000</v>
      </c>
      <c r="AH58">
        <v>10013000</v>
      </c>
      <c r="AI58" t="s">
        <v>46</v>
      </c>
      <c r="AJ58" t="s">
        <v>46</v>
      </c>
      <c r="AK58" t="s">
        <v>46</v>
      </c>
      <c r="AL58">
        <v>813853000</v>
      </c>
      <c r="AM58">
        <v>10844000</v>
      </c>
      <c r="AN58">
        <v>960000</v>
      </c>
      <c r="AO58">
        <v>354000</v>
      </c>
      <c r="AP58">
        <v>565000</v>
      </c>
      <c r="AQ58">
        <v>-13000</v>
      </c>
      <c r="AR58">
        <v>10790000</v>
      </c>
      <c r="AS58">
        <v>2015.25</v>
      </c>
      <c r="AT58">
        <v>1.3324273548171501E-2</v>
      </c>
    </row>
    <row r="59" spans="1:46" x14ac:dyDescent="0.25">
      <c r="A59">
        <v>58</v>
      </c>
      <c r="B59">
        <v>3000</v>
      </c>
      <c r="C59">
        <v>1000</v>
      </c>
      <c r="D59">
        <v>296000</v>
      </c>
      <c r="E59">
        <v>203000</v>
      </c>
      <c r="F59">
        <v>3000</v>
      </c>
      <c r="G59">
        <v>35000</v>
      </c>
      <c r="H59" t="s">
        <v>46</v>
      </c>
      <c r="I59">
        <v>4000</v>
      </c>
      <c r="J59" t="s">
        <v>46</v>
      </c>
      <c r="K59">
        <v>464000</v>
      </c>
      <c r="L59">
        <v>305000</v>
      </c>
      <c r="M59">
        <v>0</v>
      </c>
      <c r="N59">
        <v>26000</v>
      </c>
      <c r="O59" t="s">
        <v>46</v>
      </c>
      <c r="P59">
        <v>1880000</v>
      </c>
      <c r="Q59">
        <v>20777000</v>
      </c>
      <c r="R59">
        <v>2613000</v>
      </c>
      <c r="S59">
        <v>68801000</v>
      </c>
      <c r="T59">
        <v>259628000</v>
      </c>
      <c r="U59">
        <v>13266000</v>
      </c>
      <c r="V59">
        <v>93472000</v>
      </c>
      <c r="W59" t="s">
        <v>46</v>
      </c>
      <c r="X59">
        <v>0</v>
      </c>
      <c r="Y59" t="s">
        <v>46</v>
      </c>
      <c r="Z59">
        <v>4572000</v>
      </c>
      <c r="AA59">
        <v>155291000</v>
      </c>
      <c r="AB59">
        <v>3100000</v>
      </c>
      <c r="AC59">
        <v>158391000</v>
      </c>
      <c r="AD59">
        <v>24800000</v>
      </c>
      <c r="AE59">
        <v>11285000</v>
      </c>
      <c r="AF59">
        <v>30473000</v>
      </c>
      <c r="AG59">
        <v>595000</v>
      </c>
      <c r="AH59">
        <v>9750000</v>
      </c>
      <c r="AI59" t="s">
        <v>46</v>
      </c>
      <c r="AJ59" t="s">
        <v>46</v>
      </c>
      <c r="AK59" t="s">
        <v>46</v>
      </c>
      <c r="AL59">
        <v>834630000</v>
      </c>
      <c r="AM59">
        <v>10844000</v>
      </c>
      <c r="AN59">
        <v>1880000</v>
      </c>
      <c r="AO59">
        <v>713000</v>
      </c>
      <c r="AP59">
        <v>860000</v>
      </c>
      <c r="AQ59">
        <v>-44000</v>
      </c>
      <c r="AR59">
        <v>10493000</v>
      </c>
      <c r="AS59">
        <v>2015.5</v>
      </c>
      <c r="AT59">
        <v>1.2992583540011701E-2</v>
      </c>
    </row>
    <row r="60" spans="1:46" x14ac:dyDescent="0.25">
      <c r="A60">
        <v>59</v>
      </c>
      <c r="B60">
        <v>4000</v>
      </c>
      <c r="C60">
        <v>1000</v>
      </c>
      <c r="D60">
        <v>437000</v>
      </c>
      <c r="E60">
        <v>307000</v>
      </c>
      <c r="F60">
        <v>3000</v>
      </c>
      <c r="G60">
        <v>44000</v>
      </c>
      <c r="H60" t="s">
        <v>46</v>
      </c>
      <c r="I60">
        <v>6000</v>
      </c>
      <c r="J60" t="s">
        <v>46</v>
      </c>
      <c r="K60">
        <v>677000</v>
      </c>
      <c r="L60">
        <v>472000</v>
      </c>
      <c r="M60">
        <v>0</v>
      </c>
      <c r="N60">
        <v>148000</v>
      </c>
      <c r="O60" t="s">
        <v>46</v>
      </c>
      <c r="P60">
        <v>2848000</v>
      </c>
      <c r="Q60">
        <v>21212000</v>
      </c>
      <c r="R60">
        <v>2688000</v>
      </c>
      <c r="S60">
        <v>67315000</v>
      </c>
      <c r="T60">
        <v>260607000</v>
      </c>
      <c r="U60">
        <v>13956000</v>
      </c>
      <c r="V60">
        <v>95350000</v>
      </c>
      <c r="W60" t="s">
        <v>46</v>
      </c>
      <c r="X60">
        <v>0</v>
      </c>
      <c r="Y60" t="s">
        <v>46</v>
      </c>
      <c r="Z60">
        <v>4609000</v>
      </c>
      <c r="AA60">
        <v>154179000</v>
      </c>
      <c r="AB60">
        <v>3386000</v>
      </c>
      <c r="AC60">
        <v>157565000</v>
      </c>
      <c r="AD60">
        <v>25573000</v>
      </c>
      <c r="AE60">
        <v>11590000</v>
      </c>
      <c r="AF60">
        <v>31176000</v>
      </c>
      <c r="AG60">
        <v>402000</v>
      </c>
      <c r="AH60">
        <v>10103000</v>
      </c>
      <c r="AI60" t="s">
        <v>46</v>
      </c>
      <c r="AJ60" t="s">
        <v>46</v>
      </c>
      <c r="AK60" t="s">
        <v>46</v>
      </c>
      <c r="AL60">
        <v>844988000</v>
      </c>
      <c r="AM60">
        <v>10844000</v>
      </c>
      <c r="AN60">
        <v>2848000</v>
      </c>
      <c r="AO60">
        <v>1061000</v>
      </c>
      <c r="AP60">
        <v>1447000</v>
      </c>
      <c r="AQ60">
        <v>-78000</v>
      </c>
      <c r="AR60">
        <v>10426000</v>
      </c>
      <c r="AS60">
        <v>2015.75</v>
      </c>
      <c r="AT60">
        <v>1.2833318342982399E-2</v>
      </c>
    </row>
    <row r="61" spans="1:46" x14ac:dyDescent="0.25">
      <c r="A61">
        <v>60</v>
      </c>
      <c r="B61">
        <v>7000</v>
      </c>
      <c r="C61">
        <v>1000</v>
      </c>
      <c r="D61">
        <v>557000</v>
      </c>
      <c r="E61">
        <v>395000</v>
      </c>
      <c r="F61">
        <v>3000</v>
      </c>
      <c r="G61">
        <v>55000</v>
      </c>
      <c r="H61" t="s">
        <v>46</v>
      </c>
      <c r="I61">
        <v>7000</v>
      </c>
      <c r="J61" t="s">
        <v>46</v>
      </c>
      <c r="K61">
        <v>917000</v>
      </c>
      <c r="L61">
        <v>668000</v>
      </c>
      <c r="M61">
        <v>0</v>
      </c>
      <c r="N61">
        <v>205000</v>
      </c>
      <c r="O61" t="s">
        <v>46</v>
      </c>
      <c r="P61">
        <v>3959000</v>
      </c>
      <c r="Q61">
        <v>21575000</v>
      </c>
      <c r="R61">
        <v>2809000</v>
      </c>
      <c r="S61">
        <v>65826000</v>
      </c>
      <c r="T61">
        <v>258120000</v>
      </c>
      <c r="U61">
        <v>16032000</v>
      </c>
      <c r="V61">
        <v>96486000</v>
      </c>
      <c r="W61" t="s">
        <v>46</v>
      </c>
      <c r="X61">
        <v>0</v>
      </c>
      <c r="Y61" t="s">
        <v>46</v>
      </c>
      <c r="Z61">
        <v>5381000</v>
      </c>
      <c r="AA61">
        <v>152897000</v>
      </c>
      <c r="AB61">
        <v>3640000</v>
      </c>
      <c r="AC61">
        <v>156537000</v>
      </c>
      <c r="AD61">
        <v>27047000</v>
      </c>
      <c r="AE61">
        <v>11887000</v>
      </c>
      <c r="AF61">
        <v>31331000</v>
      </c>
      <c r="AG61">
        <v>474000</v>
      </c>
      <c r="AH61">
        <v>9718000</v>
      </c>
      <c r="AI61" t="s">
        <v>46</v>
      </c>
      <c r="AJ61" t="s">
        <v>46</v>
      </c>
      <c r="AK61" t="s">
        <v>46</v>
      </c>
      <c r="AL61">
        <v>854974000</v>
      </c>
      <c r="AM61">
        <v>10844000</v>
      </c>
      <c r="AN61">
        <v>3959000</v>
      </c>
      <c r="AO61">
        <v>1417000</v>
      </c>
      <c r="AP61">
        <v>2157000</v>
      </c>
      <c r="AQ61">
        <v>-110000</v>
      </c>
      <c r="AR61">
        <v>10349000</v>
      </c>
      <c r="AS61">
        <v>2016</v>
      </c>
      <c r="AT61">
        <v>1.26834266305174E-2</v>
      </c>
    </row>
    <row r="62" spans="1:46" x14ac:dyDescent="0.25">
      <c r="A62">
        <v>61</v>
      </c>
      <c r="B62">
        <v>1000</v>
      </c>
      <c r="C62">
        <v>0</v>
      </c>
      <c r="D62">
        <v>116000</v>
      </c>
      <c r="E62">
        <v>92000</v>
      </c>
      <c r="F62">
        <v>0</v>
      </c>
      <c r="G62">
        <v>3000</v>
      </c>
      <c r="H62" t="s">
        <v>46</v>
      </c>
      <c r="I62">
        <v>4000</v>
      </c>
      <c r="J62" t="s">
        <v>46</v>
      </c>
      <c r="K62">
        <v>253000</v>
      </c>
      <c r="L62">
        <v>196000</v>
      </c>
      <c r="M62">
        <v>0</v>
      </c>
      <c r="N62">
        <v>53000</v>
      </c>
      <c r="O62" t="s">
        <v>46</v>
      </c>
      <c r="P62">
        <v>1176000</v>
      </c>
      <c r="Q62">
        <v>22431000</v>
      </c>
      <c r="R62">
        <v>2732000</v>
      </c>
      <c r="S62">
        <v>64157000</v>
      </c>
      <c r="T62">
        <v>262424000</v>
      </c>
      <c r="U62">
        <v>13032000</v>
      </c>
      <c r="V62">
        <v>98499000</v>
      </c>
      <c r="W62" t="s">
        <v>46</v>
      </c>
      <c r="X62">
        <v>0</v>
      </c>
      <c r="Y62" t="s">
        <v>46</v>
      </c>
      <c r="Z62">
        <v>4564000</v>
      </c>
      <c r="AA62">
        <v>171158000</v>
      </c>
      <c r="AB62">
        <v>4142000</v>
      </c>
      <c r="AC62">
        <v>175300000</v>
      </c>
      <c r="AD62">
        <v>26292000</v>
      </c>
      <c r="AE62">
        <v>11676000</v>
      </c>
      <c r="AF62">
        <v>31215000</v>
      </c>
      <c r="AG62">
        <v>490000</v>
      </c>
      <c r="AH62">
        <v>10530000</v>
      </c>
      <c r="AI62" t="s">
        <v>46</v>
      </c>
      <c r="AJ62" t="s">
        <v>46</v>
      </c>
      <c r="AK62" t="s">
        <v>46</v>
      </c>
      <c r="AL62">
        <v>880498000</v>
      </c>
      <c r="AM62">
        <v>10349000</v>
      </c>
      <c r="AN62">
        <v>1176000</v>
      </c>
      <c r="AO62">
        <v>375000</v>
      </c>
      <c r="AP62">
        <v>986000</v>
      </c>
      <c r="AQ62">
        <v>-30000</v>
      </c>
      <c r="AR62">
        <v>10504000</v>
      </c>
      <c r="AS62">
        <v>2016.25</v>
      </c>
      <c r="AT62">
        <v>1.17535758173216E-2</v>
      </c>
    </row>
    <row r="63" spans="1:46" x14ac:dyDescent="0.25">
      <c r="A63">
        <v>62</v>
      </c>
      <c r="B63">
        <v>3000</v>
      </c>
      <c r="C63">
        <v>0</v>
      </c>
      <c r="D63">
        <v>238000</v>
      </c>
      <c r="E63">
        <v>172000</v>
      </c>
      <c r="F63">
        <v>0</v>
      </c>
      <c r="G63">
        <v>6000</v>
      </c>
      <c r="H63" t="s">
        <v>46</v>
      </c>
      <c r="I63">
        <v>7000</v>
      </c>
      <c r="J63" t="s">
        <v>46</v>
      </c>
      <c r="K63">
        <v>513000</v>
      </c>
      <c r="L63">
        <v>360000</v>
      </c>
      <c r="M63">
        <v>0</v>
      </c>
      <c r="N63">
        <v>104000</v>
      </c>
      <c r="O63" t="s">
        <v>46</v>
      </c>
      <c r="P63">
        <v>2406000</v>
      </c>
      <c r="Q63">
        <v>22826000</v>
      </c>
      <c r="R63">
        <v>2744000</v>
      </c>
      <c r="S63">
        <v>62679000</v>
      </c>
      <c r="T63">
        <v>270080000</v>
      </c>
      <c r="U63">
        <v>14495000</v>
      </c>
      <c r="V63">
        <v>101403000</v>
      </c>
      <c r="W63" t="s">
        <v>46</v>
      </c>
      <c r="X63">
        <v>0</v>
      </c>
      <c r="Y63" t="s">
        <v>46</v>
      </c>
      <c r="Z63">
        <v>4283000</v>
      </c>
      <c r="AA63">
        <v>171909000</v>
      </c>
      <c r="AB63">
        <v>4410000</v>
      </c>
      <c r="AC63">
        <v>176319000</v>
      </c>
      <c r="AD63">
        <v>27164000</v>
      </c>
      <c r="AE63">
        <v>11903000</v>
      </c>
      <c r="AF63">
        <v>31193000</v>
      </c>
      <c r="AG63">
        <v>559000</v>
      </c>
      <c r="AH63">
        <v>10487000</v>
      </c>
      <c r="AI63" t="s">
        <v>46</v>
      </c>
      <c r="AJ63" t="s">
        <v>46</v>
      </c>
      <c r="AK63" t="s">
        <v>46</v>
      </c>
      <c r="AL63">
        <v>895776000</v>
      </c>
      <c r="AM63">
        <v>10349000</v>
      </c>
      <c r="AN63">
        <v>2406000</v>
      </c>
      <c r="AO63">
        <v>744000</v>
      </c>
      <c r="AP63">
        <v>2047000</v>
      </c>
      <c r="AQ63">
        <v>-85000</v>
      </c>
      <c r="AR63">
        <v>10649000</v>
      </c>
      <c r="AS63">
        <v>2016.5</v>
      </c>
      <c r="AT63">
        <v>1.1553111492158799E-2</v>
      </c>
    </row>
    <row r="64" spans="1:46" x14ac:dyDescent="0.25">
      <c r="A64">
        <v>63</v>
      </c>
      <c r="B64">
        <v>4000</v>
      </c>
      <c r="C64">
        <v>0</v>
      </c>
      <c r="D64">
        <v>343000</v>
      </c>
      <c r="E64">
        <v>270000</v>
      </c>
      <c r="F64">
        <v>1000</v>
      </c>
      <c r="G64">
        <v>12000</v>
      </c>
      <c r="H64" t="s">
        <v>46</v>
      </c>
      <c r="I64">
        <v>14000</v>
      </c>
      <c r="J64" t="s">
        <v>46</v>
      </c>
      <c r="K64">
        <v>754000</v>
      </c>
      <c r="L64">
        <v>562000</v>
      </c>
      <c r="M64">
        <v>0</v>
      </c>
      <c r="N64">
        <v>169000</v>
      </c>
      <c r="O64" t="s">
        <v>46</v>
      </c>
      <c r="P64">
        <v>3546000</v>
      </c>
      <c r="Q64">
        <v>22688000</v>
      </c>
      <c r="R64">
        <v>2651000</v>
      </c>
      <c r="S64">
        <v>61042000</v>
      </c>
      <c r="T64">
        <v>275788000</v>
      </c>
      <c r="U64">
        <v>15259000</v>
      </c>
      <c r="V64">
        <v>102974000</v>
      </c>
      <c r="W64" t="s">
        <v>46</v>
      </c>
      <c r="X64">
        <v>0</v>
      </c>
      <c r="Y64" t="s">
        <v>46</v>
      </c>
      <c r="Z64">
        <v>4322000</v>
      </c>
      <c r="AA64">
        <v>170191000</v>
      </c>
      <c r="AB64">
        <v>4876000</v>
      </c>
      <c r="AC64">
        <v>175067000</v>
      </c>
      <c r="AD64">
        <v>27906000</v>
      </c>
      <c r="AE64">
        <v>11962000</v>
      </c>
      <c r="AF64">
        <v>31473000</v>
      </c>
      <c r="AG64">
        <v>473000</v>
      </c>
      <c r="AH64">
        <v>11436000</v>
      </c>
      <c r="AI64" t="s">
        <v>46</v>
      </c>
      <c r="AJ64" t="s">
        <v>46</v>
      </c>
      <c r="AK64" t="s">
        <v>46</v>
      </c>
      <c r="AL64">
        <v>905368000</v>
      </c>
      <c r="AM64">
        <v>10349000</v>
      </c>
      <c r="AN64">
        <v>3546000</v>
      </c>
      <c r="AO64">
        <v>1144000</v>
      </c>
      <c r="AP64">
        <v>2783000</v>
      </c>
      <c r="AQ64">
        <v>-127000</v>
      </c>
      <c r="AR64">
        <v>10603000</v>
      </c>
      <c r="AS64">
        <v>2016.75</v>
      </c>
      <c r="AT64">
        <v>1.1430711047883299E-2</v>
      </c>
    </row>
    <row r="65" spans="1:46" x14ac:dyDescent="0.25">
      <c r="A65">
        <v>64</v>
      </c>
      <c r="B65">
        <v>4000</v>
      </c>
      <c r="C65">
        <v>1000</v>
      </c>
      <c r="D65">
        <v>443000</v>
      </c>
      <c r="E65">
        <v>338000</v>
      </c>
      <c r="F65">
        <v>1000</v>
      </c>
      <c r="G65">
        <v>25000</v>
      </c>
      <c r="H65" t="s">
        <v>46</v>
      </c>
      <c r="I65">
        <v>25000</v>
      </c>
      <c r="J65" t="s">
        <v>46</v>
      </c>
      <c r="K65">
        <v>1016000</v>
      </c>
      <c r="L65">
        <v>792000</v>
      </c>
      <c r="M65">
        <v>0</v>
      </c>
      <c r="N65">
        <v>232000</v>
      </c>
      <c r="O65" t="s">
        <v>46</v>
      </c>
      <c r="P65">
        <v>4745000</v>
      </c>
      <c r="Q65">
        <v>23139000</v>
      </c>
      <c r="R65">
        <v>2767000</v>
      </c>
      <c r="S65">
        <v>57425000</v>
      </c>
      <c r="T65">
        <v>272393000</v>
      </c>
      <c r="U65">
        <v>15422000</v>
      </c>
      <c r="V65">
        <v>104535000</v>
      </c>
      <c r="W65" t="s">
        <v>46</v>
      </c>
      <c r="X65">
        <v>0</v>
      </c>
      <c r="Y65" t="s">
        <v>46</v>
      </c>
      <c r="Z65">
        <v>5271000</v>
      </c>
      <c r="AA65">
        <v>164634000</v>
      </c>
      <c r="AB65">
        <v>5300000</v>
      </c>
      <c r="AC65">
        <v>169934000</v>
      </c>
      <c r="AD65">
        <v>29568000</v>
      </c>
      <c r="AE65">
        <v>11826000</v>
      </c>
      <c r="AF65">
        <v>30747000</v>
      </c>
      <c r="AG65">
        <v>477000</v>
      </c>
      <c r="AH65">
        <v>11942000</v>
      </c>
      <c r="AI65" t="s">
        <v>46</v>
      </c>
      <c r="AJ65" t="s">
        <v>46</v>
      </c>
      <c r="AK65" t="s">
        <v>46</v>
      </c>
      <c r="AL65">
        <v>906618000</v>
      </c>
      <c r="AM65">
        <v>10349000</v>
      </c>
      <c r="AN65">
        <v>4745000</v>
      </c>
      <c r="AO65">
        <v>1496000</v>
      </c>
      <c r="AP65">
        <v>3571000</v>
      </c>
      <c r="AQ65">
        <v>-169000</v>
      </c>
      <c r="AR65">
        <v>10502000</v>
      </c>
      <c r="AS65">
        <v>2017</v>
      </c>
      <c r="AT65">
        <v>1.1414950949573E-2</v>
      </c>
    </row>
    <row r="66" spans="1:46" x14ac:dyDescent="0.25">
      <c r="A66">
        <v>65</v>
      </c>
      <c r="B66">
        <v>0</v>
      </c>
      <c r="C66">
        <v>0</v>
      </c>
      <c r="D66">
        <v>84000</v>
      </c>
      <c r="E66">
        <v>56000</v>
      </c>
      <c r="F66">
        <v>0</v>
      </c>
      <c r="G66">
        <v>5000</v>
      </c>
      <c r="H66" t="s">
        <v>46</v>
      </c>
      <c r="I66" t="s">
        <v>46</v>
      </c>
      <c r="J66" t="s">
        <v>46</v>
      </c>
      <c r="K66">
        <v>296000</v>
      </c>
      <c r="L66">
        <v>243000</v>
      </c>
      <c r="M66" t="s">
        <v>46</v>
      </c>
      <c r="N66">
        <v>64000</v>
      </c>
      <c r="O66" t="s">
        <v>46</v>
      </c>
      <c r="P66">
        <v>1130000</v>
      </c>
      <c r="Q66">
        <v>24212000</v>
      </c>
      <c r="R66">
        <v>2800000</v>
      </c>
      <c r="S66">
        <v>55140000</v>
      </c>
      <c r="T66">
        <v>265897000</v>
      </c>
      <c r="U66">
        <v>15096000</v>
      </c>
      <c r="V66">
        <v>103579000</v>
      </c>
      <c r="W66">
        <v>1210000</v>
      </c>
      <c r="X66">
        <v>0</v>
      </c>
      <c r="Y66">
        <v>10029000</v>
      </c>
      <c r="Z66">
        <v>4405000</v>
      </c>
      <c r="AA66">
        <v>165736000</v>
      </c>
      <c r="AB66">
        <v>4870000</v>
      </c>
      <c r="AC66">
        <v>170606000</v>
      </c>
      <c r="AD66">
        <v>28061000</v>
      </c>
      <c r="AE66">
        <v>11404000</v>
      </c>
      <c r="AF66">
        <v>77161000</v>
      </c>
      <c r="AG66" t="s">
        <v>46</v>
      </c>
      <c r="AH66">
        <v>11059000</v>
      </c>
      <c r="AI66" t="s">
        <v>46</v>
      </c>
      <c r="AJ66" t="s">
        <v>46</v>
      </c>
      <c r="AK66" t="s">
        <v>46</v>
      </c>
      <c r="AL66">
        <v>891300000</v>
      </c>
      <c r="AM66">
        <v>10502000</v>
      </c>
      <c r="AN66">
        <v>1129000</v>
      </c>
      <c r="AO66">
        <v>392000</v>
      </c>
      <c r="AP66">
        <v>558000</v>
      </c>
      <c r="AQ66">
        <v>-36000</v>
      </c>
      <c r="AR66">
        <v>10285000</v>
      </c>
      <c r="AS66">
        <v>2017.25</v>
      </c>
      <c r="AT66">
        <v>1.17827891843375E-2</v>
      </c>
    </row>
    <row r="67" spans="1:46" x14ac:dyDescent="0.25">
      <c r="A67">
        <v>66</v>
      </c>
      <c r="B67">
        <v>0</v>
      </c>
      <c r="C67">
        <v>0</v>
      </c>
      <c r="D67">
        <v>142000</v>
      </c>
      <c r="E67">
        <v>103000</v>
      </c>
      <c r="F67">
        <v>1000</v>
      </c>
      <c r="G67">
        <v>12000</v>
      </c>
      <c r="H67" t="s">
        <v>46</v>
      </c>
      <c r="I67" t="s">
        <v>46</v>
      </c>
      <c r="J67" t="s">
        <v>46</v>
      </c>
      <c r="K67">
        <v>600000</v>
      </c>
      <c r="L67">
        <v>444000</v>
      </c>
      <c r="M67" t="s">
        <v>46</v>
      </c>
      <c r="N67">
        <v>117000</v>
      </c>
      <c r="O67" t="s">
        <v>46</v>
      </c>
      <c r="P67">
        <v>2099000</v>
      </c>
      <c r="Q67">
        <v>24358000</v>
      </c>
      <c r="R67">
        <v>2833000</v>
      </c>
      <c r="S67">
        <v>53394000</v>
      </c>
      <c r="T67">
        <v>277724000</v>
      </c>
      <c r="U67">
        <v>15802000</v>
      </c>
      <c r="V67">
        <v>103098000</v>
      </c>
      <c r="W67">
        <v>1271000</v>
      </c>
      <c r="X67">
        <v>0</v>
      </c>
      <c r="Y67">
        <v>9681000</v>
      </c>
      <c r="Z67">
        <v>4208000</v>
      </c>
      <c r="AA67">
        <v>166139000</v>
      </c>
      <c r="AB67">
        <v>4229000</v>
      </c>
      <c r="AC67">
        <v>170368000</v>
      </c>
      <c r="AD67">
        <v>35239000</v>
      </c>
      <c r="AE67">
        <v>11381000</v>
      </c>
      <c r="AF67">
        <v>74203000</v>
      </c>
      <c r="AG67" t="s">
        <v>46</v>
      </c>
      <c r="AH67">
        <v>12040000</v>
      </c>
      <c r="AI67" t="s">
        <v>46</v>
      </c>
      <c r="AJ67" t="s">
        <v>46</v>
      </c>
      <c r="AK67" t="s">
        <v>46</v>
      </c>
      <c r="AL67">
        <v>907444000</v>
      </c>
      <c r="AM67">
        <v>10502000</v>
      </c>
      <c r="AN67">
        <v>2098000</v>
      </c>
      <c r="AO67">
        <v>776000</v>
      </c>
      <c r="AP67">
        <v>1169000</v>
      </c>
      <c r="AQ67">
        <v>-66000</v>
      </c>
      <c r="AR67">
        <v>10281000</v>
      </c>
      <c r="AS67">
        <v>2017.5</v>
      </c>
      <c r="AT67">
        <v>1.15731659474304E-2</v>
      </c>
    </row>
    <row r="68" spans="1:46" x14ac:dyDescent="0.25">
      <c r="A68">
        <v>67</v>
      </c>
      <c r="B68">
        <v>1000</v>
      </c>
      <c r="C68">
        <v>0</v>
      </c>
      <c r="D68">
        <v>205000</v>
      </c>
      <c r="E68">
        <v>153000</v>
      </c>
      <c r="F68">
        <v>1000</v>
      </c>
      <c r="G68">
        <v>33000</v>
      </c>
      <c r="H68" t="s">
        <v>46</v>
      </c>
      <c r="I68" t="s">
        <v>46</v>
      </c>
      <c r="J68" t="s">
        <v>46</v>
      </c>
      <c r="K68">
        <v>872000</v>
      </c>
      <c r="L68">
        <v>707000</v>
      </c>
      <c r="M68" t="s">
        <v>46</v>
      </c>
      <c r="N68">
        <v>175000</v>
      </c>
      <c r="O68" t="s">
        <v>46</v>
      </c>
      <c r="P68">
        <v>3139000</v>
      </c>
      <c r="Q68">
        <v>23484000</v>
      </c>
      <c r="R68">
        <v>2843000</v>
      </c>
      <c r="S68">
        <v>51574000</v>
      </c>
      <c r="T68">
        <v>271821000</v>
      </c>
      <c r="U68">
        <v>14207000</v>
      </c>
      <c r="V68">
        <v>101335000</v>
      </c>
      <c r="W68">
        <v>1167000</v>
      </c>
      <c r="X68">
        <v>0</v>
      </c>
      <c r="Y68">
        <v>10214000</v>
      </c>
      <c r="Z68">
        <v>4259000</v>
      </c>
      <c r="AA68">
        <v>164676000</v>
      </c>
      <c r="AB68">
        <v>4262000</v>
      </c>
      <c r="AC68">
        <v>168938000</v>
      </c>
      <c r="AD68">
        <v>36249000</v>
      </c>
      <c r="AE68">
        <v>11186000</v>
      </c>
      <c r="AF68">
        <v>71534000</v>
      </c>
      <c r="AG68" t="s">
        <v>46</v>
      </c>
      <c r="AH68">
        <v>11450000</v>
      </c>
      <c r="AI68" t="s">
        <v>46</v>
      </c>
      <c r="AJ68" t="s">
        <v>46</v>
      </c>
      <c r="AK68" t="s">
        <v>46</v>
      </c>
      <c r="AL68">
        <v>891951000</v>
      </c>
      <c r="AM68">
        <v>10502000</v>
      </c>
      <c r="AN68">
        <v>3138000</v>
      </c>
      <c r="AO68">
        <v>1173000</v>
      </c>
      <c r="AP68">
        <v>1851000</v>
      </c>
      <c r="AQ68">
        <v>-94000</v>
      </c>
      <c r="AR68">
        <v>10292000</v>
      </c>
      <c r="AS68">
        <v>2017.75</v>
      </c>
      <c r="AT68">
        <v>1.1774189389327399E-2</v>
      </c>
    </row>
    <row r="69" spans="1:46" x14ac:dyDescent="0.25">
      <c r="A69">
        <v>68</v>
      </c>
      <c r="B69">
        <v>1000</v>
      </c>
      <c r="C69">
        <v>0</v>
      </c>
      <c r="D69">
        <v>256000</v>
      </c>
      <c r="E69">
        <v>192000</v>
      </c>
      <c r="F69">
        <v>1000</v>
      </c>
      <c r="G69">
        <v>37000</v>
      </c>
      <c r="H69" t="s">
        <v>46</v>
      </c>
      <c r="I69" t="s">
        <v>46</v>
      </c>
      <c r="J69" t="s">
        <v>46</v>
      </c>
      <c r="K69">
        <v>1270000</v>
      </c>
      <c r="L69">
        <v>958000</v>
      </c>
      <c r="M69" t="s">
        <v>46</v>
      </c>
      <c r="N69">
        <v>220000</v>
      </c>
      <c r="O69" t="s">
        <v>46</v>
      </c>
      <c r="P69">
        <v>4250000</v>
      </c>
      <c r="Q69">
        <v>23356000</v>
      </c>
      <c r="R69">
        <v>2788000</v>
      </c>
      <c r="S69">
        <v>50012000</v>
      </c>
      <c r="T69">
        <v>279342000</v>
      </c>
      <c r="U69">
        <v>13816000</v>
      </c>
      <c r="V69">
        <v>100268000</v>
      </c>
      <c r="W69">
        <v>1498000</v>
      </c>
      <c r="X69">
        <v>0</v>
      </c>
      <c r="Y69">
        <v>11332000</v>
      </c>
      <c r="Z69">
        <v>4956000</v>
      </c>
      <c r="AA69">
        <v>165271000</v>
      </c>
      <c r="AB69">
        <v>4078000</v>
      </c>
      <c r="AC69">
        <v>169349000</v>
      </c>
      <c r="AD69">
        <v>37976000</v>
      </c>
      <c r="AE69">
        <v>11169000</v>
      </c>
      <c r="AF69">
        <v>68698000</v>
      </c>
      <c r="AG69" t="s">
        <v>46</v>
      </c>
      <c r="AH69">
        <v>11130000</v>
      </c>
      <c r="AI69" t="s">
        <v>46</v>
      </c>
      <c r="AJ69" t="s">
        <v>46</v>
      </c>
      <c r="AK69" t="s">
        <v>46</v>
      </c>
      <c r="AL69">
        <v>902666000</v>
      </c>
      <c r="AM69">
        <v>10502000</v>
      </c>
      <c r="AN69">
        <v>4249000</v>
      </c>
      <c r="AO69">
        <v>1523000</v>
      </c>
      <c r="AP69">
        <v>2457000</v>
      </c>
      <c r="AQ69">
        <v>-127000</v>
      </c>
      <c r="AR69">
        <v>10104000</v>
      </c>
      <c r="AS69">
        <v>2018</v>
      </c>
      <c r="AT69">
        <v>1.1634425136207599E-2</v>
      </c>
    </row>
    <row r="70" spans="1:46" x14ac:dyDescent="0.25">
      <c r="A70">
        <v>69</v>
      </c>
      <c r="B70">
        <v>0</v>
      </c>
      <c r="C70">
        <v>0</v>
      </c>
      <c r="D70">
        <v>45000</v>
      </c>
      <c r="E70">
        <v>32000</v>
      </c>
      <c r="F70">
        <v>0</v>
      </c>
      <c r="G70">
        <v>2000</v>
      </c>
      <c r="H70" t="s">
        <v>46</v>
      </c>
      <c r="I70" t="s">
        <v>46</v>
      </c>
      <c r="J70" t="s">
        <v>46</v>
      </c>
      <c r="K70">
        <v>405000</v>
      </c>
      <c r="L70">
        <v>288000</v>
      </c>
      <c r="M70" t="s">
        <v>46</v>
      </c>
      <c r="N70">
        <v>68000</v>
      </c>
      <c r="O70" t="s">
        <v>46</v>
      </c>
      <c r="P70">
        <v>1132000</v>
      </c>
      <c r="Q70">
        <v>23083000</v>
      </c>
      <c r="R70">
        <v>2725000</v>
      </c>
      <c r="S70">
        <v>47817000</v>
      </c>
      <c r="T70">
        <v>274881000</v>
      </c>
      <c r="U70">
        <v>13543000</v>
      </c>
      <c r="V70">
        <v>99279000</v>
      </c>
      <c r="W70">
        <v>1420000</v>
      </c>
      <c r="X70">
        <v>0</v>
      </c>
      <c r="Y70">
        <v>10536000</v>
      </c>
      <c r="Z70">
        <v>4279000</v>
      </c>
      <c r="AA70">
        <v>169433000</v>
      </c>
      <c r="AB70">
        <v>4415000</v>
      </c>
      <c r="AC70">
        <v>173848000</v>
      </c>
      <c r="AD70">
        <v>36102000</v>
      </c>
      <c r="AE70">
        <v>10722000</v>
      </c>
      <c r="AF70">
        <v>66114000</v>
      </c>
      <c r="AG70" t="s">
        <v>46</v>
      </c>
      <c r="AH70">
        <v>11139000</v>
      </c>
      <c r="AI70" t="s">
        <v>46</v>
      </c>
      <c r="AJ70" t="s">
        <v>46</v>
      </c>
      <c r="AK70" t="s">
        <v>46</v>
      </c>
      <c r="AL70">
        <v>892907000</v>
      </c>
      <c r="AM70">
        <v>10104000</v>
      </c>
      <c r="AN70">
        <v>1132000</v>
      </c>
      <c r="AO70">
        <v>394000</v>
      </c>
      <c r="AP70">
        <v>606000</v>
      </c>
      <c r="AQ70">
        <v>-35000</v>
      </c>
      <c r="AR70">
        <v>9937000</v>
      </c>
      <c r="AS70">
        <v>2018.25</v>
      </c>
      <c r="AT70">
        <v>1.13158481230408E-2</v>
      </c>
    </row>
    <row r="71" spans="1:46" x14ac:dyDescent="0.25">
      <c r="A71">
        <v>70</v>
      </c>
      <c r="B71">
        <v>0</v>
      </c>
      <c r="C71">
        <v>0</v>
      </c>
      <c r="D71">
        <v>94000</v>
      </c>
      <c r="E71">
        <v>72000</v>
      </c>
      <c r="F71">
        <v>1000</v>
      </c>
      <c r="G71">
        <v>20000</v>
      </c>
      <c r="H71" t="s">
        <v>46</v>
      </c>
      <c r="I71" t="s">
        <v>46</v>
      </c>
      <c r="J71" t="s">
        <v>46</v>
      </c>
      <c r="K71">
        <v>809000</v>
      </c>
      <c r="L71">
        <v>495000</v>
      </c>
      <c r="M71" t="s">
        <v>46</v>
      </c>
      <c r="N71">
        <v>115000</v>
      </c>
      <c r="O71" t="s">
        <v>46</v>
      </c>
      <c r="P71">
        <v>2166000</v>
      </c>
      <c r="Q71">
        <v>22257000</v>
      </c>
      <c r="R71">
        <v>2617000</v>
      </c>
      <c r="S71">
        <v>46189000</v>
      </c>
      <c r="T71">
        <v>280651000</v>
      </c>
      <c r="U71">
        <v>14411000</v>
      </c>
      <c r="V71">
        <v>97585000</v>
      </c>
      <c r="W71">
        <v>1252000</v>
      </c>
      <c r="X71">
        <v>0</v>
      </c>
      <c r="Y71">
        <v>9297000</v>
      </c>
      <c r="Z71">
        <v>4035000</v>
      </c>
      <c r="AA71">
        <v>169394000</v>
      </c>
      <c r="AB71">
        <v>4773000</v>
      </c>
      <c r="AC71">
        <v>174167000</v>
      </c>
      <c r="AD71">
        <v>36685000</v>
      </c>
      <c r="AE71">
        <v>10656000</v>
      </c>
      <c r="AF71">
        <v>63781000</v>
      </c>
      <c r="AG71" t="s">
        <v>46</v>
      </c>
      <c r="AH71">
        <v>10455000</v>
      </c>
      <c r="AI71" t="s">
        <v>46</v>
      </c>
      <c r="AJ71" t="s">
        <v>46</v>
      </c>
      <c r="AK71" t="s">
        <v>46</v>
      </c>
      <c r="AL71">
        <v>896000000</v>
      </c>
      <c r="AM71">
        <v>10104000</v>
      </c>
      <c r="AN71">
        <v>2166000</v>
      </c>
      <c r="AO71">
        <v>824000</v>
      </c>
      <c r="AP71">
        <v>1178000</v>
      </c>
      <c r="AQ71">
        <v>-76000</v>
      </c>
      <c r="AR71">
        <v>9864000</v>
      </c>
      <c r="AS71">
        <v>2018.5</v>
      </c>
      <c r="AT71">
        <v>1.1276785714285699E-2</v>
      </c>
    </row>
    <row r="72" spans="1:46" x14ac:dyDescent="0.25">
      <c r="A72">
        <v>71</v>
      </c>
      <c r="B72">
        <v>0</v>
      </c>
      <c r="C72">
        <v>0</v>
      </c>
      <c r="D72">
        <v>135000</v>
      </c>
      <c r="E72">
        <v>116000</v>
      </c>
      <c r="F72">
        <v>1000</v>
      </c>
      <c r="G72">
        <v>29000</v>
      </c>
      <c r="H72" t="s">
        <v>46</v>
      </c>
      <c r="I72" t="s">
        <v>46</v>
      </c>
      <c r="J72" t="s">
        <v>46</v>
      </c>
      <c r="K72">
        <v>1185000</v>
      </c>
      <c r="L72">
        <v>703000</v>
      </c>
      <c r="M72" t="s">
        <v>46</v>
      </c>
      <c r="N72">
        <v>211000</v>
      </c>
      <c r="O72" t="s">
        <v>46</v>
      </c>
      <c r="P72">
        <v>3228000</v>
      </c>
      <c r="Q72">
        <v>22684000</v>
      </c>
      <c r="R72">
        <v>2626000</v>
      </c>
      <c r="S72">
        <v>44784000</v>
      </c>
      <c r="T72">
        <v>276974000</v>
      </c>
      <c r="U72">
        <v>15258000</v>
      </c>
      <c r="V72">
        <v>93589000</v>
      </c>
      <c r="W72">
        <v>1228000</v>
      </c>
      <c r="X72">
        <v>0</v>
      </c>
      <c r="Y72">
        <v>9833000</v>
      </c>
      <c r="Z72">
        <v>4198000</v>
      </c>
      <c r="AA72">
        <v>165809000</v>
      </c>
      <c r="AB72">
        <v>4677000</v>
      </c>
      <c r="AC72">
        <v>170486000</v>
      </c>
      <c r="AD72">
        <v>37812000</v>
      </c>
      <c r="AE72">
        <v>10317000</v>
      </c>
      <c r="AF72">
        <v>62470000</v>
      </c>
      <c r="AG72" t="s">
        <v>46</v>
      </c>
      <c r="AH72">
        <v>9251000</v>
      </c>
      <c r="AI72" t="s">
        <v>46</v>
      </c>
      <c r="AJ72" t="s">
        <v>46</v>
      </c>
      <c r="AK72" t="s">
        <v>46</v>
      </c>
      <c r="AL72">
        <v>888830000</v>
      </c>
      <c r="AM72">
        <v>10104000</v>
      </c>
      <c r="AN72">
        <v>3228000</v>
      </c>
      <c r="AO72">
        <v>1203000</v>
      </c>
      <c r="AP72">
        <v>1729000</v>
      </c>
      <c r="AQ72">
        <v>-106000</v>
      </c>
      <c r="AR72">
        <v>9702000</v>
      </c>
      <c r="AS72">
        <v>2018.75</v>
      </c>
      <c r="AT72">
        <v>1.1367753113643801E-2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T72"/>
  <sheetViews>
    <sheetView workbookViewId="0"/>
  </sheetViews>
  <sheetFormatPr defaultRowHeight="15" x14ac:dyDescent="0.25"/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5">
      <c r="A2">
        <v>1</v>
      </c>
      <c r="B2">
        <v>181</v>
      </c>
      <c r="C2">
        <v>0</v>
      </c>
      <c r="D2">
        <v>502</v>
      </c>
      <c r="E2">
        <v>8360</v>
      </c>
      <c r="F2">
        <v>14</v>
      </c>
      <c r="G2">
        <v>550</v>
      </c>
      <c r="H2">
        <v>0</v>
      </c>
      <c r="I2">
        <v>3</v>
      </c>
      <c r="J2">
        <v>61221</v>
      </c>
      <c r="K2">
        <v>0</v>
      </c>
      <c r="L2">
        <v>6380</v>
      </c>
      <c r="M2">
        <v>0</v>
      </c>
      <c r="N2">
        <v>10908</v>
      </c>
      <c r="O2">
        <v>2594</v>
      </c>
      <c r="P2">
        <v>90713</v>
      </c>
      <c r="Q2">
        <v>1187371</v>
      </c>
      <c r="R2">
        <v>23226</v>
      </c>
      <c r="S2">
        <v>2045452</v>
      </c>
      <c r="T2">
        <v>12706865</v>
      </c>
      <c r="U2">
        <v>359383</v>
      </c>
      <c r="V2">
        <v>2442003</v>
      </c>
      <c r="W2" t="s">
        <v>46</v>
      </c>
      <c r="X2">
        <v>34</v>
      </c>
      <c r="Y2" t="s">
        <v>46</v>
      </c>
      <c r="Z2">
        <v>1616</v>
      </c>
      <c r="AA2">
        <v>17374176</v>
      </c>
      <c r="AB2">
        <v>3974</v>
      </c>
      <c r="AC2">
        <v>17378150</v>
      </c>
      <c r="AD2">
        <v>10</v>
      </c>
      <c r="AE2">
        <v>147004</v>
      </c>
      <c r="AF2">
        <v>3320109</v>
      </c>
      <c r="AG2">
        <v>0</v>
      </c>
      <c r="AH2">
        <v>1637839</v>
      </c>
      <c r="AI2" t="s">
        <v>46</v>
      </c>
      <c r="AJ2" t="s">
        <v>46</v>
      </c>
      <c r="AK2" t="s">
        <v>46</v>
      </c>
      <c r="AL2">
        <v>45098425</v>
      </c>
      <c r="AM2">
        <v>648833</v>
      </c>
      <c r="AN2">
        <v>90713</v>
      </c>
      <c r="AO2">
        <v>11036</v>
      </c>
      <c r="AP2">
        <v>79250</v>
      </c>
      <c r="AQ2">
        <v>0</v>
      </c>
      <c r="AR2">
        <v>648406</v>
      </c>
      <c r="AS2">
        <v>2001.25</v>
      </c>
      <c r="AT2">
        <v>1.43870434499653E-2</v>
      </c>
    </row>
    <row r="3" spans="1:46" x14ac:dyDescent="0.25">
      <c r="A3">
        <v>2</v>
      </c>
      <c r="B3">
        <v>182</v>
      </c>
      <c r="C3">
        <v>0</v>
      </c>
      <c r="D3">
        <v>1065</v>
      </c>
      <c r="E3">
        <v>10480</v>
      </c>
      <c r="F3">
        <v>20</v>
      </c>
      <c r="G3">
        <v>1293</v>
      </c>
      <c r="H3">
        <v>0</v>
      </c>
      <c r="I3">
        <v>42</v>
      </c>
      <c r="J3">
        <v>101041</v>
      </c>
      <c r="K3">
        <v>0</v>
      </c>
      <c r="L3">
        <v>12407</v>
      </c>
      <c r="M3">
        <v>0</v>
      </c>
      <c r="N3">
        <v>12997</v>
      </c>
      <c r="O3">
        <v>7346</v>
      </c>
      <c r="P3">
        <v>146873</v>
      </c>
      <c r="Q3">
        <v>1188585</v>
      </c>
      <c r="R3">
        <v>23152</v>
      </c>
      <c r="S3">
        <v>2102996</v>
      </c>
      <c r="T3">
        <v>12296644</v>
      </c>
      <c r="U3">
        <v>385179</v>
      </c>
      <c r="V3">
        <v>2567800</v>
      </c>
      <c r="W3" t="s">
        <v>46</v>
      </c>
      <c r="X3">
        <v>0</v>
      </c>
      <c r="Y3" t="s">
        <v>46</v>
      </c>
      <c r="Z3">
        <v>1395</v>
      </c>
      <c r="AA3">
        <v>16322325</v>
      </c>
      <c r="AB3">
        <v>3473</v>
      </c>
      <c r="AC3">
        <v>16325798</v>
      </c>
      <c r="AD3">
        <v>0</v>
      </c>
      <c r="AE3">
        <v>146767</v>
      </c>
      <c r="AF3">
        <v>3134224</v>
      </c>
      <c r="AG3">
        <v>0</v>
      </c>
      <c r="AH3">
        <v>1443925</v>
      </c>
      <c r="AI3" t="s">
        <v>46</v>
      </c>
      <c r="AJ3" t="s">
        <v>46</v>
      </c>
      <c r="AK3" t="s">
        <v>46</v>
      </c>
      <c r="AL3">
        <v>43478380</v>
      </c>
      <c r="AM3">
        <v>648833</v>
      </c>
      <c r="AN3">
        <v>131756</v>
      </c>
      <c r="AO3">
        <v>22473</v>
      </c>
      <c r="AP3">
        <v>123500</v>
      </c>
      <c r="AQ3">
        <v>-15117</v>
      </c>
      <c r="AR3">
        <v>647933</v>
      </c>
      <c r="AS3">
        <v>2001.5</v>
      </c>
      <c r="AT3">
        <v>1.49231181106564E-2</v>
      </c>
    </row>
    <row r="4" spans="1:46" x14ac:dyDescent="0.25">
      <c r="A4">
        <v>3</v>
      </c>
      <c r="B4">
        <v>189</v>
      </c>
      <c r="C4">
        <v>0</v>
      </c>
      <c r="D4">
        <v>1514</v>
      </c>
      <c r="E4">
        <v>14011</v>
      </c>
      <c r="F4">
        <v>20</v>
      </c>
      <c r="G4">
        <v>6925</v>
      </c>
      <c r="H4">
        <v>0</v>
      </c>
      <c r="I4">
        <v>42</v>
      </c>
      <c r="J4">
        <v>151037</v>
      </c>
      <c r="K4">
        <v>0</v>
      </c>
      <c r="L4">
        <v>18251</v>
      </c>
      <c r="M4">
        <v>0</v>
      </c>
      <c r="N4">
        <v>15553</v>
      </c>
      <c r="O4">
        <v>10020</v>
      </c>
      <c r="P4">
        <v>217562</v>
      </c>
      <c r="Q4">
        <v>1238716</v>
      </c>
      <c r="R4">
        <v>21642</v>
      </c>
      <c r="S4">
        <v>2251996</v>
      </c>
      <c r="T4">
        <v>10918244</v>
      </c>
      <c r="U4">
        <v>422366</v>
      </c>
      <c r="V4">
        <v>2567691</v>
      </c>
      <c r="W4" t="s">
        <v>46</v>
      </c>
      <c r="X4">
        <v>0</v>
      </c>
      <c r="Y4" t="s">
        <v>46</v>
      </c>
      <c r="Z4">
        <v>1032</v>
      </c>
      <c r="AA4">
        <v>15318334</v>
      </c>
      <c r="AB4">
        <v>3128</v>
      </c>
      <c r="AC4">
        <v>15321462</v>
      </c>
      <c r="AD4">
        <v>7</v>
      </c>
      <c r="AE4">
        <v>148484</v>
      </c>
      <c r="AF4">
        <v>3139673</v>
      </c>
      <c r="AG4">
        <v>0</v>
      </c>
      <c r="AH4">
        <v>1527915</v>
      </c>
      <c r="AI4" t="s">
        <v>46</v>
      </c>
      <c r="AJ4" t="s">
        <v>46</v>
      </c>
      <c r="AK4" t="s">
        <v>46</v>
      </c>
      <c r="AL4">
        <v>41448542</v>
      </c>
      <c r="AM4">
        <v>648833</v>
      </c>
      <c r="AN4">
        <v>193054</v>
      </c>
      <c r="AO4">
        <v>28552</v>
      </c>
      <c r="AP4">
        <v>232750</v>
      </c>
      <c r="AQ4">
        <v>-24508</v>
      </c>
      <c r="AR4">
        <v>692573</v>
      </c>
      <c r="AS4">
        <v>2001.75</v>
      </c>
      <c r="AT4">
        <v>1.5653940251987599E-2</v>
      </c>
    </row>
    <row r="5" spans="1:46" x14ac:dyDescent="0.25">
      <c r="A5">
        <v>4</v>
      </c>
      <c r="B5">
        <v>189</v>
      </c>
      <c r="C5">
        <v>0</v>
      </c>
      <c r="D5">
        <v>2394</v>
      </c>
      <c r="E5">
        <v>16646</v>
      </c>
      <c r="F5">
        <v>19</v>
      </c>
      <c r="G5">
        <v>38552</v>
      </c>
      <c r="H5">
        <v>0</v>
      </c>
      <c r="I5">
        <v>42</v>
      </c>
      <c r="J5">
        <v>851248</v>
      </c>
      <c r="K5">
        <v>0</v>
      </c>
      <c r="L5">
        <v>24477</v>
      </c>
      <c r="M5">
        <v>0</v>
      </c>
      <c r="N5">
        <v>32658</v>
      </c>
      <c r="O5">
        <v>14447</v>
      </c>
      <c r="P5">
        <v>980672</v>
      </c>
      <c r="Q5">
        <v>1291475</v>
      </c>
      <c r="R5">
        <v>21653</v>
      </c>
      <c r="S5">
        <v>2499748</v>
      </c>
      <c r="T5">
        <v>10478127</v>
      </c>
      <c r="U5">
        <v>455169</v>
      </c>
      <c r="V5">
        <v>2390218</v>
      </c>
      <c r="W5" t="s">
        <v>46</v>
      </c>
      <c r="X5">
        <v>0</v>
      </c>
      <c r="Y5" t="s">
        <v>46</v>
      </c>
      <c r="Z5">
        <v>1096</v>
      </c>
      <c r="AA5">
        <v>13868746</v>
      </c>
      <c r="AB5">
        <v>671</v>
      </c>
      <c r="AC5">
        <v>13869417</v>
      </c>
      <c r="AD5">
        <v>5</v>
      </c>
      <c r="AE5">
        <v>132922</v>
      </c>
      <c r="AF5">
        <v>3128900</v>
      </c>
      <c r="AG5">
        <v>0</v>
      </c>
      <c r="AH5">
        <v>1543644</v>
      </c>
      <c r="AI5" t="s">
        <v>46</v>
      </c>
      <c r="AJ5" t="s">
        <v>46</v>
      </c>
      <c r="AK5" t="s">
        <v>46</v>
      </c>
      <c r="AL5">
        <v>39674576</v>
      </c>
      <c r="AM5">
        <v>648833</v>
      </c>
      <c r="AN5">
        <v>319078</v>
      </c>
      <c r="AO5">
        <v>35886</v>
      </c>
      <c r="AP5">
        <v>898743</v>
      </c>
      <c r="AQ5">
        <v>-661594</v>
      </c>
      <c r="AR5">
        <v>602790</v>
      </c>
      <c r="AS5">
        <v>2002</v>
      </c>
      <c r="AT5">
        <v>1.6353873573847402E-2</v>
      </c>
    </row>
    <row r="6" spans="1:46" x14ac:dyDescent="0.25">
      <c r="A6">
        <v>5</v>
      </c>
      <c r="B6">
        <v>1858</v>
      </c>
      <c r="C6">
        <v>0</v>
      </c>
      <c r="D6">
        <v>791</v>
      </c>
      <c r="E6">
        <v>3146</v>
      </c>
      <c r="F6">
        <v>0</v>
      </c>
      <c r="G6">
        <v>672</v>
      </c>
      <c r="H6">
        <v>0</v>
      </c>
      <c r="I6">
        <v>0</v>
      </c>
      <c r="J6">
        <v>36568</v>
      </c>
      <c r="K6">
        <v>0</v>
      </c>
      <c r="L6">
        <v>5848</v>
      </c>
      <c r="M6">
        <v>0</v>
      </c>
      <c r="N6">
        <v>2372</v>
      </c>
      <c r="O6">
        <v>4996</v>
      </c>
      <c r="P6">
        <v>56251</v>
      </c>
      <c r="Q6">
        <v>1268345</v>
      </c>
      <c r="R6">
        <v>20603</v>
      </c>
      <c r="S6">
        <v>2724846</v>
      </c>
      <c r="T6">
        <v>9666511</v>
      </c>
      <c r="U6">
        <v>326033</v>
      </c>
      <c r="V6">
        <v>2374640</v>
      </c>
      <c r="W6" t="s">
        <v>46</v>
      </c>
      <c r="X6">
        <v>0</v>
      </c>
      <c r="Y6" t="s">
        <v>46</v>
      </c>
      <c r="Z6">
        <v>1082</v>
      </c>
      <c r="AA6">
        <v>14757054</v>
      </c>
      <c r="AB6">
        <v>617</v>
      </c>
      <c r="AC6">
        <v>14757671</v>
      </c>
      <c r="AD6">
        <v>4</v>
      </c>
      <c r="AE6">
        <v>129694</v>
      </c>
      <c r="AF6">
        <v>3205426</v>
      </c>
      <c r="AG6">
        <v>0</v>
      </c>
      <c r="AH6">
        <v>1501870</v>
      </c>
      <c r="AI6" t="s">
        <v>46</v>
      </c>
      <c r="AJ6" t="s">
        <v>46</v>
      </c>
      <c r="AK6" t="s">
        <v>46</v>
      </c>
      <c r="AL6">
        <v>39725591</v>
      </c>
      <c r="AM6">
        <v>602790</v>
      </c>
      <c r="AN6">
        <v>39222</v>
      </c>
      <c r="AO6">
        <v>15546</v>
      </c>
      <c r="AP6">
        <v>81400</v>
      </c>
      <c r="AQ6">
        <v>58029</v>
      </c>
      <c r="AR6">
        <v>684485</v>
      </c>
      <c r="AS6">
        <v>2002.25</v>
      </c>
      <c r="AT6">
        <v>1.5173845997659301E-2</v>
      </c>
    </row>
    <row r="7" spans="1:46" x14ac:dyDescent="0.25">
      <c r="A7">
        <v>6</v>
      </c>
      <c r="B7">
        <v>2090</v>
      </c>
      <c r="C7">
        <v>58</v>
      </c>
      <c r="D7">
        <v>1977</v>
      </c>
      <c r="E7">
        <v>6296</v>
      </c>
      <c r="F7">
        <v>31</v>
      </c>
      <c r="G7">
        <v>2308</v>
      </c>
      <c r="H7">
        <v>0</v>
      </c>
      <c r="I7">
        <v>5</v>
      </c>
      <c r="J7">
        <v>100812</v>
      </c>
      <c r="K7">
        <v>0</v>
      </c>
      <c r="L7">
        <v>10020</v>
      </c>
      <c r="M7">
        <v>0</v>
      </c>
      <c r="N7">
        <v>4489</v>
      </c>
      <c r="O7">
        <v>9646</v>
      </c>
      <c r="P7">
        <v>137732</v>
      </c>
      <c r="Q7">
        <v>1240209</v>
      </c>
      <c r="R7">
        <v>19933</v>
      </c>
      <c r="S7">
        <v>2945096</v>
      </c>
      <c r="T7">
        <v>9119685</v>
      </c>
      <c r="U7">
        <v>388216</v>
      </c>
      <c r="V7">
        <v>2376121</v>
      </c>
      <c r="W7" t="s">
        <v>46</v>
      </c>
      <c r="X7">
        <v>0</v>
      </c>
      <c r="Y7" t="s">
        <v>46</v>
      </c>
      <c r="Z7">
        <v>1315</v>
      </c>
      <c r="AA7">
        <v>13663454</v>
      </c>
      <c r="AB7">
        <v>589</v>
      </c>
      <c r="AC7">
        <v>13664043</v>
      </c>
      <c r="AD7">
        <v>6</v>
      </c>
      <c r="AE7">
        <v>136354</v>
      </c>
      <c r="AF7">
        <v>2718005</v>
      </c>
      <c r="AG7">
        <v>0</v>
      </c>
      <c r="AH7">
        <v>1642071</v>
      </c>
      <c r="AI7" t="s">
        <v>46</v>
      </c>
      <c r="AJ7" t="s">
        <v>46</v>
      </c>
      <c r="AK7" t="s">
        <v>46</v>
      </c>
      <c r="AL7">
        <v>37849775</v>
      </c>
      <c r="AM7">
        <v>602790</v>
      </c>
      <c r="AN7">
        <v>114887</v>
      </c>
      <c r="AO7">
        <v>23656</v>
      </c>
      <c r="AP7">
        <v>164200</v>
      </c>
      <c r="AQ7">
        <v>-7334</v>
      </c>
      <c r="AR7">
        <v>622735</v>
      </c>
      <c r="AS7">
        <v>2002.5</v>
      </c>
      <c r="AT7">
        <v>1.5925854248803301E-2</v>
      </c>
    </row>
    <row r="8" spans="1:46" x14ac:dyDescent="0.25">
      <c r="A8">
        <v>7</v>
      </c>
      <c r="B8">
        <v>2098</v>
      </c>
      <c r="C8">
        <v>58</v>
      </c>
      <c r="D8">
        <v>2772</v>
      </c>
      <c r="E8">
        <v>11079</v>
      </c>
      <c r="F8">
        <v>31</v>
      </c>
      <c r="G8">
        <v>3412</v>
      </c>
      <c r="H8">
        <v>0</v>
      </c>
      <c r="I8">
        <v>5</v>
      </c>
      <c r="J8">
        <v>147404</v>
      </c>
      <c r="K8">
        <v>0</v>
      </c>
      <c r="L8">
        <v>14311</v>
      </c>
      <c r="M8">
        <v>0</v>
      </c>
      <c r="N8">
        <v>6917</v>
      </c>
      <c r="O8">
        <v>20409</v>
      </c>
      <c r="P8">
        <v>208496</v>
      </c>
      <c r="Q8">
        <v>1110143</v>
      </c>
      <c r="R8">
        <v>18536</v>
      </c>
      <c r="S8">
        <v>3182140</v>
      </c>
      <c r="T8">
        <v>8207011</v>
      </c>
      <c r="U8">
        <v>352802</v>
      </c>
      <c r="V8">
        <v>2523334</v>
      </c>
      <c r="W8" t="s">
        <v>46</v>
      </c>
      <c r="X8">
        <v>0</v>
      </c>
      <c r="Y8" t="s">
        <v>46</v>
      </c>
      <c r="Z8">
        <v>822</v>
      </c>
      <c r="AA8">
        <v>12796342</v>
      </c>
      <c r="AB8">
        <v>12032</v>
      </c>
      <c r="AC8">
        <v>12808374</v>
      </c>
      <c r="AD8">
        <v>5</v>
      </c>
      <c r="AE8">
        <v>142144</v>
      </c>
      <c r="AF8">
        <v>2717998</v>
      </c>
      <c r="AG8">
        <v>0</v>
      </c>
      <c r="AH8">
        <v>1150785</v>
      </c>
      <c r="AI8" t="s">
        <v>46</v>
      </c>
      <c r="AJ8" t="s">
        <v>46</v>
      </c>
      <c r="AK8" t="s">
        <v>46</v>
      </c>
      <c r="AL8">
        <v>35660940</v>
      </c>
      <c r="AM8">
        <v>602790</v>
      </c>
      <c r="AN8">
        <v>185651</v>
      </c>
      <c r="AO8">
        <v>35670</v>
      </c>
      <c r="AP8">
        <v>226600</v>
      </c>
      <c r="AQ8">
        <v>-13911</v>
      </c>
      <c r="AR8">
        <v>619808</v>
      </c>
      <c r="AS8">
        <v>2002.75</v>
      </c>
      <c r="AT8">
        <v>1.6903368223047398E-2</v>
      </c>
    </row>
    <row r="9" spans="1:46" x14ac:dyDescent="0.25">
      <c r="A9">
        <v>8</v>
      </c>
      <c r="B9">
        <v>2098</v>
      </c>
      <c r="C9">
        <v>58</v>
      </c>
      <c r="D9">
        <v>3714</v>
      </c>
      <c r="E9">
        <v>14032</v>
      </c>
      <c r="F9">
        <v>289</v>
      </c>
      <c r="G9">
        <v>3695</v>
      </c>
      <c r="H9">
        <v>0</v>
      </c>
      <c r="I9">
        <v>5</v>
      </c>
      <c r="J9">
        <v>174412</v>
      </c>
      <c r="K9">
        <v>0</v>
      </c>
      <c r="L9">
        <v>18357</v>
      </c>
      <c r="M9">
        <v>0</v>
      </c>
      <c r="N9">
        <v>9698</v>
      </c>
      <c r="O9">
        <v>23038</v>
      </c>
      <c r="P9">
        <v>249396</v>
      </c>
      <c r="Q9">
        <v>1016229</v>
      </c>
      <c r="R9">
        <v>18383</v>
      </c>
      <c r="S9">
        <v>3280272</v>
      </c>
      <c r="T9">
        <v>8422289</v>
      </c>
      <c r="U9">
        <v>287252</v>
      </c>
      <c r="V9">
        <v>2429456</v>
      </c>
      <c r="W9" t="s">
        <v>46</v>
      </c>
      <c r="X9">
        <v>29</v>
      </c>
      <c r="Y9" t="s">
        <v>46</v>
      </c>
      <c r="Z9">
        <v>901</v>
      </c>
      <c r="AA9">
        <v>12188487</v>
      </c>
      <c r="AB9">
        <v>65467</v>
      </c>
      <c r="AC9">
        <v>12253954</v>
      </c>
      <c r="AD9">
        <v>4</v>
      </c>
      <c r="AE9">
        <v>146521</v>
      </c>
      <c r="AF9">
        <v>2469810</v>
      </c>
      <c r="AG9">
        <v>0</v>
      </c>
      <c r="AH9">
        <v>1264481</v>
      </c>
      <c r="AI9" t="s">
        <v>46</v>
      </c>
      <c r="AJ9" t="s">
        <v>46</v>
      </c>
      <c r="AK9" t="s">
        <v>46</v>
      </c>
      <c r="AL9">
        <v>34797950</v>
      </c>
      <c r="AM9">
        <v>602790</v>
      </c>
      <c r="AN9">
        <v>226539</v>
      </c>
      <c r="AO9">
        <v>42639</v>
      </c>
      <c r="AP9">
        <v>290050</v>
      </c>
      <c r="AQ9">
        <v>-18751</v>
      </c>
      <c r="AR9">
        <v>644475</v>
      </c>
      <c r="AS9">
        <v>2003</v>
      </c>
      <c r="AT9">
        <v>1.7322572163015301E-2</v>
      </c>
    </row>
    <row r="10" spans="1:46" x14ac:dyDescent="0.25">
      <c r="A10">
        <v>9</v>
      </c>
      <c r="B10">
        <v>124</v>
      </c>
      <c r="C10">
        <v>0</v>
      </c>
      <c r="D10">
        <v>902</v>
      </c>
      <c r="E10">
        <v>2285</v>
      </c>
      <c r="F10">
        <v>107</v>
      </c>
      <c r="G10">
        <v>136</v>
      </c>
      <c r="H10">
        <v>0</v>
      </c>
      <c r="I10">
        <v>0</v>
      </c>
      <c r="J10">
        <v>30780</v>
      </c>
      <c r="K10">
        <v>0</v>
      </c>
      <c r="L10">
        <v>4068</v>
      </c>
      <c r="M10">
        <v>0</v>
      </c>
      <c r="N10">
        <v>2778</v>
      </c>
      <c r="O10">
        <v>7536</v>
      </c>
      <c r="P10">
        <v>48716</v>
      </c>
      <c r="Q10">
        <v>877381</v>
      </c>
      <c r="R10">
        <v>18290</v>
      </c>
      <c r="S10">
        <v>3315204</v>
      </c>
      <c r="T10">
        <v>8454604</v>
      </c>
      <c r="U10">
        <v>346867</v>
      </c>
      <c r="V10">
        <v>2449202</v>
      </c>
      <c r="W10" t="s">
        <v>46</v>
      </c>
      <c r="X10">
        <v>0</v>
      </c>
      <c r="Y10" t="s">
        <v>46</v>
      </c>
      <c r="Z10">
        <v>971</v>
      </c>
      <c r="AA10">
        <v>12048011</v>
      </c>
      <c r="AB10">
        <v>8352</v>
      </c>
      <c r="AC10">
        <v>12056363</v>
      </c>
      <c r="AD10">
        <v>4</v>
      </c>
      <c r="AE10">
        <v>140270</v>
      </c>
      <c r="AF10">
        <v>2611374</v>
      </c>
      <c r="AG10">
        <v>0</v>
      </c>
      <c r="AH10">
        <v>1406698</v>
      </c>
      <c r="AI10" t="s">
        <v>46</v>
      </c>
      <c r="AJ10" t="s">
        <v>46</v>
      </c>
      <c r="AK10" t="s">
        <v>46</v>
      </c>
      <c r="AL10">
        <v>34758806</v>
      </c>
      <c r="AM10">
        <v>644475</v>
      </c>
      <c r="AN10">
        <v>48716</v>
      </c>
      <c r="AO10">
        <v>13957</v>
      </c>
      <c r="AP10">
        <v>34706</v>
      </c>
      <c r="AQ10">
        <v>7345</v>
      </c>
      <c r="AR10">
        <v>651767</v>
      </c>
      <c r="AS10">
        <v>2003.25</v>
      </c>
      <c r="AT10">
        <v>1.8541344601998098E-2</v>
      </c>
    </row>
    <row r="11" spans="1:46" x14ac:dyDescent="0.25">
      <c r="A11">
        <v>10</v>
      </c>
      <c r="B11">
        <v>136</v>
      </c>
      <c r="C11">
        <v>0</v>
      </c>
      <c r="D11">
        <v>2137</v>
      </c>
      <c r="E11">
        <v>5481</v>
      </c>
      <c r="F11">
        <v>107</v>
      </c>
      <c r="G11">
        <v>2391</v>
      </c>
      <c r="H11">
        <v>0</v>
      </c>
      <c r="I11">
        <v>0</v>
      </c>
      <c r="J11">
        <v>56448</v>
      </c>
      <c r="K11">
        <v>0</v>
      </c>
      <c r="L11">
        <v>7347</v>
      </c>
      <c r="M11">
        <v>0</v>
      </c>
      <c r="N11">
        <v>6399</v>
      </c>
      <c r="O11">
        <v>36561</v>
      </c>
      <c r="P11">
        <v>117007</v>
      </c>
      <c r="Q11">
        <v>814186</v>
      </c>
      <c r="R11">
        <v>17527</v>
      </c>
      <c r="S11">
        <v>3371974</v>
      </c>
      <c r="T11">
        <v>8281683</v>
      </c>
      <c r="U11">
        <v>343817</v>
      </c>
      <c r="V11">
        <v>2345672</v>
      </c>
      <c r="W11" t="s">
        <v>46</v>
      </c>
      <c r="X11">
        <v>0</v>
      </c>
      <c r="Y11" t="s">
        <v>46</v>
      </c>
      <c r="Z11">
        <v>786</v>
      </c>
      <c r="AA11">
        <v>12055118</v>
      </c>
      <c r="AB11">
        <v>5561</v>
      </c>
      <c r="AC11">
        <v>12060679</v>
      </c>
      <c r="AD11">
        <v>3</v>
      </c>
      <c r="AE11">
        <v>144379</v>
      </c>
      <c r="AF11">
        <v>2435525</v>
      </c>
      <c r="AG11">
        <v>0</v>
      </c>
      <c r="AH11">
        <v>1171076</v>
      </c>
      <c r="AI11" t="s">
        <v>46</v>
      </c>
      <c r="AJ11" t="s">
        <v>46</v>
      </c>
      <c r="AK11" t="s">
        <v>46</v>
      </c>
      <c r="AL11">
        <v>33787482</v>
      </c>
      <c r="AM11">
        <v>644475</v>
      </c>
      <c r="AN11">
        <v>93317</v>
      </c>
      <c r="AO11">
        <v>19729</v>
      </c>
      <c r="AP11">
        <v>91373</v>
      </c>
      <c r="AQ11">
        <v>30068</v>
      </c>
      <c r="AR11">
        <v>644948</v>
      </c>
      <c r="AS11">
        <v>2003.5</v>
      </c>
      <c r="AT11">
        <v>1.9074371981907399E-2</v>
      </c>
    </row>
    <row r="12" spans="1:46" x14ac:dyDescent="0.25">
      <c r="A12">
        <v>11</v>
      </c>
      <c r="B12">
        <v>536</v>
      </c>
      <c r="C12">
        <v>0</v>
      </c>
      <c r="D12">
        <v>3025</v>
      </c>
      <c r="E12">
        <v>8622</v>
      </c>
      <c r="F12">
        <v>107</v>
      </c>
      <c r="G12">
        <v>3182</v>
      </c>
      <c r="H12">
        <v>0</v>
      </c>
      <c r="I12">
        <v>0</v>
      </c>
      <c r="J12">
        <v>110014</v>
      </c>
      <c r="K12">
        <v>0</v>
      </c>
      <c r="L12">
        <v>11036</v>
      </c>
      <c r="M12">
        <v>0</v>
      </c>
      <c r="N12">
        <v>9526</v>
      </c>
      <c r="O12">
        <v>41849</v>
      </c>
      <c r="P12">
        <v>187897</v>
      </c>
      <c r="Q12">
        <v>829387</v>
      </c>
      <c r="R12">
        <v>7609</v>
      </c>
      <c r="S12">
        <v>3368484</v>
      </c>
      <c r="T12">
        <v>8698675</v>
      </c>
      <c r="U12">
        <v>356842</v>
      </c>
      <c r="V12">
        <v>2187778</v>
      </c>
      <c r="W12" t="s">
        <v>46</v>
      </c>
      <c r="X12">
        <v>0</v>
      </c>
      <c r="Y12" t="s">
        <v>46</v>
      </c>
      <c r="Z12">
        <v>856</v>
      </c>
      <c r="AA12">
        <v>11703130</v>
      </c>
      <c r="AB12">
        <v>7760</v>
      </c>
      <c r="AC12">
        <v>11710890</v>
      </c>
      <c r="AD12">
        <v>3</v>
      </c>
      <c r="AE12">
        <v>145598</v>
      </c>
      <c r="AF12">
        <v>2517491</v>
      </c>
      <c r="AG12">
        <v>0</v>
      </c>
      <c r="AH12">
        <v>1395125</v>
      </c>
      <c r="AI12" t="s">
        <v>46</v>
      </c>
      <c r="AJ12" t="s">
        <v>46</v>
      </c>
      <c r="AK12" t="s">
        <v>46</v>
      </c>
      <c r="AL12">
        <v>33793131</v>
      </c>
      <c r="AM12">
        <v>644475</v>
      </c>
      <c r="AN12">
        <v>161837</v>
      </c>
      <c r="AO12">
        <v>28525</v>
      </c>
      <c r="AP12">
        <v>141499</v>
      </c>
      <c r="AQ12">
        <v>21027</v>
      </c>
      <c r="AR12">
        <v>621569</v>
      </c>
      <c r="AS12">
        <v>2003.75</v>
      </c>
      <c r="AT12">
        <v>1.90711834307392E-2</v>
      </c>
    </row>
    <row r="13" spans="1:46" x14ac:dyDescent="0.25">
      <c r="A13">
        <v>12</v>
      </c>
      <c r="B13">
        <v>536</v>
      </c>
      <c r="C13">
        <v>0</v>
      </c>
      <c r="D13">
        <v>4083</v>
      </c>
      <c r="E13">
        <v>12956</v>
      </c>
      <c r="F13">
        <v>107</v>
      </c>
      <c r="G13">
        <v>3211</v>
      </c>
      <c r="H13">
        <v>0</v>
      </c>
      <c r="I13">
        <v>0</v>
      </c>
      <c r="J13">
        <v>162603</v>
      </c>
      <c r="K13">
        <v>0</v>
      </c>
      <c r="L13">
        <v>14258</v>
      </c>
      <c r="M13">
        <v>0</v>
      </c>
      <c r="N13">
        <v>12845</v>
      </c>
      <c r="O13">
        <v>44778</v>
      </c>
      <c r="P13">
        <v>255377</v>
      </c>
      <c r="Q13">
        <v>773773</v>
      </c>
      <c r="R13">
        <v>7378</v>
      </c>
      <c r="S13">
        <v>3487817</v>
      </c>
      <c r="T13">
        <v>8815306</v>
      </c>
      <c r="U13">
        <v>280884</v>
      </c>
      <c r="V13">
        <v>2273931</v>
      </c>
      <c r="W13" t="s">
        <v>46</v>
      </c>
      <c r="X13">
        <v>116</v>
      </c>
      <c r="Y13" t="s">
        <v>46</v>
      </c>
      <c r="Z13">
        <v>984</v>
      </c>
      <c r="AA13">
        <v>11413155</v>
      </c>
      <c r="AB13">
        <v>49507</v>
      </c>
      <c r="AC13">
        <v>11462662</v>
      </c>
      <c r="AD13">
        <v>5</v>
      </c>
      <c r="AE13">
        <v>146418</v>
      </c>
      <c r="AF13">
        <v>2355424</v>
      </c>
      <c r="AG13">
        <v>0</v>
      </c>
      <c r="AH13">
        <v>1245077</v>
      </c>
      <c r="AI13" t="s">
        <v>46</v>
      </c>
      <c r="AJ13" t="s">
        <v>46</v>
      </c>
      <c r="AK13" t="s">
        <v>46</v>
      </c>
      <c r="AL13">
        <v>32999304</v>
      </c>
      <c r="AM13">
        <v>644475</v>
      </c>
      <c r="AN13">
        <v>229317</v>
      </c>
      <c r="AO13">
        <v>47453</v>
      </c>
      <c r="AP13">
        <v>176612</v>
      </c>
      <c r="AQ13">
        <v>19783</v>
      </c>
      <c r="AR13">
        <v>606886</v>
      </c>
      <c r="AS13">
        <v>2004</v>
      </c>
      <c r="AT13">
        <v>1.9529957359100701E-2</v>
      </c>
    </row>
    <row r="14" spans="1:46" x14ac:dyDescent="0.25">
      <c r="A14">
        <v>13</v>
      </c>
      <c r="B14">
        <v>311</v>
      </c>
      <c r="C14">
        <v>0</v>
      </c>
      <c r="D14">
        <v>1055</v>
      </c>
      <c r="E14">
        <v>7513</v>
      </c>
      <c r="F14">
        <v>442</v>
      </c>
      <c r="G14">
        <v>3492</v>
      </c>
      <c r="H14">
        <v>0</v>
      </c>
      <c r="I14">
        <v>0</v>
      </c>
      <c r="J14">
        <v>51458</v>
      </c>
      <c r="K14">
        <v>0</v>
      </c>
      <c r="L14">
        <v>3795</v>
      </c>
      <c r="M14">
        <v>0</v>
      </c>
      <c r="N14">
        <v>3052</v>
      </c>
      <c r="O14">
        <v>2717</v>
      </c>
      <c r="P14">
        <v>73835</v>
      </c>
      <c r="Q14">
        <v>823871</v>
      </c>
      <c r="R14">
        <v>7292</v>
      </c>
      <c r="S14">
        <v>4425594</v>
      </c>
      <c r="T14">
        <v>9771220</v>
      </c>
      <c r="U14">
        <v>326369</v>
      </c>
      <c r="V14">
        <v>2635706</v>
      </c>
      <c r="W14" t="s">
        <v>46</v>
      </c>
      <c r="X14">
        <v>0</v>
      </c>
      <c r="Y14" t="s">
        <v>46</v>
      </c>
      <c r="Z14">
        <v>1678</v>
      </c>
      <c r="AA14">
        <v>12100419</v>
      </c>
      <c r="AB14">
        <v>33927</v>
      </c>
      <c r="AC14">
        <v>12134346</v>
      </c>
      <c r="AD14">
        <v>1417</v>
      </c>
      <c r="AE14">
        <v>145004</v>
      </c>
      <c r="AF14">
        <v>2894192</v>
      </c>
      <c r="AG14">
        <v>0</v>
      </c>
      <c r="AH14">
        <v>1178518</v>
      </c>
      <c r="AI14" t="s">
        <v>46</v>
      </c>
      <c r="AJ14" t="s">
        <v>46</v>
      </c>
      <c r="AK14" t="s">
        <v>46</v>
      </c>
      <c r="AL14">
        <v>36457131</v>
      </c>
      <c r="AM14">
        <v>606886</v>
      </c>
      <c r="AN14">
        <v>65284</v>
      </c>
      <c r="AO14">
        <v>12611</v>
      </c>
      <c r="AP14">
        <v>12584</v>
      </c>
      <c r="AQ14">
        <v>30596</v>
      </c>
      <c r="AR14">
        <v>580291</v>
      </c>
      <c r="AS14">
        <v>2004.25</v>
      </c>
      <c r="AT14">
        <v>1.6646564975175901E-2</v>
      </c>
    </row>
    <row r="15" spans="1:46" x14ac:dyDescent="0.25">
      <c r="A15">
        <v>14</v>
      </c>
      <c r="B15">
        <v>311</v>
      </c>
      <c r="C15">
        <v>0</v>
      </c>
      <c r="D15">
        <v>2283</v>
      </c>
      <c r="E15">
        <v>10791</v>
      </c>
      <c r="F15">
        <v>529</v>
      </c>
      <c r="G15">
        <v>5506</v>
      </c>
      <c r="H15">
        <v>0</v>
      </c>
      <c r="I15">
        <v>0</v>
      </c>
      <c r="J15">
        <v>70399</v>
      </c>
      <c r="K15">
        <v>0</v>
      </c>
      <c r="L15">
        <v>7759</v>
      </c>
      <c r="M15">
        <v>0</v>
      </c>
      <c r="N15">
        <v>8086</v>
      </c>
      <c r="O15">
        <v>3805</v>
      </c>
      <c r="P15">
        <v>109469</v>
      </c>
      <c r="Q15">
        <v>796336</v>
      </c>
      <c r="R15">
        <v>8399</v>
      </c>
      <c r="S15">
        <v>4589461</v>
      </c>
      <c r="T15">
        <v>10451371</v>
      </c>
      <c r="U15">
        <v>357564</v>
      </c>
      <c r="V15">
        <v>2619430</v>
      </c>
      <c r="W15" t="s">
        <v>46</v>
      </c>
      <c r="X15">
        <v>0</v>
      </c>
      <c r="Y15" t="s">
        <v>46</v>
      </c>
      <c r="Z15">
        <v>1593</v>
      </c>
      <c r="AA15">
        <v>12648444</v>
      </c>
      <c r="AB15">
        <v>36922</v>
      </c>
      <c r="AC15">
        <v>12685366</v>
      </c>
      <c r="AD15">
        <v>1763</v>
      </c>
      <c r="AE15">
        <v>146842</v>
      </c>
      <c r="AF15">
        <v>2964377</v>
      </c>
      <c r="AG15">
        <v>0</v>
      </c>
      <c r="AH15">
        <v>1401188</v>
      </c>
      <c r="AI15" t="s">
        <v>46</v>
      </c>
      <c r="AJ15" t="s">
        <v>46</v>
      </c>
      <c r="AK15" t="s">
        <v>46</v>
      </c>
      <c r="AL15">
        <v>37590200</v>
      </c>
      <c r="AM15">
        <v>606886</v>
      </c>
      <c r="AN15">
        <v>100911</v>
      </c>
      <c r="AO15">
        <v>24285</v>
      </c>
      <c r="AP15">
        <v>19247</v>
      </c>
      <c r="AQ15">
        <v>37051</v>
      </c>
      <c r="AR15">
        <v>569442</v>
      </c>
      <c r="AS15">
        <v>2004.5</v>
      </c>
      <c r="AT15">
        <v>1.6144793057765099E-2</v>
      </c>
    </row>
    <row r="16" spans="1:46" x14ac:dyDescent="0.25">
      <c r="A16">
        <v>15</v>
      </c>
      <c r="B16">
        <v>567</v>
      </c>
      <c r="C16">
        <v>0</v>
      </c>
      <c r="D16">
        <v>3872</v>
      </c>
      <c r="E16">
        <v>14474</v>
      </c>
      <c r="F16">
        <v>529</v>
      </c>
      <c r="G16">
        <v>5845</v>
      </c>
      <c r="H16">
        <v>0</v>
      </c>
      <c r="I16">
        <v>0</v>
      </c>
      <c r="J16">
        <v>82089</v>
      </c>
      <c r="K16">
        <v>0</v>
      </c>
      <c r="L16">
        <v>11181</v>
      </c>
      <c r="M16">
        <v>0</v>
      </c>
      <c r="N16">
        <v>12017</v>
      </c>
      <c r="O16">
        <v>4485</v>
      </c>
      <c r="P16">
        <v>135059</v>
      </c>
      <c r="Q16">
        <v>855490</v>
      </c>
      <c r="R16">
        <v>8285</v>
      </c>
      <c r="S16">
        <v>4796115</v>
      </c>
      <c r="T16">
        <v>11430175</v>
      </c>
      <c r="U16">
        <v>347155</v>
      </c>
      <c r="V16">
        <v>2711445</v>
      </c>
      <c r="W16" t="s">
        <v>46</v>
      </c>
      <c r="X16">
        <v>0</v>
      </c>
      <c r="Y16" t="s">
        <v>46</v>
      </c>
      <c r="Z16">
        <v>1369</v>
      </c>
      <c r="AA16">
        <v>13787249</v>
      </c>
      <c r="AB16">
        <v>48601</v>
      </c>
      <c r="AC16">
        <v>13835850</v>
      </c>
      <c r="AD16">
        <v>254021</v>
      </c>
      <c r="AE16">
        <v>157362</v>
      </c>
      <c r="AF16">
        <v>3126571</v>
      </c>
      <c r="AG16">
        <v>0</v>
      </c>
      <c r="AH16">
        <v>1551380</v>
      </c>
      <c r="AI16" t="s">
        <v>46</v>
      </c>
      <c r="AJ16" t="s">
        <v>46</v>
      </c>
      <c r="AK16" t="s">
        <v>46</v>
      </c>
      <c r="AL16">
        <v>41084465</v>
      </c>
      <c r="AM16">
        <v>606886</v>
      </c>
      <c r="AN16">
        <v>126501</v>
      </c>
      <c r="AO16">
        <v>37303</v>
      </c>
      <c r="AP16">
        <v>31985</v>
      </c>
      <c r="AQ16">
        <v>25620</v>
      </c>
      <c r="AR16">
        <v>558177</v>
      </c>
      <c r="AS16">
        <v>2004.75</v>
      </c>
      <c r="AT16">
        <v>1.47716661273306E-2</v>
      </c>
    </row>
    <row r="17" spans="1:46" x14ac:dyDescent="0.25">
      <c r="A17">
        <v>16</v>
      </c>
      <c r="B17">
        <v>567</v>
      </c>
      <c r="C17">
        <v>0</v>
      </c>
      <c r="D17">
        <v>5545</v>
      </c>
      <c r="E17">
        <v>16635</v>
      </c>
      <c r="F17">
        <v>560</v>
      </c>
      <c r="G17">
        <v>6579</v>
      </c>
      <c r="H17">
        <v>0</v>
      </c>
      <c r="I17">
        <v>0</v>
      </c>
      <c r="J17">
        <v>95895</v>
      </c>
      <c r="K17">
        <v>0</v>
      </c>
      <c r="L17">
        <v>15013</v>
      </c>
      <c r="M17">
        <v>0</v>
      </c>
      <c r="N17">
        <v>16119</v>
      </c>
      <c r="O17">
        <v>4624</v>
      </c>
      <c r="P17">
        <v>161537</v>
      </c>
      <c r="Q17">
        <v>835497</v>
      </c>
      <c r="R17">
        <v>8495</v>
      </c>
      <c r="S17">
        <v>4936002</v>
      </c>
      <c r="T17">
        <v>11764476</v>
      </c>
      <c r="U17">
        <v>373234</v>
      </c>
      <c r="V17">
        <v>2784200</v>
      </c>
      <c r="W17" t="s">
        <v>46</v>
      </c>
      <c r="X17">
        <v>0</v>
      </c>
      <c r="Y17" t="s">
        <v>46</v>
      </c>
      <c r="Z17">
        <v>1545</v>
      </c>
      <c r="AA17">
        <v>14143818</v>
      </c>
      <c r="AB17">
        <v>67160</v>
      </c>
      <c r="AC17">
        <v>14210978</v>
      </c>
      <c r="AD17">
        <v>659704</v>
      </c>
      <c r="AE17">
        <v>151512</v>
      </c>
      <c r="AF17">
        <v>3005645</v>
      </c>
      <c r="AG17">
        <v>0</v>
      </c>
      <c r="AH17">
        <v>1594965</v>
      </c>
      <c r="AI17" t="s">
        <v>46</v>
      </c>
      <c r="AJ17" t="s">
        <v>46</v>
      </c>
      <c r="AK17" t="s">
        <v>46</v>
      </c>
      <c r="AL17">
        <v>42182095</v>
      </c>
      <c r="AM17">
        <v>606886</v>
      </c>
      <c r="AN17">
        <v>152979</v>
      </c>
      <c r="AO17">
        <v>49849</v>
      </c>
      <c r="AP17">
        <v>51553</v>
      </c>
      <c r="AQ17">
        <v>45722</v>
      </c>
      <c r="AR17">
        <v>583915</v>
      </c>
      <c r="AS17">
        <v>2005</v>
      </c>
      <c r="AT17">
        <v>1.43872892041043E-2</v>
      </c>
    </row>
    <row r="18" spans="1:46" x14ac:dyDescent="0.25">
      <c r="A18">
        <v>17</v>
      </c>
      <c r="B18">
        <v>1</v>
      </c>
      <c r="C18">
        <v>0</v>
      </c>
      <c r="D18">
        <v>1194</v>
      </c>
      <c r="E18">
        <v>3744</v>
      </c>
      <c r="F18">
        <v>0</v>
      </c>
      <c r="G18">
        <v>676</v>
      </c>
      <c r="H18">
        <v>0</v>
      </c>
      <c r="I18">
        <v>0</v>
      </c>
      <c r="J18">
        <v>8939</v>
      </c>
      <c r="K18">
        <v>0</v>
      </c>
      <c r="L18">
        <v>2784</v>
      </c>
      <c r="M18">
        <v>0</v>
      </c>
      <c r="N18">
        <v>4135</v>
      </c>
      <c r="O18">
        <v>102</v>
      </c>
      <c r="P18">
        <v>21575</v>
      </c>
      <c r="Q18">
        <v>809589</v>
      </c>
      <c r="R18">
        <v>7849</v>
      </c>
      <c r="S18">
        <v>5086924</v>
      </c>
      <c r="T18">
        <v>12011822</v>
      </c>
      <c r="U18">
        <v>452821</v>
      </c>
      <c r="V18">
        <v>2780497</v>
      </c>
      <c r="W18" t="s">
        <v>46</v>
      </c>
      <c r="X18">
        <v>11</v>
      </c>
      <c r="Y18" t="s">
        <v>46</v>
      </c>
      <c r="Z18">
        <v>1413</v>
      </c>
      <c r="AA18">
        <v>14799286</v>
      </c>
      <c r="AB18">
        <v>67986</v>
      </c>
      <c r="AC18">
        <v>14867272</v>
      </c>
      <c r="AD18">
        <v>651368</v>
      </c>
      <c r="AE18">
        <v>147515</v>
      </c>
      <c r="AF18">
        <v>3330356</v>
      </c>
      <c r="AG18">
        <v>0</v>
      </c>
      <c r="AH18">
        <v>1687080</v>
      </c>
      <c r="AI18" t="s">
        <v>46</v>
      </c>
      <c r="AJ18" t="s">
        <v>46</v>
      </c>
      <c r="AK18" t="s">
        <v>46</v>
      </c>
      <c r="AL18">
        <v>43662664</v>
      </c>
      <c r="AM18">
        <v>583915</v>
      </c>
      <c r="AN18">
        <v>21575</v>
      </c>
      <c r="AO18">
        <v>9396</v>
      </c>
      <c r="AP18">
        <v>7987</v>
      </c>
      <c r="AQ18">
        <v>-3027</v>
      </c>
      <c r="AR18">
        <v>576696</v>
      </c>
      <c r="AS18">
        <v>2005.25</v>
      </c>
      <c r="AT18">
        <v>1.3373325090745699E-2</v>
      </c>
    </row>
    <row r="19" spans="1:46" x14ac:dyDescent="0.25">
      <c r="A19">
        <v>18</v>
      </c>
      <c r="B19">
        <v>121</v>
      </c>
      <c r="C19">
        <v>0</v>
      </c>
      <c r="D19">
        <v>2519</v>
      </c>
      <c r="E19">
        <v>6894</v>
      </c>
      <c r="F19">
        <v>0</v>
      </c>
      <c r="G19">
        <v>1592</v>
      </c>
      <c r="H19">
        <v>0</v>
      </c>
      <c r="I19">
        <v>0</v>
      </c>
      <c r="J19">
        <v>22811</v>
      </c>
      <c r="K19">
        <v>0</v>
      </c>
      <c r="L19">
        <v>6208</v>
      </c>
      <c r="M19">
        <v>0</v>
      </c>
      <c r="N19">
        <v>8444</v>
      </c>
      <c r="O19">
        <v>102</v>
      </c>
      <c r="P19">
        <v>48691</v>
      </c>
      <c r="Q19">
        <v>1183147</v>
      </c>
      <c r="R19">
        <v>7279</v>
      </c>
      <c r="S19">
        <v>5654137</v>
      </c>
      <c r="T19">
        <v>13219210</v>
      </c>
      <c r="U19">
        <v>592661</v>
      </c>
      <c r="V19">
        <v>3527030</v>
      </c>
      <c r="W19" t="s">
        <v>46</v>
      </c>
      <c r="X19">
        <v>0</v>
      </c>
      <c r="Y19" t="s">
        <v>46</v>
      </c>
      <c r="Z19">
        <v>1391</v>
      </c>
      <c r="AA19">
        <v>15715113</v>
      </c>
      <c r="AB19">
        <v>59869</v>
      </c>
      <c r="AC19">
        <v>15774982</v>
      </c>
      <c r="AD19">
        <v>652109</v>
      </c>
      <c r="AE19">
        <v>194399</v>
      </c>
      <c r="AF19">
        <v>3562731</v>
      </c>
      <c r="AG19">
        <v>2582</v>
      </c>
      <c r="AH19">
        <v>1817783</v>
      </c>
      <c r="AI19" t="s">
        <v>46</v>
      </c>
      <c r="AJ19" t="s">
        <v>46</v>
      </c>
      <c r="AK19" t="s">
        <v>46</v>
      </c>
      <c r="AL19">
        <v>48139396</v>
      </c>
      <c r="AM19">
        <v>583915</v>
      </c>
      <c r="AN19">
        <v>48471</v>
      </c>
      <c r="AO19">
        <v>57224</v>
      </c>
      <c r="AP19">
        <v>-1057</v>
      </c>
      <c r="AQ19">
        <v>14842</v>
      </c>
      <c r="AR19">
        <v>606013</v>
      </c>
      <c r="AS19">
        <v>2005.5</v>
      </c>
      <c r="AT19">
        <v>1.21296702600922E-2</v>
      </c>
    </row>
    <row r="20" spans="1:46" x14ac:dyDescent="0.25">
      <c r="A20">
        <v>19</v>
      </c>
      <c r="B20">
        <v>121</v>
      </c>
      <c r="C20">
        <v>0</v>
      </c>
      <c r="D20">
        <v>3865</v>
      </c>
      <c r="E20">
        <v>8874</v>
      </c>
      <c r="F20">
        <v>0</v>
      </c>
      <c r="G20">
        <v>1851</v>
      </c>
      <c r="H20">
        <v>0</v>
      </c>
      <c r="I20">
        <v>0</v>
      </c>
      <c r="J20">
        <v>37708</v>
      </c>
      <c r="K20">
        <v>0</v>
      </c>
      <c r="L20">
        <v>9980</v>
      </c>
      <c r="M20">
        <v>3</v>
      </c>
      <c r="N20">
        <v>14254</v>
      </c>
      <c r="O20">
        <v>102</v>
      </c>
      <c r="P20">
        <v>76758</v>
      </c>
      <c r="Q20">
        <v>1287760</v>
      </c>
      <c r="R20">
        <v>7010</v>
      </c>
      <c r="S20">
        <v>5939189</v>
      </c>
      <c r="T20">
        <v>13789572</v>
      </c>
      <c r="U20">
        <v>546532</v>
      </c>
      <c r="V20">
        <v>3460109</v>
      </c>
      <c r="W20" t="s">
        <v>46</v>
      </c>
      <c r="X20">
        <v>0</v>
      </c>
      <c r="Y20" t="s">
        <v>46</v>
      </c>
      <c r="Z20">
        <v>1218</v>
      </c>
      <c r="AA20">
        <v>15609856</v>
      </c>
      <c r="AB20">
        <v>68555</v>
      </c>
      <c r="AC20">
        <v>15678411</v>
      </c>
      <c r="AD20">
        <v>699108</v>
      </c>
      <c r="AE20">
        <v>194152</v>
      </c>
      <c r="AF20">
        <v>3859481</v>
      </c>
      <c r="AG20">
        <v>2506</v>
      </c>
      <c r="AH20">
        <v>1771445</v>
      </c>
      <c r="AI20" t="s">
        <v>46</v>
      </c>
      <c r="AJ20" t="s">
        <v>46</v>
      </c>
      <c r="AK20" t="s">
        <v>46</v>
      </c>
      <c r="AL20">
        <v>49411394</v>
      </c>
      <c r="AM20">
        <v>583915</v>
      </c>
      <c r="AN20">
        <v>76538</v>
      </c>
      <c r="AO20">
        <v>70346</v>
      </c>
      <c r="AP20">
        <v>13765</v>
      </c>
      <c r="AQ20">
        <v>19375</v>
      </c>
      <c r="AR20">
        <v>610423</v>
      </c>
      <c r="AS20">
        <v>2005.75</v>
      </c>
      <c r="AT20">
        <v>1.18174160397094E-2</v>
      </c>
    </row>
    <row r="21" spans="1:46" x14ac:dyDescent="0.25">
      <c r="A21">
        <v>20</v>
      </c>
      <c r="B21">
        <v>186</v>
      </c>
      <c r="C21">
        <v>0</v>
      </c>
      <c r="D21">
        <v>5226</v>
      </c>
      <c r="E21">
        <v>11469</v>
      </c>
      <c r="F21">
        <v>0</v>
      </c>
      <c r="G21">
        <v>2735</v>
      </c>
      <c r="H21">
        <v>0</v>
      </c>
      <c r="I21">
        <v>0</v>
      </c>
      <c r="J21">
        <v>44173</v>
      </c>
      <c r="K21">
        <v>0</v>
      </c>
      <c r="L21">
        <v>14290</v>
      </c>
      <c r="M21">
        <v>3</v>
      </c>
      <c r="N21">
        <v>19490</v>
      </c>
      <c r="O21">
        <v>29102</v>
      </c>
      <c r="P21">
        <v>126674</v>
      </c>
      <c r="Q21">
        <v>1446350</v>
      </c>
      <c r="R21">
        <v>15579</v>
      </c>
      <c r="S21">
        <v>6007582</v>
      </c>
      <c r="T21">
        <v>14006788</v>
      </c>
      <c r="U21">
        <v>503807</v>
      </c>
      <c r="V21">
        <v>3451983</v>
      </c>
      <c r="W21" t="s">
        <v>46</v>
      </c>
      <c r="X21">
        <v>0</v>
      </c>
      <c r="Y21" t="s">
        <v>46</v>
      </c>
      <c r="Z21">
        <v>1251</v>
      </c>
      <c r="AA21">
        <v>14457013</v>
      </c>
      <c r="AB21">
        <v>80840</v>
      </c>
      <c r="AC21">
        <v>14537853</v>
      </c>
      <c r="AD21">
        <v>1210</v>
      </c>
      <c r="AE21">
        <v>190984</v>
      </c>
      <c r="AF21">
        <v>3999710</v>
      </c>
      <c r="AG21">
        <v>2384</v>
      </c>
      <c r="AH21">
        <v>1805955</v>
      </c>
      <c r="AI21" t="s">
        <v>46</v>
      </c>
      <c r="AJ21" t="s">
        <v>46</v>
      </c>
      <c r="AK21" t="s">
        <v>46</v>
      </c>
      <c r="AL21">
        <v>48058931</v>
      </c>
      <c r="AM21">
        <v>583915</v>
      </c>
      <c r="AN21">
        <v>126446</v>
      </c>
      <c r="AO21">
        <v>80089</v>
      </c>
      <c r="AP21">
        <v>36821</v>
      </c>
      <c r="AQ21">
        <v>-1441</v>
      </c>
      <c r="AR21">
        <v>572482</v>
      </c>
      <c r="AS21">
        <v>2006</v>
      </c>
      <c r="AT21">
        <v>1.21499789498023E-2</v>
      </c>
    </row>
    <row r="22" spans="1:46" x14ac:dyDescent="0.25">
      <c r="A22">
        <v>21</v>
      </c>
      <c r="B22">
        <v>40</v>
      </c>
      <c r="C22">
        <v>0</v>
      </c>
      <c r="D22">
        <v>1572</v>
      </c>
      <c r="E22">
        <v>2515</v>
      </c>
      <c r="F22">
        <v>0</v>
      </c>
      <c r="G22">
        <v>453</v>
      </c>
      <c r="H22">
        <v>0</v>
      </c>
      <c r="I22">
        <v>0</v>
      </c>
      <c r="J22">
        <v>14436</v>
      </c>
      <c r="K22">
        <v>0</v>
      </c>
      <c r="L22">
        <v>3506</v>
      </c>
      <c r="M22">
        <v>0</v>
      </c>
      <c r="N22">
        <v>5215</v>
      </c>
      <c r="O22">
        <v>43</v>
      </c>
      <c r="P22">
        <v>27780</v>
      </c>
      <c r="Q22">
        <v>1564050</v>
      </c>
      <c r="R22">
        <v>7104</v>
      </c>
      <c r="S22">
        <v>5967425</v>
      </c>
      <c r="T22">
        <v>14116751</v>
      </c>
      <c r="U22">
        <v>534756</v>
      </c>
      <c r="V22">
        <v>3350660</v>
      </c>
      <c r="W22" t="s">
        <v>46</v>
      </c>
      <c r="X22">
        <v>0</v>
      </c>
      <c r="Y22" t="s">
        <v>46</v>
      </c>
      <c r="Z22">
        <v>1200</v>
      </c>
      <c r="AA22">
        <v>15069941</v>
      </c>
      <c r="AB22">
        <v>109466</v>
      </c>
      <c r="AC22">
        <v>15179407</v>
      </c>
      <c r="AD22">
        <v>1389</v>
      </c>
      <c r="AE22">
        <v>181292</v>
      </c>
      <c r="AF22">
        <v>3563818</v>
      </c>
      <c r="AG22">
        <v>2322</v>
      </c>
      <c r="AH22">
        <v>1876152</v>
      </c>
      <c r="AI22" t="s">
        <v>46</v>
      </c>
      <c r="AJ22" t="s">
        <v>46</v>
      </c>
      <c r="AK22" t="s">
        <v>46</v>
      </c>
      <c r="AL22">
        <v>48306353</v>
      </c>
      <c r="AM22">
        <v>572482</v>
      </c>
      <c r="AN22">
        <v>27591</v>
      </c>
      <c r="AO22">
        <v>9977</v>
      </c>
      <c r="AP22">
        <v>21748</v>
      </c>
      <c r="AQ22">
        <v>-2875</v>
      </c>
      <c r="AR22">
        <v>573363</v>
      </c>
      <c r="AS22">
        <v>2006.25</v>
      </c>
      <c r="AT22">
        <v>1.1851070603487701E-2</v>
      </c>
    </row>
    <row r="23" spans="1:46" x14ac:dyDescent="0.25">
      <c r="A23">
        <v>22</v>
      </c>
      <c r="B23">
        <v>216</v>
      </c>
      <c r="C23">
        <v>0</v>
      </c>
      <c r="D23">
        <v>3182</v>
      </c>
      <c r="E23">
        <v>4611</v>
      </c>
      <c r="F23">
        <v>0</v>
      </c>
      <c r="G23">
        <v>1543</v>
      </c>
      <c r="H23">
        <v>0</v>
      </c>
      <c r="I23">
        <v>0</v>
      </c>
      <c r="J23">
        <v>37429</v>
      </c>
      <c r="K23">
        <v>0</v>
      </c>
      <c r="L23">
        <v>6585</v>
      </c>
      <c r="M23">
        <v>0</v>
      </c>
      <c r="N23">
        <v>15820</v>
      </c>
      <c r="O23">
        <v>43</v>
      </c>
      <c r="P23">
        <v>69429</v>
      </c>
      <c r="Q23">
        <v>1677690</v>
      </c>
      <c r="R23">
        <v>6827</v>
      </c>
      <c r="S23">
        <v>5966654</v>
      </c>
      <c r="T23">
        <v>14211295</v>
      </c>
      <c r="U23">
        <v>426194</v>
      </c>
      <c r="V23">
        <v>3384199</v>
      </c>
      <c r="W23" t="s">
        <v>46</v>
      </c>
      <c r="X23">
        <v>0</v>
      </c>
      <c r="Y23" t="s">
        <v>46</v>
      </c>
      <c r="Z23">
        <v>1177</v>
      </c>
      <c r="AA23">
        <v>16169581</v>
      </c>
      <c r="AB23">
        <v>162069</v>
      </c>
      <c r="AC23">
        <v>16331650</v>
      </c>
      <c r="AD23">
        <v>1781</v>
      </c>
      <c r="AE23">
        <v>183180</v>
      </c>
      <c r="AF23">
        <v>3529239</v>
      </c>
      <c r="AG23">
        <v>2276</v>
      </c>
      <c r="AH23">
        <v>2042217</v>
      </c>
      <c r="AI23" t="s">
        <v>46</v>
      </c>
      <c r="AJ23" t="s">
        <v>46</v>
      </c>
      <c r="AK23" t="s">
        <v>46</v>
      </c>
      <c r="AL23">
        <v>49566664</v>
      </c>
      <c r="AM23">
        <v>572482</v>
      </c>
      <c r="AN23">
        <v>68981</v>
      </c>
      <c r="AO23">
        <v>21450</v>
      </c>
      <c r="AP23">
        <v>65510</v>
      </c>
      <c r="AQ23">
        <v>-2549</v>
      </c>
      <c r="AR23">
        <v>587016</v>
      </c>
      <c r="AS23">
        <v>2006.5</v>
      </c>
      <c r="AT23">
        <v>1.15497383483383E-2</v>
      </c>
    </row>
    <row r="24" spans="1:46" x14ac:dyDescent="0.25">
      <c r="A24">
        <v>23</v>
      </c>
      <c r="B24">
        <v>1261</v>
      </c>
      <c r="C24">
        <v>0</v>
      </c>
      <c r="D24">
        <v>4384</v>
      </c>
      <c r="E24">
        <v>9322</v>
      </c>
      <c r="F24">
        <v>688</v>
      </c>
      <c r="G24">
        <v>2227</v>
      </c>
      <c r="H24">
        <v>0</v>
      </c>
      <c r="I24">
        <v>0</v>
      </c>
      <c r="J24">
        <v>58554</v>
      </c>
      <c r="K24">
        <v>0</v>
      </c>
      <c r="L24">
        <v>10041</v>
      </c>
      <c r="M24">
        <v>0</v>
      </c>
      <c r="N24">
        <v>37451</v>
      </c>
      <c r="O24">
        <v>48</v>
      </c>
      <c r="P24">
        <v>123976</v>
      </c>
      <c r="Q24">
        <v>1810893</v>
      </c>
      <c r="R24">
        <v>6521</v>
      </c>
      <c r="S24">
        <v>5944212</v>
      </c>
      <c r="T24">
        <v>14108941</v>
      </c>
      <c r="U24">
        <v>419294</v>
      </c>
      <c r="V24">
        <v>3453028</v>
      </c>
      <c r="W24" t="s">
        <v>46</v>
      </c>
      <c r="X24">
        <v>0</v>
      </c>
      <c r="Y24" t="s">
        <v>46</v>
      </c>
      <c r="Z24">
        <v>1156</v>
      </c>
      <c r="AA24">
        <v>16397087</v>
      </c>
      <c r="AB24">
        <v>174497</v>
      </c>
      <c r="AC24">
        <v>16571584</v>
      </c>
      <c r="AD24">
        <v>1879</v>
      </c>
      <c r="AE24">
        <v>185259</v>
      </c>
      <c r="AF24">
        <v>3624283</v>
      </c>
      <c r="AG24">
        <v>2245</v>
      </c>
      <c r="AH24">
        <v>1675913</v>
      </c>
      <c r="AI24" t="s">
        <v>46</v>
      </c>
      <c r="AJ24" t="s">
        <v>46</v>
      </c>
      <c r="AK24" t="s">
        <v>46</v>
      </c>
      <c r="AL24">
        <v>49650854</v>
      </c>
      <c r="AM24">
        <v>572482</v>
      </c>
      <c r="AN24">
        <v>121978</v>
      </c>
      <c r="AO24">
        <v>30301</v>
      </c>
      <c r="AP24">
        <v>79792</v>
      </c>
      <c r="AQ24">
        <v>-13942</v>
      </c>
      <c r="AR24">
        <v>542659</v>
      </c>
      <c r="AS24">
        <v>2006.75</v>
      </c>
      <c r="AT24">
        <v>1.1530154143974999E-2</v>
      </c>
    </row>
    <row r="25" spans="1:46" x14ac:dyDescent="0.25">
      <c r="A25">
        <v>24</v>
      </c>
      <c r="B25">
        <v>2171</v>
      </c>
      <c r="C25">
        <v>73</v>
      </c>
      <c r="D25">
        <v>6148</v>
      </c>
      <c r="E25">
        <v>12680</v>
      </c>
      <c r="F25">
        <v>688</v>
      </c>
      <c r="G25">
        <v>3066</v>
      </c>
      <c r="H25">
        <v>0</v>
      </c>
      <c r="I25">
        <v>0</v>
      </c>
      <c r="J25">
        <v>79424</v>
      </c>
      <c r="K25">
        <v>1</v>
      </c>
      <c r="L25">
        <v>14747</v>
      </c>
      <c r="M25">
        <v>0</v>
      </c>
      <c r="N25">
        <v>44203</v>
      </c>
      <c r="O25">
        <v>13528</v>
      </c>
      <c r="P25">
        <v>176729</v>
      </c>
      <c r="Q25">
        <v>1895960</v>
      </c>
      <c r="R25">
        <v>6579</v>
      </c>
      <c r="S25">
        <v>5882537</v>
      </c>
      <c r="T25">
        <v>13245184</v>
      </c>
      <c r="U25">
        <v>420430</v>
      </c>
      <c r="V25">
        <v>3795799</v>
      </c>
      <c r="W25" t="s">
        <v>46</v>
      </c>
      <c r="X25">
        <v>0</v>
      </c>
      <c r="Y25" t="s">
        <v>46</v>
      </c>
      <c r="Z25">
        <v>918</v>
      </c>
      <c r="AA25">
        <v>16259587</v>
      </c>
      <c r="AB25">
        <v>211459</v>
      </c>
      <c r="AC25">
        <v>16471046</v>
      </c>
      <c r="AD25">
        <v>1270</v>
      </c>
      <c r="AE25">
        <v>182812</v>
      </c>
      <c r="AF25">
        <v>3608315</v>
      </c>
      <c r="AG25">
        <v>2320</v>
      </c>
      <c r="AH25">
        <v>1522727</v>
      </c>
      <c r="AI25" t="s">
        <v>46</v>
      </c>
      <c r="AJ25" t="s">
        <v>46</v>
      </c>
      <c r="AK25" t="s">
        <v>46</v>
      </c>
      <c r="AL25">
        <v>48885983</v>
      </c>
      <c r="AM25">
        <v>572482</v>
      </c>
      <c r="AN25">
        <v>171783</v>
      </c>
      <c r="AO25">
        <v>38113</v>
      </c>
      <c r="AP25">
        <v>120423</v>
      </c>
      <c r="AQ25">
        <v>-14758</v>
      </c>
      <c r="AR25">
        <v>534585</v>
      </c>
      <c r="AS25">
        <v>2007</v>
      </c>
      <c r="AT25">
        <v>1.17105551503383E-2</v>
      </c>
    </row>
    <row r="26" spans="1:46" x14ac:dyDescent="0.25">
      <c r="A26">
        <v>25</v>
      </c>
      <c r="B26">
        <v>4</v>
      </c>
      <c r="C26">
        <v>0</v>
      </c>
      <c r="D26">
        <v>3848</v>
      </c>
      <c r="E26">
        <v>3702</v>
      </c>
      <c r="F26">
        <v>0</v>
      </c>
      <c r="G26">
        <v>1460</v>
      </c>
      <c r="H26">
        <v>0</v>
      </c>
      <c r="I26">
        <v>0</v>
      </c>
      <c r="J26">
        <v>24425</v>
      </c>
      <c r="K26">
        <v>0</v>
      </c>
      <c r="L26">
        <v>4695</v>
      </c>
      <c r="M26">
        <v>0</v>
      </c>
      <c r="N26">
        <v>6185</v>
      </c>
      <c r="O26">
        <v>0</v>
      </c>
      <c r="P26">
        <v>44319</v>
      </c>
      <c r="Q26">
        <v>1954448</v>
      </c>
      <c r="R26">
        <v>5745</v>
      </c>
      <c r="S26">
        <v>5817860</v>
      </c>
      <c r="T26">
        <v>13674978</v>
      </c>
      <c r="U26">
        <v>549189</v>
      </c>
      <c r="V26">
        <v>3412053</v>
      </c>
      <c r="W26" t="s">
        <v>46</v>
      </c>
      <c r="X26">
        <v>0</v>
      </c>
      <c r="Y26" t="s">
        <v>46</v>
      </c>
      <c r="Z26">
        <v>1362</v>
      </c>
      <c r="AA26">
        <v>16367814</v>
      </c>
      <c r="AB26">
        <v>180282</v>
      </c>
      <c r="AC26">
        <v>16548096</v>
      </c>
      <c r="AD26">
        <v>1615</v>
      </c>
      <c r="AE26">
        <v>174600</v>
      </c>
      <c r="AF26">
        <v>3831529</v>
      </c>
      <c r="AG26">
        <v>2288</v>
      </c>
      <c r="AH26">
        <v>1511467</v>
      </c>
      <c r="AI26" t="s">
        <v>46</v>
      </c>
      <c r="AJ26" t="s">
        <v>46</v>
      </c>
      <c r="AK26" t="s">
        <v>46</v>
      </c>
      <c r="AL26">
        <v>49693609</v>
      </c>
      <c r="AM26">
        <v>534585</v>
      </c>
      <c r="AN26">
        <v>38080</v>
      </c>
      <c r="AO26">
        <v>11652</v>
      </c>
      <c r="AP26">
        <v>5840</v>
      </c>
      <c r="AQ26">
        <v>23207</v>
      </c>
      <c r="AR26">
        <v>524726</v>
      </c>
      <c r="AS26">
        <v>2007.25</v>
      </c>
      <c r="AT26">
        <v>1.0757620763667999E-2</v>
      </c>
    </row>
    <row r="27" spans="1:46" x14ac:dyDescent="0.25">
      <c r="A27">
        <v>26</v>
      </c>
      <c r="B27">
        <v>304</v>
      </c>
      <c r="C27">
        <v>0</v>
      </c>
      <c r="D27">
        <v>7754</v>
      </c>
      <c r="E27">
        <v>6687</v>
      </c>
      <c r="F27">
        <v>20</v>
      </c>
      <c r="G27">
        <v>3345</v>
      </c>
      <c r="H27">
        <v>0</v>
      </c>
      <c r="I27">
        <v>0</v>
      </c>
      <c r="J27">
        <v>42484</v>
      </c>
      <c r="K27">
        <v>0</v>
      </c>
      <c r="L27">
        <v>9380</v>
      </c>
      <c r="M27">
        <v>0</v>
      </c>
      <c r="N27">
        <v>10159</v>
      </c>
      <c r="O27">
        <v>0</v>
      </c>
      <c r="P27">
        <v>80133</v>
      </c>
      <c r="Q27">
        <v>2015530</v>
      </c>
      <c r="R27">
        <v>4701</v>
      </c>
      <c r="S27">
        <v>5888802</v>
      </c>
      <c r="T27">
        <v>15159173</v>
      </c>
      <c r="U27">
        <v>551824</v>
      </c>
      <c r="V27">
        <v>3561671</v>
      </c>
      <c r="W27" t="s">
        <v>46</v>
      </c>
      <c r="X27">
        <v>0</v>
      </c>
      <c r="Y27" t="s">
        <v>46</v>
      </c>
      <c r="Z27">
        <v>2715</v>
      </c>
      <c r="AA27">
        <v>16685410</v>
      </c>
      <c r="AB27">
        <v>195317</v>
      </c>
      <c r="AC27">
        <v>16880727</v>
      </c>
      <c r="AD27">
        <v>1898</v>
      </c>
      <c r="AE27">
        <v>175439</v>
      </c>
      <c r="AF27">
        <v>3776747</v>
      </c>
      <c r="AG27">
        <v>2253</v>
      </c>
      <c r="AH27">
        <v>1713939</v>
      </c>
      <c r="AI27" t="s">
        <v>46</v>
      </c>
      <c r="AJ27" t="s">
        <v>46</v>
      </c>
      <c r="AK27" t="s">
        <v>46</v>
      </c>
      <c r="AL27">
        <v>52407129</v>
      </c>
      <c r="AM27">
        <v>534585</v>
      </c>
      <c r="AN27">
        <v>73104</v>
      </c>
      <c r="AO27">
        <v>20913</v>
      </c>
      <c r="AP27">
        <v>55209</v>
      </c>
      <c r="AQ27">
        <v>20353</v>
      </c>
      <c r="AR27">
        <v>543898</v>
      </c>
      <c r="AS27">
        <v>2007.5</v>
      </c>
      <c r="AT27">
        <v>1.02006160268768E-2</v>
      </c>
    </row>
    <row r="28" spans="1:46" x14ac:dyDescent="0.25">
      <c r="A28">
        <v>27</v>
      </c>
      <c r="B28">
        <v>7220</v>
      </c>
      <c r="C28">
        <v>0</v>
      </c>
      <c r="D28">
        <v>11675</v>
      </c>
      <c r="E28">
        <v>11932</v>
      </c>
      <c r="F28">
        <v>20</v>
      </c>
      <c r="G28">
        <v>7154</v>
      </c>
      <c r="H28">
        <v>0</v>
      </c>
      <c r="I28">
        <v>0</v>
      </c>
      <c r="J28">
        <v>75933</v>
      </c>
      <c r="K28">
        <v>3</v>
      </c>
      <c r="L28">
        <v>16297</v>
      </c>
      <c r="M28">
        <v>0</v>
      </c>
      <c r="N28">
        <v>14325</v>
      </c>
      <c r="O28">
        <v>0</v>
      </c>
      <c r="P28">
        <v>144559</v>
      </c>
      <c r="Q28">
        <v>4425688</v>
      </c>
      <c r="R28">
        <v>100504</v>
      </c>
      <c r="S28">
        <v>6409225</v>
      </c>
      <c r="T28">
        <v>16726400</v>
      </c>
      <c r="U28">
        <v>586048</v>
      </c>
      <c r="V28">
        <v>7836036</v>
      </c>
      <c r="W28" t="s">
        <v>46</v>
      </c>
      <c r="X28">
        <v>0</v>
      </c>
      <c r="Y28" t="s">
        <v>46</v>
      </c>
      <c r="Z28">
        <v>9486</v>
      </c>
      <c r="AA28">
        <v>19541538</v>
      </c>
      <c r="AB28">
        <v>216753</v>
      </c>
      <c r="AC28">
        <v>19758291</v>
      </c>
      <c r="AD28">
        <v>2866</v>
      </c>
      <c r="AE28">
        <v>204039</v>
      </c>
      <c r="AF28">
        <v>4760866</v>
      </c>
      <c r="AG28">
        <v>2229</v>
      </c>
      <c r="AH28">
        <v>2225619</v>
      </c>
      <c r="AI28" t="s">
        <v>46</v>
      </c>
      <c r="AJ28" t="s">
        <v>46</v>
      </c>
      <c r="AK28" t="s">
        <v>46</v>
      </c>
      <c r="AL28">
        <v>65184296</v>
      </c>
      <c r="AM28">
        <v>534585</v>
      </c>
      <c r="AN28">
        <v>73104</v>
      </c>
      <c r="AO28">
        <v>20913</v>
      </c>
      <c r="AP28">
        <v>55209</v>
      </c>
      <c r="AQ28">
        <v>20353</v>
      </c>
      <c r="AR28">
        <v>543898</v>
      </c>
      <c r="AS28">
        <v>2007.75</v>
      </c>
      <c r="AT28">
        <v>8.2011317572563795E-3</v>
      </c>
    </row>
    <row r="29" spans="1:46" x14ac:dyDescent="0.25">
      <c r="A29">
        <v>28</v>
      </c>
      <c r="B29">
        <v>19566</v>
      </c>
      <c r="C29">
        <v>0</v>
      </c>
      <c r="D29">
        <v>17275</v>
      </c>
      <c r="E29">
        <v>19572</v>
      </c>
      <c r="F29">
        <v>20</v>
      </c>
      <c r="G29">
        <v>9417</v>
      </c>
      <c r="H29">
        <v>0</v>
      </c>
      <c r="I29">
        <v>0</v>
      </c>
      <c r="J29">
        <v>124257</v>
      </c>
      <c r="K29">
        <v>3</v>
      </c>
      <c r="L29">
        <v>24580</v>
      </c>
      <c r="M29">
        <v>0</v>
      </c>
      <c r="N29">
        <v>22918</v>
      </c>
      <c r="O29">
        <v>0</v>
      </c>
      <c r="P29">
        <v>237608</v>
      </c>
      <c r="Q29">
        <v>4381412</v>
      </c>
      <c r="R29">
        <v>97286</v>
      </c>
      <c r="S29">
        <v>6502947</v>
      </c>
      <c r="T29">
        <v>16408994</v>
      </c>
      <c r="U29">
        <v>717268</v>
      </c>
      <c r="V29">
        <v>8487797</v>
      </c>
      <c r="W29" t="s">
        <v>46</v>
      </c>
      <c r="X29">
        <v>0</v>
      </c>
      <c r="Y29" t="s">
        <v>46</v>
      </c>
      <c r="Z29">
        <v>7669</v>
      </c>
      <c r="AA29">
        <v>20474119</v>
      </c>
      <c r="AB29">
        <v>239368</v>
      </c>
      <c r="AC29">
        <v>20713487</v>
      </c>
      <c r="AD29">
        <v>1414</v>
      </c>
      <c r="AE29">
        <v>206556</v>
      </c>
      <c r="AF29">
        <v>4812075</v>
      </c>
      <c r="AG29">
        <v>2147</v>
      </c>
      <c r="AH29">
        <v>2670096</v>
      </c>
      <c r="AI29" t="s">
        <v>46</v>
      </c>
      <c r="AJ29" t="s">
        <v>46</v>
      </c>
      <c r="AK29" t="s">
        <v>46</v>
      </c>
      <c r="AL29">
        <v>67165071</v>
      </c>
      <c r="AM29">
        <v>534585</v>
      </c>
      <c r="AN29">
        <v>136645</v>
      </c>
      <c r="AO29">
        <v>31106</v>
      </c>
      <c r="AP29">
        <v>118229</v>
      </c>
      <c r="AQ29">
        <v>152381</v>
      </c>
      <c r="AR29">
        <v>683828</v>
      </c>
      <c r="AS29">
        <v>2008</v>
      </c>
      <c r="AT29">
        <v>7.9592709728543293E-3</v>
      </c>
    </row>
    <row r="30" spans="1:46" x14ac:dyDescent="0.25">
      <c r="A30">
        <v>29</v>
      </c>
      <c r="B30">
        <v>7481</v>
      </c>
      <c r="C30">
        <v>13</v>
      </c>
      <c r="D30">
        <v>7345</v>
      </c>
      <c r="E30">
        <v>12969</v>
      </c>
      <c r="F30">
        <v>500</v>
      </c>
      <c r="G30">
        <v>19585</v>
      </c>
      <c r="H30">
        <v>0</v>
      </c>
      <c r="I30">
        <v>0</v>
      </c>
      <c r="J30">
        <v>41955</v>
      </c>
      <c r="K30">
        <v>0</v>
      </c>
      <c r="L30">
        <v>8433</v>
      </c>
      <c r="M30">
        <v>0</v>
      </c>
      <c r="N30">
        <v>5712</v>
      </c>
      <c r="O30">
        <v>1116</v>
      </c>
      <c r="P30">
        <v>105109</v>
      </c>
      <c r="Q30">
        <v>4826992</v>
      </c>
      <c r="R30">
        <v>93077</v>
      </c>
      <c r="S30">
        <v>6612679</v>
      </c>
      <c r="T30">
        <v>16233385</v>
      </c>
      <c r="U30">
        <v>931031</v>
      </c>
      <c r="V30">
        <v>9455003</v>
      </c>
      <c r="W30" t="s">
        <v>46</v>
      </c>
      <c r="X30">
        <v>0</v>
      </c>
      <c r="Y30" t="s">
        <v>46</v>
      </c>
      <c r="Z30">
        <v>7182</v>
      </c>
      <c r="AA30">
        <v>21451599</v>
      </c>
      <c r="AB30">
        <v>182131</v>
      </c>
      <c r="AC30">
        <v>21633730</v>
      </c>
      <c r="AD30">
        <v>1808</v>
      </c>
      <c r="AE30">
        <v>198624</v>
      </c>
      <c r="AF30">
        <v>5185850</v>
      </c>
      <c r="AG30">
        <v>2127</v>
      </c>
      <c r="AH30">
        <v>2836037</v>
      </c>
      <c r="AI30" t="s">
        <v>46</v>
      </c>
      <c r="AJ30" t="s">
        <v>46</v>
      </c>
      <c r="AK30" t="s">
        <v>46</v>
      </c>
      <c r="AL30">
        <v>70172808</v>
      </c>
      <c r="AM30">
        <v>734140</v>
      </c>
      <c r="AN30">
        <v>104801</v>
      </c>
      <c r="AO30">
        <v>11045</v>
      </c>
      <c r="AP30">
        <v>146499</v>
      </c>
      <c r="AQ30">
        <v>42175</v>
      </c>
      <c r="AR30">
        <v>828442</v>
      </c>
      <c r="AS30">
        <v>2008.25</v>
      </c>
      <c r="AT30">
        <v>1.04618871743026E-2</v>
      </c>
    </row>
    <row r="31" spans="1:46" x14ac:dyDescent="0.25">
      <c r="A31">
        <v>30</v>
      </c>
      <c r="B31">
        <v>24417</v>
      </c>
      <c r="C31">
        <v>545</v>
      </c>
      <c r="D31">
        <v>20390</v>
      </c>
      <c r="E31">
        <v>27697</v>
      </c>
      <c r="F31">
        <v>1016</v>
      </c>
      <c r="G31">
        <v>30620</v>
      </c>
      <c r="H31">
        <v>0</v>
      </c>
      <c r="I31">
        <v>0</v>
      </c>
      <c r="J31">
        <v>95671</v>
      </c>
      <c r="K31">
        <v>0</v>
      </c>
      <c r="L31">
        <v>16581</v>
      </c>
      <c r="M31">
        <v>0</v>
      </c>
      <c r="N31">
        <v>10204</v>
      </c>
      <c r="O31">
        <v>1116</v>
      </c>
      <c r="P31">
        <v>228257</v>
      </c>
      <c r="Q31">
        <v>4512145</v>
      </c>
      <c r="R31">
        <v>92447</v>
      </c>
      <c r="S31">
        <v>6910880</v>
      </c>
      <c r="T31">
        <v>16113739</v>
      </c>
      <c r="U31">
        <v>948862</v>
      </c>
      <c r="V31">
        <v>9224246</v>
      </c>
      <c r="W31" t="s">
        <v>46</v>
      </c>
      <c r="X31">
        <v>0</v>
      </c>
      <c r="Y31" t="s">
        <v>46</v>
      </c>
      <c r="Z31">
        <v>7363</v>
      </c>
      <c r="AA31">
        <v>21896152</v>
      </c>
      <c r="AB31">
        <v>192636</v>
      </c>
      <c r="AC31">
        <v>22088788</v>
      </c>
      <c r="AD31">
        <v>2184</v>
      </c>
      <c r="AE31">
        <v>202447</v>
      </c>
      <c r="AF31">
        <v>5298449</v>
      </c>
      <c r="AG31">
        <v>2113</v>
      </c>
      <c r="AH31">
        <v>2849030</v>
      </c>
      <c r="AI31" t="s">
        <v>46</v>
      </c>
      <c r="AJ31" t="s">
        <v>46</v>
      </c>
      <c r="AK31" t="s">
        <v>46</v>
      </c>
      <c r="AL31">
        <v>70543372</v>
      </c>
      <c r="AM31">
        <v>734140</v>
      </c>
      <c r="AN31">
        <v>222462</v>
      </c>
      <c r="AO31">
        <v>28690</v>
      </c>
      <c r="AP31">
        <v>298313</v>
      </c>
      <c r="AQ31">
        <v>77732</v>
      </c>
      <c r="AR31">
        <v>904823</v>
      </c>
      <c r="AS31">
        <v>2008.5</v>
      </c>
      <c r="AT31">
        <v>1.04069309303785E-2</v>
      </c>
    </row>
    <row r="32" spans="1:46" x14ac:dyDescent="0.25">
      <c r="A32">
        <v>31</v>
      </c>
      <c r="B32">
        <v>68931</v>
      </c>
      <c r="C32">
        <v>1251</v>
      </c>
      <c r="D32">
        <v>32288</v>
      </c>
      <c r="E32">
        <v>46917</v>
      </c>
      <c r="F32">
        <v>1216</v>
      </c>
      <c r="G32">
        <v>49592</v>
      </c>
      <c r="H32">
        <v>0</v>
      </c>
      <c r="I32">
        <v>11</v>
      </c>
      <c r="J32">
        <v>130930</v>
      </c>
      <c r="K32">
        <v>0</v>
      </c>
      <c r="L32">
        <v>27006</v>
      </c>
      <c r="M32">
        <v>0</v>
      </c>
      <c r="N32">
        <v>14926</v>
      </c>
      <c r="O32">
        <v>1116</v>
      </c>
      <c r="P32">
        <v>374184</v>
      </c>
      <c r="Q32">
        <v>4727997</v>
      </c>
      <c r="R32">
        <v>154041</v>
      </c>
      <c r="S32">
        <v>7314394</v>
      </c>
      <c r="T32">
        <v>15956571</v>
      </c>
      <c r="U32">
        <v>763006</v>
      </c>
      <c r="V32">
        <v>9551426</v>
      </c>
      <c r="W32" t="s">
        <v>46</v>
      </c>
      <c r="X32">
        <v>15</v>
      </c>
      <c r="Y32" t="s">
        <v>46</v>
      </c>
      <c r="Z32">
        <v>14374</v>
      </c>
      <c r="AA32">
        <v>23751952</v>
      </c>
      <c r="AB32">
        <v>229487</v>
      </c>
      <c r="AC32">
        <v>23981439</v>
      </c>
      <c r="AD32">
        <v>2132</v>
      </c>
      <c r="AE32">
        <v>221227</v>
      </c>
      <c r="AF32">
        <v>5941874</v>
      </c>
      <c r="AG32">
        <v>2100</v>
      </c>
      <c r="AH32">
        <v>2918565</v>
      </c>
      <c r="AI32" t="s">
        <v>46</v>
      </c>
      <c r="AJ32" t="s">
        <v>46</v>
      </c>
      <c r="AK32" t="s">
        <v>46</v>
      </c>
      <c r="AL32">
        <v>73942047</v>
      </c>
      <c r="AM32">
        <v>734140</v>
      </c>
      <c r="AN32">
        <v>359594</v>
      </c>
      <c r="AO32">
        <v>57403</v>
      </c>
      <c r="AP32">
        <v>502281</v>
      </c>
      <c r="AQ32">
        <v>101737</v>
      </c>
      <c r="AR32">
        <v>1006787</v>
      </c>
      <c r="AS32">
        <v>2008.75</v>
      </c>
      <c r="AT32">
        <v>9.92858636980932E-3</v>
      </c>
    </row>
    <row r="33" spans="1:46" x14ac:dyDescent="0.25">
      <c r="A33">
        <v>32</v>
      </c>
      <c r="B33">
        <v>108092</v>
      </c>
      <c r="C33">
        <v>3380</v>
      </c>
      <c r="D33">
        <v>45668</v>
      </c>
      <c r="E33">
        <v>71381</v>
      </c>
      <c r="F33">
        <v>1746</v>
      </c>
      <c r="G33">
        <v>86438</v>
      </c>
      <c r="H33">
        <v>0</v>
      </c>
      <c r="I33">
        <v>11</v>
      </c>
      <c r="J33">
        <v>200437</v>
      </c>
      <c r="K33">
        <v>0</v>
      </c>
      <c r="L33">
        <v>38772</v>
      </c>
      <c r="M33">
        <v>0</v>
      </c>
      <c r="N33">
        <v>27751</v>
      </c>
      <c r="O33">
        <v>1116</v>
      </c>
      <c r="P33">
        <v>584792</v>
      </c>
      <c r="Q33">
        <v>4404364</v>
      </c>
      <c r="R33">
        <v>138270</v>
      </c>
      <c r="S33">
        <v>7643422</v>
      </c>
      <c r="T33">
        <v>15399089</v>
      </c>
      <c r="U33">
        <v>1182896</v>
      </c>
      <c r="V33">
        <v>9861036</v>
      </c>
      <c r="W33" t="s">
        <v>46</v>
      </c>
      <c r="X33">
        <v>0</v>
      </c>
      <c r="Y33" t="s">
        <v>46</v>
      </c>
      <c r="Z33">
        <v>13123</v>
      </c>
      <c r="AA33">
        <v>24365063</v>
      </c>
      <c r="AB33">
        <v>234900</v>
      </c>
      <c r="AC33">
        <v>24599963</v>
      </c>
      <c r="AD33">
        <v>1131</v>
      </c>
      <c r="AE33">
        <v>228307</v>
      </c>
      <c r="AF33">
        <v>6227499</v>
      </c>
      <c r="AG33">
        <v>1897</v>
      </c>
      <c r="AH33">
        <v>2985013</v>
      </c>
      <c r="AI33" t="s">
        <v>46</v>
      </c>
      <c r="AJ33" t="s">
        <v>46</v>
      </c>
      <c r="AK33" t="s">
        <v>46</v>
      </c>
      <c r="AL33">
        <v>75048813</v>
      </c>
      <c r="AM33">
        <v>734140</v>
      </c>
      <c r="AN33">
        <v>551836</v>
      </c>
      <c r="AO33">
        <v>77010</v>
      </c>
      <c r="AP33">
        <v>969450</v>
      </c>
      <c r="AQ33">
        <v>130921</v>
      </c>
      <c r="AR33">
        <v>1293773</v>
      </c>
      <c r="AS33">
        <v>2009</v>
      </c>
      <c r="AT33">
        <v>9.7821667079531303E-3</v>
      </c>
    </row>
    <row r="34" spans="1:46" x14ac:dyDescent="0.25">
      <c r="A34">
        <v>33</v>
      </c>
      <c r="B34">
        <v>83657</v>
      </c>
      <c r="C34">
        <v>1571</v>
      </c>
      <c r="D34">
        <v>17030</v>
      </c>
      <c r="E34">
        <v>26117</v>
      </c>
      <c r="F34">
        <v>1547</v>
      </c>
      <c r="G34">
        <v>22745</v>
      </c>
      <c r="H34">
        <v>1</v>
      </c>
      <c r="I34">
        <v>29</v>
      </c>
      <c r="J34">
        <v>91133</v>
      </c>
      <c r="K34">
        <v>0</v>
      </c>
      <c r="L34">
        <v>12065</v>
      </c>
      <c r="M34">
        <v>0</v>
      </c>
      <c r="N34">
        <v>4045</v>
      </c>
      <c r="O34">
        <v>7</v>
      </c>
      <c r="P34">
        <v>259947</v>
      </c>
      <c r="Q34">
        <v>4432203</v>
      </c>
      <c r="R34">
        <v>129511</v>
      </c>
      <c r="S34">
        <v>7980361</v>
      </c>
      <c r="T34">
        <v>14765311</v>
      </c>
      <c r="U34">
        <v>1187396</v>
      </c>
      <c r="V34">
        <v>9713510</v>
      </c>
      <c r="W34" t="s">
        <v>46</v>
      </c>
      <c r="X34">
        <v>0</v>
      </c>
      <c r="Y34" t="s">
        <v>46</v>
      </c>
      <c r="Z34">
        <v>12074</v>
      </c>
      <c r="AA34">
        <v>23118037</v>
      </c>
      <c r="AB34">
        <v>215967</v>
      </c>
      <c r="AC34">
        <v>23334004</v>
      </c>
      <c r="AD34">
        <v>1140</v>
      </c>
      <c r="AE34">
        <v>229637</v>
      </c>
      <c r="AF34">
        <v>6761877</v>
      </c>
      <c r="AG34">
        <v>1885</v>
      </c>
      <c r="AH34">
        <v>2626313</v>
      </c>
      <c r="AI34" t="s">
        <v>46</v>
      </c>
      <c r="AJ34" t="s">
        <v>46</v>
      </c>
      <c r="AK34" t="s">
        <v>46</v>
      </c>
      <c r="AL34">
        <v>73563064</v>
      </c>
      <c r="AM34">
        <v>1293773</v>
      </c>
      <c r="AN34">
        <v>259905</v>
      </c>
      <c r="AO34">
        <v>20712</v>
      </c>
      <c r="AP34">
        <v>398194</v>
      </c>
      <c r="AQ34">
        <v>42</v>
      </c>
      <c r="AR34">
        <v>1452732</v>
      </c>
      <c r="AS34">
        <v>2009.25</v>
      </c>
      <c r="AT34">
        <v>1.7587263630019501E-2</v>
      </c>
    </row>
    <row r="35" spans="1:46" x14ac:dyDescent="0.25">
      <c r="A35">
        <v>34</v>
      </c>
      <c r="B35">
        <v>156528</v>
      </c>
      <c r="C35">
        <v>2330</v>
      </c>
      <c r="D35">
        <v>36837</v>
      </c>
      <c r="E35">
        <v>64545</v>
      </c>
      <c r="F35">
        <v>6250</v>
      </c>
      <c r="G35">
        <v>60074</v>
      </c>
      <c r="H35">
        <v>1</v>
      </c>
      <c r="I35">
        <v>29</v>
      </c>
      <c r="J35">
        <v>245699</v>
      </c>
      <c r="K35">
        <v>0</v>
      </c>
      <c r="L35">
        <v>35525</v>
      </c>
      <c r="M35">
        <v>0</v>
      </c>
      <c r="N35">
        <v>8833</v>
      </c>
      <c r="O35">
        <v>8</v>
      </c>
      <c r="P35">
        <v>616659</v>
      </c>
      <c r="Q35">
        <v>4316061</v>
      </c>
      <c r="R35">
        <v>120954</v>
      </c>
      <c r="S35">
        <v>8275302</v>
      </c>
      <c r="T35">
        <v>13955008</v>
      </c>
      <c r="U35">
        <v>993245</v>
      </c>
      <c r="V35">
        <v>9671486</v>
      </c>
      <c r="W35" t="s">
        <v>46</v>
      </c>
      <c r="X35">
        <v>0</v>
      </c>
      <c r="Y35" t="s">
        <v>46</v>
      </c>
      <c r="Z35">
        <v>13457</v>
      </c>
      <c r="AA35">
        <v>21915774</v>
      </c>
      <c r="AB35">
        <v>204518</v>
      </c>
      <c r="AC35">
        <v>22120292</v>
      </c>
      <c r="AD35">
        <v>1476</v>
      </c>
      <c r="AE35">
        <v>239646</v>
      </c>
      <c r="AF35">
        <v>6965896</v>
      </c>
      <c r="AG35">
        <v>1875</v>
      </c>
      <c r="AH35">
        <v>2558241</v>
      </c>
      <c r="AI35" t="s">
        <v>46</v>
      </c>
      <c r="AJ35" t="s">
        <v>46</v>
      </c>
      <c r="AK35" t="s">
        <v>46</v>
      </c>
      <c r="AL35">
        <v>71514485</v>
      </c>
      <c r="AM35">
        <v>1293773</v>
      </c>
      <c r="AN35">
        <v>611069</v>
      </c>
      <c r="AO35">
        <v>55963</v>
      </c>
      <c r="AP35">
        <v>806351</v>
      </c>
      <c r="AQ35">
        <v>5590</v>
      </c>
      <c r="AR35">
        <v>1539428</v>
      </c>
      <c r="AS35">
        <v>2009.5</v>
      </c>
      <c r="AT35">
        <v>1.8091062251234798E-2</v>
      </c>
    </row>
    <row r="36" spans="1:46" x14ac:dyDescent="0.25">
      <c r="A36">
        <v>35</v>
      </c>
      <c r="B36">
        <v>192803</v>
      </c>
      <c r="C36">
        <v>2822</v>
      </c>
      <c r="D36">
        <v>61674</v>
      </c>
      <c r="E36">
        <v>103682</v>
      </c>
      <c r="F36">
        <v>12384</v>
      </c>
      <c r="G36">
        <v>99729</v>
      </c>
      <c r="H36">
        <v>1</v>
      </c>
      <c r="I36">
        <v>81</v>
      </c>
      <c r="J36">
        <v>305099</v>
      </c>
      <c r="K36">
        <v>11827</v>
      </c>
      <c r="L36">
        <v>48336</v>
      </c>
      <c r="M36">
        <v>0</v>
      </c>
      <c r="N36">
        <v>14820</v>
      </c>
      <c r="O36">
        <v>28747</v>
      </c>
      <c r="P36">
        <v>882005</v>
      </c>
      <c r="Q36">
        <v>4206468</v>
      </c>
      <c r="R36">
        <v>117351</v>
      </c>
      <c r="S36">
        <v>8842112</v>
      </c>
      <c r="T36">
        <v>14080751</v>
      </c>
      <c r="U36">
        <v>1267223</v>
      </c>
      <c r="V36">
        <v>9911798</v>
      </c>
      <c r="W36" t="s">
        <v>46</v>
      </c>
      <c r="X36">
        <v>0</v>
      </c>
      <c r="Y36" t="s">
        <v>46</v>
      </c>
      <c r="Z36">
        <v>12619</v>
      </c>
      <c r="AA36">
        <v>21395815</v>
      </c>
      <c r="AB36">
        <v>202869</v>
      </c>
      <c r="AC36">
        <v>21598684</v>
      </c>
      <c r="AD36">
        <v>390185</v>
      </c>
      <c r="AE36">
        <v>250535</v>
      </c>
      <c r="AF36">
        <v>7888833</v>
      </c>
      <c r="AG36">
        <v>1864</v>
      </c>
      <c r="AH36">
        <v>3804071</v>
      </c>
      <c r="AI36" t="s">
        <v>46</v>
      </c>
      <c r="AJ36" t="s">
        <v>46</v>
      </c>
      <c r="AK36" t="s">
        <v>46</v>
      </c>
      <c r="AL36">
        <v>74847581</v>
      </c>
      <c r="AM36">
        <v>1293773</v>
      </c>
      <c r="AN36">
        <v>872475</v>
      </c>
      <c r="AO36">
        <v>95308</v>
      </c>
      <c r="AP36">
        <v>1130959</v>
      </c>
      <c r="AQ36">
        <v>58392</v>
      </c>
      <c r="AR36">
        <v>1686897</v>
      </c>
      <c r="AS36">
        <v>2009.75</v>
      </c>
      <c r="AT36">
        <v>1.72854350496645E-2</v>
      </c>
    </row>
    <row r="37" spans="1:46" x14ac:dyDescent="0.25">
      <c r="A37">
        <v>36</v>
      </c>
      <c r="B37">
        <v>377001</v>
      </c>
      <c r="C37">
        <v>4625</v>
      </c>
      <c r="D37">
        <v>273493</v>
      </c>
      <c r="E37">
        <v>359187</v>
      </c>
      <c r="F37">
        <v>68082</v>
      </c>
      <c r="G37">
        <v>375993</v>
      </c>
      <c r="H37">
        <v>744</v>
      </c>
      <c r="I37">
        <v>9264</v>
      </c>
      <c r="J37">
        <v>1078291</v>
      </c>
      <c r="K37">
        <v>178531</v>
      </c>
      <c r="L37">
        <v>235244</v>
      </c>
      <c r="M37">
        <v>0</v>
      </c>
      <c r="N37">
        <v>46850</v>
      </c>
      <c r="O37">
        <v>147804</v>
      </c>
      <c r="P37">
        <v>3155109</v>
      </c>
      <c r="Q37">
        <v>9536351</v>
      </c>
      <c r="R37">
        <v>324670</v>
      </c>
      <c r="S37">
        <v>24229163</v>
      </c>
      <c r="T37">
        <v>32217162</v>
      </c>
      <c r="U37">
        <v>2795533</v>
      </c>
      <c r="V37">
        <v>21203646</v>
      </c>
      <c r="W37" t="s">
        <v>46</v>
      </c>
      <c r="X37">
        <v>260</v>
      </c>
      <c r="Y37" t="s">
        <v>46</v>
      </c>
      <c r="Z37">
        <v>143784</v>
      </c>
      <c r="AA37">
        <v>40628947</v>
      </c>
      <c r="AB37">
        <v>446400</v>
      </c>
      <c r="AC37">
        <v>41075347</v>
      </c>
      <c r="AD37">
        <v>2140360</v>
      </c>
      <c r="AE37">
        <v>1250529</v>
      </c>
      <c r="AF37">
        <v>13805073</v>
      </c>
      <c r="AG37">
        <v>10817</v>
      </c>
      <c r="AH37">
        <v>3425339</v>
      </c>
      <c r="AI37" t="s">
        <v>46</v>
      </c>
      <c r="AJ37" t="s">
        <v>46</v>
      </c>
      <c r="AK37" t="s">
        <v>46</v>
      </c>
      <c r="AL37">
        <v>158814996</v>
      </c>
      <c r="AM37">
        <v>1293773</v>
      </c>
      <c r="AN37">
        <v>3134996</v>
      </c>
      <c r="AO37">
        <v>443605</v>
      </c>
      <c r="AP37">
        <v>3969456</v>
      </c>
      <c r="AQ37">
        <v>2532055</v>
      </c>
      <c r="AR37">
        <v>5063667</v>
      </c>
      <c r="AS37">
        <v>2010</v>
      </c>
      <c r="AT37">
        <v>8.1464158460199804E-3</v>
      </c>
    </row>
    <row r="38" spans="1:46" x14ac:dyDescent="0.25">
      <c r="A38">
        <v>37</v>
      </c>
      <c r="B38">
        <v>170089</v>
      </c>
      <c r="C38">
        <v>16</v>
      </c>
      <c r="D38">
        <v>51543</v>
      </c>
      <c r="E38">
        <v>90999</v>
      </c>
      <c r="F38">
        <v>26970</v>
      </c>
      <c r="G38">
        <v>106003</v>
      </c>
      <c r="H38">
        <v>0</v>
      </c>
      <c r="I38">
        <v>3530</v>
      </c>
      <c r="J38">
        <v>172781</v>
      </c>
      <c r="K38">
        <v>90502</v>
      </c>
      <c r="L38">
        <v>59219</v>
      </c>
      <c r="M38">
        <v>0</v>
      </c>
      <c r="N38">
        <v>19175</v>
      </c>
      <c r="O38">
        <v>36517</v>
      </c>
      <c r="P38">
        <v>827344</v>
      </c>
      <c r="Q38">
        <v>7943040</v>
      </c>
      <c r="R38">
        <v>295036</v>
      </c>
      <c r="S38">
        <v>24033574</v>
      </c>
      <c r="T38">
        <v>31679057</v>
      </c>
      <c r="U38">
        <v>2679883</v>
      </c>
      <c r="V38">
        <v>21653127</v>
      </c>
      <c r="W38" t="s">
        <v>46</v>
      </c>
      <c r="X38">
        <v>331</v>
      </c>
      <c r="Y38" t="s">
        <v>46</v>
      </c>
      <c r="Z38">
        <v>114678</v>
      </c>
      <c r="AA38">
        <v>40692488</v>
      </c>
      <c r="AB38">
        <v>426392</v>
      </c>
      <c r="AC38">
        <v>41118880</v>
      </c>
      <c r="AD38">
        <v>3582649</v>
      </c>
      <c r="AE38">
        <v>1150494</v>
      </c>
      <c r="AF38">
        <v>14588734</v>
      </c>
      <c r="AG38">
        <v>10798</v>
      </c>
      <c r="AH38">
        <v>847699</v>
      </c>
      <c r="AI38" t="s">
        <v>46</v>
      </c>
      <c r="AJ38" t="s">
        <v>46</v>
      </c>
      <c r="AK38" t="s">
        <v>46</v>
      </c>
      <c r="AL38">
        <v>158608285</v>
      </c>
      <c r="AM38">
        <v>5063667</v>
      </c>
      <c r="AN38">
        <v>818017</v>
      </c>
      <c r="AO38">
        <v>136594</v>
      </c>
      <c r="AP38">
        <v>796789</v>
      </c>
      <c r="AQ38">
        <v>152788</v>
      </c>
      <c r="AR38">
        <v>5313167</v>
      </c>
      <c r="AS38">
        <v>2010.25</v>
      </c>
      <c r="AT38">
        <v>3.1925614730655499E-2</v>
      </c>
    </row>
    <row r="39" spans="1:46" x14ac:dyDescent="0.25">
      <c r="A39">
        <v>38</v>
      </c>
      <c r="B39">
        <v>239320</v>
      </c>
      <c r="C39">
        <v>2223</v>
      </c>
      <c r="D39">
        <v>142225</v>
      </c>
      <c r="E39">
        <v>344154</v>
      </c>
      <c r="F39">
        <v>49350</v>
      </c>
      <c r="G39">
        <v>251122</v>
      </c>
      <c r="H39">
        <v>785</v>
      </c>
      <c r="I39">
        <v>5538</v>
      </c>
      <c r="J39">
        <v>360053</v>
      </c>
      <c r="K39">
        <v>190295</v>
      </c>
      <c r="L39">
        <v>117017</v>
      </c>
      <c r="M39">
        <v>0</v>
      </c>
      <c r="N39">
        <v>31132</v>
      </c>
      <c r="O39">
        <v>78834</v>
      </c>
      <c r="P39">
        <v>1812048</v>
      </c>
      <c r="Q39">
        <v>6413982</v>
      </c>
      <c r="R39">
        <v>261628</v>
      </c>
      <c r="S39">
        <v>24049865</v>
      </c>
      <c r="T39">
        <v>30847585</v>
      </c>
      <c r="U39">
        <v>2728760</v>
      </c>
      <c r="V39">
        <v>20966070</v>
      </c>
      <c r="W39" t="s">
        <v>46</v>
      </c>
      <c r="X39">
        <v>233</v>
      </c>
      <c r="Y39" t="s">
        <v>46</v>
      </c>
      <c r="Z39">
        <v>98087</v>
      </c>
      <c r="AA39">
        <v>39854312</v>
      </c>
      <c r="AB39">
        <v>421919</v>
      </c>
      <c r="AC39">
        <v>40276231</v>
      </c>
      <c r="AD39">
        <v>3546869</v>
      </c>
      <c r="AE39">
        <v>1020775</v>
      </c>
      <c r="AF39">
        <v>15298029</v>
      </c>
      <c r="AG39">
        <v>9503</v>
      </c>
      <c r="AH39">
        <v>1327891</v>
      </c>
      <c r="AI39" t="s">
        <v>46</v>
      </c>
      <c r="AJ39" t="s">
        <v>46</v>
      </c>
      <c r="AK39" t="s">
        <v>46</v>
      </c>
      <c r="AL39">
        <v>155909992</v>
      </c>
      <c r="AM39">
        <v>5063667</v>
      </c>
      <c r="AN39">
        <v>1650756</v>
      </c>
      <c r="AO39">
        <v>281519</v>
      </c>
      <c r="AP39">
        <v>1651766</v>
      </c>
      <c r="AQ39">
        <v>312654</v>
      </c>
      <c r="AR39">
        <v>5336266</v>
      </c>
      <c r="AS39">
        <v>2010.5</v>
      </c>
      <c r="AT39">
        <v>3.2478142901835302E-2</v>
      </c>
    </row>
    <row r="40" spans="1:46" x14ac:dyDescent="0.25">
      <c r="A40">
        <v>39</v>
      </c>
      <c r="B40">
        <v>385309</v>
      </c>
      <c r="C40">
        <v>3026</v>
      </c>
      <c r="D40">
        <v>221267</v>
      </c>
      <c r="E40">
        <v>505310</v>
      </c>
      <c r="F40">
        <v>64205</v>
      </c>
      <c r="G40">
        <v>343794</v>
      </c>
      <c r="H40">
        <v>795</v>
      </c>
      <c r="I40">
        <v>5685</v>
      </c>
      <c r="J40">
        <v>484006</v>
      </c>
      <c r="K40">
        <v>255050</v>
      </c>
      <c r="L40">
        <v>148544</v>
      </c>
      <c r="M40">
        <v>0</v>
      </c>
      <c r="N40">
        <v>59939</v>
      </c>
      <c r="O40">
        <v>90613</v>
      </c>
      <c r="P40">
        <v>2567543</v>
      </c>
      <c r="Q40">
        <v>5989243</v>
      </c>
      <c r="R40">
        <v>244385</v>
      </c>
      <c r="S40">
        <v>23781005</v>
      </c>
      <c r="T40">
        <v>29309298</v>
      </c>
      <c r="U40">
        <v>3120145</v>
      </c>
      <c r="V40">
        <v>20320343</v>
      </c>
      <c r="W40" t="s">
        <v>46</v>
      </c>
      <c r="X40">
        <v>233</v>
      </c>
      <c r="Y40" t="s">
        <v>46</v>
      </c>
      <c r="Z40">
        <v>90561</v>
      </c>
      <c r="AA40">
        <v>40403560</v>
      </c>
      <c r="AB40">
        <v>415726</v>
      </c>
      <c r="AC40">
        <v>40819286</v>
      </c>
      <c r="AD40">
        <v>3414746</v>
      </c>
      <c r="AE40">
        <v>920294</v>
      </c>
      <c r="AF40">
        <v>15397340</v>
      </c>
      <c r="AG40">
        <v>9546</v>
      </c>
      <c r="AH40">
        <v>918881</v>
      </c>
      <c r="AI40" t="s">
        <v>46</v>
      </c>
      <c r="AJ40" t="s">
        <v>46</v>
      </c>
      <c r="AK40" t="s">
        <v>46</v>
      </c>
      <c r="AL40">
        <v>152099318</v>
      </c>
      <c r="AM40">
        <v>5063667</v>
      </c>
      <c r="AN40">
        <v>2390572</v>
      </c>
      <c r="AO40">
        <v>422597</v>
      </c>
      <c r="AP40">
        <v>2162815</v>
      </c>
      <c r="AQ40">
        <v>326784</v>
      </c>
      <c r="AR40">
        <v>5231349</v>
      </c>
      <c r="AS40">
        <v>2010.75</v>
      </c>
      <c r="AT40">
        <v>3.3291845529511199E-2</v>
      </c>
    </row>
    <row r="41" spans="1:46" x14ac:dyDescent="0.25">
      <c r="A41">
        <v>40</v>
      </c>
      <c r="B41">
        <v>543089</v>
      </c>
      <c r="C41">
        <v>6072</v>
      </c>
      <c r="D41">
        <v>298512</v>
      </c>
      <c r="E41">
        <v>646826</v>
      </c>
      <c r="F41">
        <v>104452</v>
      </c>
      <c r="G41">
        <v>584919</v>
      </c>
      <c r="H41">
        <v>795</v>
      </c>
      <c r="I41">
        <v>6608</v>
      </c>
      <c r="J41">
        <v>579809</v>
      </c>
      <c r="K41">
        <v>325530</v>
      </c>
      <c r="L41">
        <v>205775</v>
      </c>
      <c r="M41">
        <v>0</v>
      </c>
      <c r="N41">
        <v>69142</v>
      </c>
      <c r="O41">
        <v>120533</v>
      </c>
      <c r="P41">
        <v>3492062</v>
      </c>
      <c r="Q41">
        <v>5198970</v>
      </c>
      <c r="R41">
        <v>206339</v>
      </c>
      <c r="S41">
        <v>23470897</v>
      </c>
      <c r="T41">
        <v>28848452</v>
      </c>
      <c r="U41">
        <v>3294275</v>
      </c>
      <c r="V41">
        <v>19510777</v>
      </c>
      <c r="W41" t="s">
        <v>46</v>
      </c>
      <c r="X41">
        <v>242</v>
      </c>
      <c r="Y41" t="s">
        <v>46</v>
      </c>
      <c r="Z41">
        <v>86297</v>
      </c>
      <c r="AA41">
        <v>40064112</v>
      </c>
      <c r="AB41">
        <v>416585</v>
      </c>
      <c r="AC41">
        <v>40480697</v>
      </c>
      <c r="AD41">
        <v>3474407</v>
      </c>
      <c r="AE41">
        <v>919736</v>
      </c>
      <c r="AF41">
        <v>15842859</v>
      </c>
      <c r="AG41">
        <v>8171</v>
      </c>
      <c r="AH41">
        <v>1211338</v>
      </c>
      <c r="AI41" t="s">
        <v>46</v>
      </c>
      <c r="AJ41" t="s">
        <v>46</v>
      </c>
      <c r="AK41" t="s">
        <v>46</v>
      </c>
      <c r="AL41">
        <v>152540947</v>
      </c>
      <c r="AM41">
        <v>5063667</v>
      </c>
      <c r="AN41">
        <v>3279767</v>
      </c>
      <c r="AO41">
        <v>555794</v>
      </c>
      <c r="AP41">
        <v>2609721</v>
      </c>
      <c r="AQ41">
        <v>361974</v>
      </c>
      <c r="AR41">
        <v>4886799</v>
      </c>
      <c r="AS41">
        <v>2011</v>
      </c>
      <c r="AT41">
        <v>3.3195460626057299E-2</v>
      </c>
    </row>
    <row r="42" spans="1:46" x14ac:dyDescent="0.25">
      <c r="A42">
        <v>41</v>
      </c>
      <c r="B42">
        <v>55224</v>
      </c>
      <c r="C42">
        <v>888</v>
      </c>
      <c r="D42">
        <v>92913</v>
      </c>
      <c r="E42">
        <v>116715</v>
      </c>
      <c r="F42">
        <v>22102</v>
      </c>
      <c r="G42">
        <v>110750</v>
      </c>
      <c r="H42">
        <v>1063</v>
      </c>
      <c r="I42">
        <v>1142</v>
      </c>
      <c r="J42">
        <v>120218</v>
      </c>
      <c r="K42">
        <v>81549</v>
      </c>
      <c r="L42">
        <v>5978</v>
      </c>
      <c r="M42">
        <v>0</v>
      </c>
      <c r="N42">
        <v>12114</v>
      </c>
      <c r="O42">
        <v>14428</v>
      </c>
      <c r="P42">
        <v>673794</v>
      </c>
      <c r="Q42">
        <v>4835408</v>
      </c>
      <c r="R42">
        <v>198871</v>
      </c>
      <c r="S42">
        <v>23033636</v>
      </c>
      <c r="T42">
        <v>28417921</v>
      </c>
      <c r="U42">
        <v>3011637</v>
      </c>
      <c r="V42">
        <v>18784975</v>
      </c>
      <c r="W42" t="s">
        <v>46</v>
      </c>
      <c r="X42">
        <v>182</v>
      </c>
      <c r="Y42" t="s">
        <v>46</v>
      </c>
      <c r="Z42">
        <v>64297</v>
      </c>
      <c r="AA42">
        <v>40378241</v>
      </c>
      <c r="AB42">
        <v>494264</v>
      </c>
      <c r="AC42">
        <v>40872505</v>
      </c>
      <c r="AD42">
        <v>3271619</v>
      </c>
      <c r="AE42">
        <v>890069</v>
      </c>
      <c r="AF42">
        <v>13363631</v>
      </c>
      <c r="AG42">
        <v>8239</v>
      </c>
      <c r="AH42">
        <v>1325779</v>
      </c>
      <c r="AI42" t="s">
        <v>46</v>
      </c>
      <c r="AJ42" t="s">
        <v>46</v>
      </c>
      <c r="AK42" t="s">
        <v>46</v>
      </c>
      <c r="AL42">
        <v>151107342</v>
      </c>
      <c r="AM42">
        <v>4886799</v>
      </c>
      <c r="AN42">
        <v>661154</v>
      </c>
      <c r="AO42">
        <v>141293</v>
      </c>
      <c r="AP42">
        <v>405421</v>
      </c>
      <c r="AQ42">
        <v>12059</v>
      </c>
      <c r="AR42">
        <v>4759138</v>
      </c>
      <c r="AS42">
        <v>2011.25</v>
      </c>
      <c r="AT42">
        <v>3.2339917672564202E-2</v>
      </c>
    </row>
    <row r="43" spans="1:46" x14ac:dyDescent="0.25">
      <c r="A43">
        <v>42</v>
      </c>
      <c r="B43">
        <v>116465</v>
      </c>
      <c r="C43">
        <v>2898</v>
      </c>
      <c r="D43">
        <v>167353</v>
      </c>
      <c r="E43">
        <v>199040</v>
      </c>
      <c r="F43">
        <v>34507</v>
      </c>
      <c r="G43">
        <v>213430</v>
      </c>
      <c r="H43">
        <v>1181</v>
      </c>
      <c r="I43">
        <v>1704</v>
      </c>
      <c r="J43">
        <v>227628</v>
      </c>
      <c r="K43">
        <v>158182</v>
      </c>
      <c r="L43">
        <v>11379</v>
      </c>
      <c r="M43">
        <v>0</v>
      </c>
      <c r="N43">
        <v>21033</v>
      </c>
      <c r="O43">
        <v>25068</v>
      </c>
      <c r="P43">
        <v>1257965</v>
      </c>
      <c r="Q43">
        <v>5138279</v>
      </c>
      <c r="R43">
        <v>180671</v>
      </c>
      <c r="S43">
        <v>22840518</v>
      </c>
      <c r="T43">
        <v>27535155</v>
      </c>
      <c r="U43">
        <v>3054960</v>
      </c>
      <c r="V43">
        <v>17921826</v>
      </c>
      <c r="W43" t="s">
        <v>46</v>
      </c>
      <c r="X43">
        <v>4</v>
      </c>
      <c r="Y43" t="s">
        <v>46</v>
      </c>
      <c r="Z43">
        <v>75136</v>
      </c>
      <c r="AA43">
        <v>41803662</v>
      </c>
      <c r="AB43">
        <v>464549</v>
      </c>
      <c r="AC43">
        <v>42268211</v>
      </c>
      <c r="AD43">
        <v>3316832</v>
      </c>
      <c r="AE43">
        <v>896119</v>
      </c>
      <c r="AF43">
        <v>13126503</v>
      </c>
      <c r="AG43">
        <v>7155</v>
      </c>
      <c r="AH43">
        <v>1413380</v>
      </c>
      <c r="AI43" t="s">
        <v>46</v>
      </c>
      <c r="AJ43" t="s">
        <v>46</v>
      </c>
      <c r="AK43" t="s">
        <v>46</v>
      </c>
      <c r="AL43">
        <v>151541211</v>
      </c>
      <c r="AM43">
        <v>4886799</v>
      </c>
      <c r="AN43">
        <v>1233587</v>
      </c>
      <c r="AO43">
        <v>311381</v>
      </c>
      <c r="AP43">
        <v>687346</v>
      </c>
      <c r="AQ43">
        <v>23724</v>
      </c>
      <c r="AR43">
        <v>4626907</v>
      </c>
      <c r="AS43">
        <v>2011.5</v>
      </c>
      <c r="AT43">
        <v>3.2247327098369298E-2</v>
      </c>
    </row>
    <row r="44" spans="1:46" x14ac:dyDescent="0.25">
      <c r="A44">
        <v>43</v>
      </c>
      <c r="B44">
        <v>188051</v>
      </c>
      <c r="C44">
        <v>5442</v>
      </c>
      <c r="D44">
        <v>254430</v>
      </c>
      <c r="E44">
        <v>264879</v>
      </c>
      <c r="F44">
        <v>43277</v>
      </c>
      <c r="G44">
        <v>264055</v>
      </c>
      <c r="H44">
        <v>1181</v>
      </c>
      <c r="I44">
        <v>2167</v>
      </c>
      <c r="J44">
        <v>364103</v>
      </c>
      <c r="K44">
        <v>205068</v>
      </c>
      <c r="L44">
        <v>16804</v>
      </c>
      <c r="M44">
        <v>0</v>
      </c>
      <c r="N44">
        <v>32889</v>
      </c>
      <c r="O44">
        <v>27577</v>
      </c>
      <c r="P44">
        <v>1781847</v>
      </c>
      <c r="Q44">
        <v>5208001</v>
      </c>
      <c r="R44">
        <v>178577</v>
      </c>
      <c r="S44">
        <v>22676525</v>
      </c>
      <c r="T44">
        <v>26811533</v>
      </c>
      <c r="U44">
        <v>2831158</v>
      </c>
      <c r="V44">
        <v>18580479</v>
      </c>
      <c r="W44" t="s">
        <v>46</v>
      </c>
      <c r="X44">
        <v>4</v>
      </c>
      <c r="Y44" t="s">
        <v>46</v>
      </c>
      <c r="Z44">
        <v>72036</v>
      </c>
      <c r="AA44">
        <v>42857492</v>
      </c>
      <c r="AB44">
        <v>482462</v>
      </c>
      <c r="AC44">
        <v>43339954</v>
      </c>
      <c r="AD44">
        <v>3346619</v>
      </c>
      <c r="AE44">
        <v>903412</v>
      </c>
      <c r="AF44">
        <v>13445062</v>
      </c>
      <c r="AG44">
        <v>7167</v>
      </c>
      <c r="AH44">
        <v>2393544</v>
      </c>
      <c r="AI44" t="s">
        <v>46</v>
      </c>
      <c r="AJ44" t="s">
        <v>46</v>
      </c>
      <c r="AK44" t="s">
        <v>46</v>
      </c>
      <c r="AL44">
        <v>155453276</v>
      </c>
      <c r="AM44">
        <v>4886799</v>
      </c>
      <c r="AN44">
        <v>1740529</v>
      </c>
      <c r="AO44">
        <v>470118</v>
      </c>
      <c r="AP44">
        <v>932661</v>
      </c>
      <c r="AQ44">
        <v>40304</v>
      </c>
      <c r="AR44">
        <v>4506717</v>
      </c>
      <c r="AS44">
        <v>2011.75</v>
      </c>
      <c r="AT44">
        <v>3.1435805830171103E-2</v>
      </c>
    </row>
    <row r="45" spans="1:46" x14ac:dyDescent="0.25">
      <c r="A45">
        <v>44</v>
      </c>
      <c r="B45">
        <v>229337</v>
      </c>
      <c r="C45">
        <v>6285</v>
      </c>
      <c r="D45">
        <v>336090</v>
      </c>
      <c r="E45">
        <v>330705</v>
      </c>
      <c r="F45">
        <v>49070</v>
      </c>
      <c r="G45">
        <v>340710</v>
      </c>
      <c r="H45">
        <v>1319</v>
      </c>
      <c r="I45">
        <v>2167</v>
      </c>
      <c r="J45">
        <v>462874</v>
      </c>
      <c r="K45">
        <v>260149</v>
      </c>
      <c r="L45">
        <v>22699</v>
      </c>
      <c r="M45">
        <v>0</v>
      </c>
      <c r="N45">
        <v>40724</v>
      </c>
      <c r="O45">
        <v>34375</v>
      </c>
      <c r="P45">
        <v>2263301</v>
      </c>
      <c r="Q45">
        <v>5241182</v>
      </c>
      <c r="R45">
        <v>178649</v>
      </c>
      <c r="S45">
        <v>22490822</v>
      </c>
      <c r="T45">
        <v>26825791</v>
      </c>
      <c r="U45">
        <v>2842531</v>
      </c>
      <c r="V45">
        <v>18626441</v>
      </c>
      <c r="W45" t="s">
        <v>46</v>
      </c>
      <c r="X45">
        <v>0</v>
      </c>
      <c r="Y45" t="s">
        <v>46</v>
      </c>
      <c r="Z45">
        <v>81929</v>
      </c>
      <c r="AA45">
        <v>45417180</v>
      </c>
      <c r="AB45">
        <v>484092</v>
      </c>
      <c r="AC45">
        <v>45901272</v>
      </c>
      <c r="AD45">
        <v>3536436</v>
      </c>
      <c r="AE45">
        <v>900536</v>
      </c>
      <c r="AF45">
        <v>13791766</v>
      </c>
      <c r="AG45">
        <v>5826</v>
      </c>
      <c r="AH45">
        <v>2237237</v>
      </c>
      <c r="AI45" t="s">
        <v>46</v>
      </c>
      <c r="AJ45" t="s">
        <v>46</v>
      </c>
      <c r="AK45" t="s">
        <v>46</v>
      </c>
      <c r="AL45">
        <v>160392513</v>
      </c>
      <c r="AM45">
        <v>4886799</v>
      </c>
      <c r="AN45">
        <v>2208972</v>
      </c>
      <c r="AO45">
        <v>625085</v>
      </c>
      <c r="AP45">
        <v>1099108</v>
      </c>
      <c r="AQ45">
        <v>53511</v>
      </c>
      <c r="AR45">
        <v>4346873</v>
      </c>
      <c r="AS45">
        <v>2012</v>
      </c>
      <c r="AT45">
        <v>3.0467750075092299E-2</v>
      </c>
    </row>
    <row r="46" spans="1:46" x14ac:dyDescent="0.25">
      <c r="A46">
        <v>45</v>
      </c>
      <c r="B46">
        <v>53880</v>
      </c>
      <c r="C46">
        <v>3553</v>
      </c>
      <c r="D46">
        <v>91667</v>
      </c>
      <c r="E46">
        <v>75353</v>
      </c>
      <c r="F46">
        <v>6135</v>
      </c>
      <c r="G46">
        <v>49629</v>
      </c>
      <c r="H46">
        <v>1641</v>
      </c>
      <c r="I46">
        <v>66</v>
      </c>
      <c r="J46">
        <v>68893</v>
      </c>
      <c r="K46">
        <v>58510</v>
      </c>
      <c r="L46">
        <v>7082</v>
      </c>
      <c r="M46">
        <v>0</v>
      </c>
      <c r="N46">
        <v>7519</v>
      </c>
      <c r="O46">
        <v>5228</v>
      </c>
      <c r="P46">
        <v>466897</v>
      </c>
      <c r="Q46">
        <v>6965623</v>
      </c>
      <c r="R46">
        <v>200053</v>
      </c>
      <c r="S46">
        <v>24673172</v>
      </c>
      <c r="T46">
        <v>29037221</v>
      </c>
      <c r="U46">
        <v>2867300</v>
      </c>
      <c r="V46">
        <v>21585565</v>
      </c>
      <c r="W46" t="s">
        <v>46</v>
      </c>
      <c r="X46">
        <v>1</v>
      </c>
      <c r="Y46" t="s">
        <v>46</v>
      </c>
      <c r="Z46">
        <v>79266</v>
      </c>
      <c r="AA46">
        <v>50134834</v>
      </c>
      <c r="AB46">
        <v>494577</v>
      </c>
      <c r="AC46">
        <v>50629411</v>
      </c>
      <c r="AD46">
        <v>3602408</v>
      </c>
      <c r="AE46">
        <v>962511</v>
      </c>
      <c r="AF46">
        <v>13544613</v>
      </c>
      <c r="AG46">
        <v>4959</v>
      </c>
      <c r="AH46">
        <v>2671081</v>
      </c>
      <c r="AI46" t="s">
        <v>46</v>
      </c>
      <c r="AJ46" t="s">
        <v>46</v>
      </c>
      <c r="AK46" t="s">
        <v>46</v>
      </c>
      <c r="AL46">
        <v>177415798</v>
      </c>
      <c r="AM46">
        <v>4346873</v>
      </c>
      <c r="AN46">
        <v>455011</v>
      </c>
      <c r="AO46">
        <v>134041</v>
      </c>
      <c r="AP46">
        <v>181644</v>
      </c>
      <c r="AQ46">
        <v>12357</v>
      </c>
      <c r="AR46">
        <v>4196132</v>
      </c>
      <c r="AS46">
        <v>2012.25</v>
      </c>
      <c r="AT46">
        <v>2.4501048097193698E-2</v>
      </c>
    </row>
    <row r="47" spans="1:46" x14ac:dyDescent="0.25">
      <c r="A47">
        <v>46</v>
      </c>
      <c r="B47">
        <v>83599</v>
      </c>
      <c r="C47">
        <v>4356</v>
      </c>
      <c r="D47">
        <v>177144</v>
      </c>
      <c r="E47">
        <v>155511</v>
      </c>
      <c r="F47">
        <v>22006</v>
      </c>
      <c r="G47">
        <v>126749</v>
      </c>
      <c r="H47">
        <v>1641</v>
      </c>
      <c r="I47">
        <v>579</v>
      </c>
      <c r="J47">
        <v>132431</v>
      </c>
      <c r="K47">
        <v>115160</v>
      </c>
      <c r="L47">
        <v>13171</v>
      </c>
      <c r="M47">
        <v>0</v>
      </c>
      <c r="N47">
        <v>16004</v>
      </c>
      <c r="O47">
        <v>9590</v>
      </c>
      <c r="P47">
        <v>929004</v>
      </c>
      <c r="Q47">
        <v>6738477</v>
      </c>
      <c r="R47">
        <v>189795</v>
      </c>
      <c r="S47">
        <v>24365193</v>
      </c>
      <c r="T47">
        <v>29508604</v>
      </c>
      <c r="U47">
        <v>2747679</v>
      </c>
      <c r="V47">
        <v>21460056</v>
      </c>
      <c r="W47" t="s">
        <v>46</v>
      </c>
      <c r="X47">
        <v>0</v>
      </c>
      <c r="Y47" t="s">
        <v>46</v>
      </c>
      <c r="Z47">
        <v>95511</v>
      </c>
      <c r="AA47">
        <v>52353863</v>
      </c>
      <c r="AB47">
        <v>497217</v>
      </c>
      <c r="AC47">
        <v>52851080</v>
      </c>
      <c r="AD47">
        <v>3638926</v>
      </c>
      <c r="AE47">
        <v>962856</v>
      </c>
      <c r="AF47">
        <v>13156276</v>
      </c>
      <c r="AG47">
        <v>4733</v>
      </c>
      <c r="AH47">
        <v>2594358</v>
      </c>
      <c r="AI47" t="s">
        <v>46</v>
      </c>
      <c r="AJ47" t="s">
        <v>46</v>
      </c>
      <c r="AK47" t="s">
        <v>46</v>
      </c>
      <c r="AL47">
        <v>181912995</v>
      </c>
      <c r="AM47">
        <v>4346873</v>
      </c>
      <c r="AN47">
        <v>898116</v>
      </c>
      <c r="AO47">
        <v>281228</v>
      </c>
      <c r="AP47">
        <v>456989</v>
      </c>
      <c r="AQ47">
        <v>31050</v>
      </c>
      <c r="AR47">
        <v>4156248</v>
      </c>
      <c r="AS47">
        <v>2012.5</v>
      </c>
      <c r="AT47">
        <v>2.38953407369276E-2</v>
      </c>
    </row>
    <row r="48" spans="1:46" x14ac:dyDescent="0.25">
      <c r="A48">
        <v>47</v>
      </c>
      <c r="B48">
        <v>124035</v>
      </c>
      <c r="C48">
        <v>4528</v>
      </c>
      <c r="D48">
        <v>296418</v>
      </c>
      <c r="E48">
        <v>244618</v>
      </c>
      <c r="F48">
        <v>28637</v>
      </c>
      <c r="G48">
        <v>183759</v>
      </c>
      <c r="H48">
        <v>1641</v>
      </c>
      <c r="I48">
        <v>579</v>
      </c>
      <c r="J48">
        <v>232211</v>
      </c>
      <c r="K48">
        <v>135233</v>
      </c>
      <c r="L48">
        <v>21359</v>
      </c>
      <c r="M48">
        <v>0</v>
      </c>
      <c r="N48">
        <v>24973</v>
      </c>
      <c r="O48">
        <v>11938</v>
      </c>
      <c r="P48">
        <v>1409888</v>
      </c>
      <c r="Q48">
        <v>6907027</v>
      </c>
      <c r="R48">
        <v>188576</v>
      </c>
      <c r="S48">
        <v>24013288</v>
      </c>
      <c r="T48">
        <v>28813248</v>
      </c>
      <c r="U48">
        <v>2880414</v>
      </c>
      <c r="V48">
        <v>21300061</v>
      </c>
      <c r="W48" t="s">
        <v>46</v>
      </c>
      <c r="X48">
        <v>0</v>
      </c>
      <c r="Y48" t="s">
        <v>46</v>
      </c>
      <c r="Z48">
        <v>100859</v>
      </c>
      <c r="AA48">
        <v>52062670</v>
      </c>
      <c r="AB48">
        <v>474817</v>
      </c>
      <c r="AC48">
        <v>52537487</v>
      </c>
      <c r="AD48">
        <v>3642439</v>
      </c>
      <c r="AE48">
        <v>961918</v>
      </c>
      <c r="AF48">
        <v>12775772</v>
      </c>
      <c r="AG48">
        <v>4729</v>
      </c>
      <c r="AH48">
        <v>2356987</v>
      </c>
      <c r="AI48" t="s">
        <v>46</v>
      </c>
      <c r="AJ48" t="s">
        <v>46</v>
      </c>
      <c r="AK48" t="s">
        <v>46</v>
      </c>
      <c r="AL48">
        <v>183289502</v>
      </c>
      <c r="AM48">
        <v>4346873</v>
      </c>
      <c r="AN48">
        <v>1370072</v>
      </c>
      <c r="AO48">
        <v>431185</v>
      </c>
      <c r="AP48">
        <v>670055</v>
      </c>
      <c r="AQ48">
        <v>40359</v>
      </c>
      <c r="AR48">
        <v>4038768</v>
      </c>
      <c r="AS48">
        <v>2012.75</v>
      </c>
      <c r="AT48">
        <v>2.3715886357746799E-2</v>
      </c>
    </row>
    <row r="49" spans="1:46" x14ac:dyDescent="0.25">
      <c r="A49">
        <v>48</v>
      </c>
      <c r="B49">
        <v>147985</v>
      </c>
      <c r="C49">
        <v>5991</v>
      </c>
      <c r="D49">
        <v>396100</v>
      </c>
      <c r="E49">
        <v>329303</v>
      </c>
      <c r="F49">
        <v>48976</v>
      </c>
      <c r="G49">
        <v>250449</v>
      </c>
      <c r="H49" t="s">
        <v>46</v>
      </c>
      <c r="I49">
        <v>592</v>
      </c>
      <c r="J49" t="s">
        <v>46</v>
      </c>
      <c r="K49">
        <v>172355</v>
      </c>
      <c r="L49">
        <v>35099</v>
      </c>
      <c r="M49">
        <v>0</v>
      </c>
      <c r="N49">
        <v>36144</v>
      </c>
      <c r="O49" t="s">
        <v>46</v>
      </c>
      <c r="P49">
        <v>1870555</v>
      </c>
      <c r="Q49">
        <v>6367889</v>
      </c>
      <c r="R49">
        <v>177345</v>
      </c>
      <c r="S49">
        <v>23582066</v>
      </c>
      <c r="T49">
        <v>29880747</v>
      </c>
      <c r="U49">
        <v>3071998</v>
      </c>
      <c r="V49">
        <v>21622576</v>
      </c>
      <c r="W49" t="s">
        <v>46</v>
      </c>
      <c r="X49">
        <v>0</v>
      </c>
      <c r="Y49" t="s">
        <v>46</v>
      </c>
      <c r="Z49">
        <v>109067</v>
      </c>
      <c r="AA49">
        <v>53672862</v>
      </c>
      <c r="AB49">
        <v>410943</v>
      </c>
      <c r="AC49">
        <v>54083805</v>
      </c>
      <c r="AD49">
        <v>3821261</v>
      </c>
      <c r="AE49">
        <v>956560</v>
      </c>
      <c r="AF49">
        <v>12582978</v>
      </c>
      <c r="AG49">
        <v>3633</v>
      </c>
      <c r="AH49">
        <v>2557830</v>
      </c>
      <c r="AI49" t="s">
        <v>46</v>
      </c>
      <c r="AJ49" t="s">
        <v>46</v>
      </c>
      <c r="AK49" t="s">
        <v>46</v>
      </c>
      <c r="AL49">
        <v>188130194</v>
      </c>
      <c r="AM49">
        <v>4346873</v>
      </c>
      <c r="AN49">
        <v>1818390</v>
      </c>
      <c r="AO49">
        <v>581803</v>
      </c>
      <c r="AP49">
        <v>977178</v>
      </c>
      <c r="AQ49">
        <v>52574</v>
      </c>
      <c r="AR49">
        <v>4035708</v>
      </c>
      <c r="AS49">
        <v>2013</v>
      </c>
      <c r="AT49">
        <v>2.3105663729874201E-2</v>
      </c>
    </row>
    <row r="50" spans="1:46" x14ac:dyDescent="0.25">
      <c r="A50">
        <v>49</v>
      </c>
      <c r="B50">
        <v>53858</v>
      </c>
      <c r="C50">
        <v>177</v>
      </c>
      <c r="D50">
        <v>161828</v>
      </c>
      <c r="E50">
        <v>132469</v>
      </c>
      <c r="F50">
        <v>5968</v>
      </c>
      <c r="G50">
        <v>54103</v>
      </c>
      <c r="H50" t="s">
        <v>46</v>
      </c>
      <c r="I50">
        <v>38</v>
      </c>
      <c r="J50" t="s">
        <v>46</v>
      </c>
      <c r="K50">
        <v>44512</v>
      </c>
      <c r="L50">
        <v>3699</v>
      </c>
      <c r="M50">
        <v>0</v>
      </c>
      <c r="N50">
        <v>7460</v>
      </c>
      <c r="O50" t="s">
        <v>46</v>
      </c>
      <c r="P50">
        <v>568826</v>
      </c>
      <c r="Q50">
        <v>6679956</v>
      </c>
      <c r="R50">
        <v>175462</v>
      </c>
      <c r="S50">
        <v>23024388</v>
      </c>
      <c r="T50">
        <v>30410121</v>
      </c>
      <c r="U50">
        <v>2430013</v>
      </c>
      <c r="V50">
        <v>21454951</v>
      </c>
      <c r="W50" t="s">
        <v>46</v>
      </c>
      <c r="X50">
        <v>1</v>
      </c>
      <c r="Y50" t="s">
        <v>46</v>
      </c>
      <c r="Z50">
        <v>81460</v>
      </c>
      <c r="AA50">
        <v>54581704</v>
      </c>
      <c r="AB50">
        <v>399378</v>
      </c>
      <c r="AC50">
        <v>54981082</v>
      </c>
      <c r="AD50">
        <v>3588395</v>
      </c>
      <c r="AE50">
        <v>913172</v>
      </c>
      <c r="AF50">
        <v>12241792</v>
      </c>
      <c r="AG50">
        <v>3333</v>
      </c>
      <c r="AH50">
        <v>2865147</v>
      </c>
      <c r="AI50" t="s">
        <v>46</v>
      </c>
      <c r="AJ50" t="s">
        <v>46</v>
      </c>
      <c r="AK50" t="s">
        <v>46</v>
      </c>
      <c r="AL50">
        <v>188527153</v>
      </c>
      <c r="AM50">
        <v>4035708</v>
      </c>
      <c r="AN50">
        <v>561079</v>
      </c>
      <c r="AO50">
        <v>112629</v>
      </c>
      <c r="AP50">
        <v>247658</v>
      </c>
      <c r="AQ50">
        <v>7987</v>
      </c>
      <c r="AR50">
        <v>3827409</v>
      </c>
      <c r="AS50">
        <v>2013.25</v>
      </c>
      <c r="AT50">
        <v>2.14065079527298E-2</v>
      </c>
    </row>
    <row r="51" spans="1:46" x14ac:dyDescent="0.25">
      <c r="A51">
        <v>50</v>
      </c>
      <c r="B51">
        <v>86289</v>
      </c>
      <c r="C51">
        <v>177</v>
      </c>
      <c r="D51">
        <v>226359</v>
      </c>
      <c r="E51">
        <v>204023</v>
      </c>
      <c r="F51">
        <v>9189</v>
      </c>
      <c r="G51">
        <v>96389</v>
      </c>
      <c r="H51" t="s">
        <v>46</v>
      </c>
      <c r="I51">
        <v>84</v>
      </c>
      <c r="J51" t="s">
        <v>46</v>
      </c>
      <c r="K51">
        <v>84439</v>
      </c>
      <c r="L51">
        <v>16535</v>
      </c>
      <c r="M51">
        <v>0</v>
      </c>
      <c r="N51">
        <v>15236</v>
      </c>
      <c r="O51" t="s">
        <v>46</v>
      </c>
      <c r="P51">
        <v>924836</v>
      </c>
      <c r="Q51">
        <v>6942820</v>
      </c>
      <c r="R51">
        <v>179829</v>
      </c>
      <c r="S51">
        <v>22653658</v>
      </c>
      <c r="T51">
        <v>30934540</v>
      </c>
      <c r="U51">
        <v>2704266</v>
      </c>
      <c r="V51">
        <v>21101772</v>
      </c>
      <c r="W51" t="s">
        <v>46</v>
      </c>
      <c r="X51">
        <v>0</v>
      </c>
      <c r="Y51" t="s">
        <v>46</v>
      </c>
      <c r="Z51">
        <v>98106</v>
      </c>
      <c r="AA51">
        <v>56048025</v>
      </c>
      <c r="AB51">
        <v>442965</v>
      </c>
      <c r="AC51">
        <v>56490990</v>
      </c>
      <c r="AD51">
        <v>3632961</v>
      </c>
      <c r="AE51">
        <v>913799</v>
      </c>
      <c r="AF51">
        <v>11998845</v>
      </c>
      <c r="AG51">
        <v>2243</v>
      </c>
      <c r="AH51">
        <v>3409415</v>
      </c>
      <c r="AI51" t="s">
        <v>46</v>
      </c>
      <c r="AJ51" t="s">
        <v>46</v>
      </c>
      <c r="AK51" t="s">
        <v>46</v>
      </c>
      <c r="AL51">
        <v>191349371</v>
      </c>
      <c r="AM51">
        <v>4035708</v>
      </c>
      <c r="AN51">
        <v>906665</v>
      </c>
      <c r="AO51">
        <v>261127</v>
      </c>
      <c r="AP51">
        <v>399804</v>
      </c>
      <c r="AQ51">
        <v>17803</v>
      </c>
      <c r="AR51">
        <v>3771435</v>
      </c>
      <c r="AS51">
        <v>2013.5</v>
      </c>
      <c r="AT51">
        <v>2.1090782681485801E-2</v>
      </c>
    </row>
    <row r="52" spans="1:46" x14ac:dyDescent="0.25">
      <c r="A52">
        <v>51</v>
      </c>
      <c r="B52">
        <v>115312</v>
      </c>
      <c r="C52">
        <v>177</v>
      </c>
      <c r="D52">
        <v>287788</v>
      </c>
      <c r="E52">
        <v>241039</v>
      </c>
      <c r="F52">
        <v>12743</v>
      </c>
      <c r="G52">
        <v>143873</v>
      </c>
      <c r="H52" t="s">
        <v>46</v>
      </c>
      <c r="I52">
        <v>156</v>
      </c>
      <c r="J52" t="s">
        <v>46</v>
      </c>
      <c r="K52">
        <v>120415</v>
      </c>
      <c r="L52">
        <v>34037</v>
      </c>
      <c r="M52">
        <v>0</v>
      </c>
      <c r="N52">
        <v>25022</v>
      </c>
      <c r="O52" t="s">
        <v>46</v>
      </c>
      <c r="P52">
        <v>1265580</v>
      </c>
      <c r="Q52">
        <v>7348251</v>
      </c>
      <c r="R52">
        <v>169971</v>
      </c>
      <c r="S52">
        <v>22048012</v>
      </c>
      <c r="T52">
        <v>31584819</v>
      </c>
      <c r="U52">
        <v>2418859</v>
      </c>
      <c r="V52">
        <v>21580701</v>
      </c>
      <c r="W52" t="s">
        <v>46</v>
      </c>
      <c r="X52">
        <v>0</v>
      </c>
      <c r="Y52" t="s">
        <v>46</v>
      </c>
      <c r="Z52">
        <v>104613</v>
      </c>
      <c r="AA52">
        <v>55315184</v>
      </c>
      <c r="AB52">
        <v>395468</v>
      </c>
      <c r="AC52">
        <v>55710652</v>
      </c>
      <c r="AD52">
        <v>3736916</v>
      </c>
      <c r="AE52">
        <v>917966</v>
      </c>
      <c r="AF52">
        <v>11861282</v>
      </c>
      <c r="AG52">
        <v>2229</v>
      </c>
      <c r="AH52">
        <v>3506791</v>
      </c>
      <c r="AI52" t="s">
        <v>46</v>
      </c>
      <c r="AJ52" t="s">
        <v>46</v>
      </c>
      <c r="AK52" t="s">
        <v>46</v>
      </c>
      <c r="AL52">
        <v>192946370</v>
      </c>
      <c r="AM52">
        <v>4035708</v>
      </c>
      <c r="AN52">
        <v>1246015</v>
      </c>
      <c r="AO52">
        <v>377444</v>
      </c>
      <c r="AP52">
        <v>543365</v>
      </c>
      <c r="AQ52">
        <v>19326</v>
      </c>
      <c r="AR52">
        <v>3690698</v>
      </c>
      <c r="AS52">
        <v>2013.75</v>
      </c>
      <c r="AT52">
        <v>2.09162162522156E-2</v>
      </c>
    </row>
    <row r="53" spans="1:46" x14ac:dyDescent="0.25">
      <c r="A53">
        <v>52</v>
      </c>
      <c r="B53">
        <v>126542</v>
      </c>
      <c r="C53">
        <v>177</v>
      </c>
      <c r="D53">
        <v>373475</v>
      </c>
      <c r="E53">
        <v>268976</v>
      </c>
      <c r="F53">
        <v>15343</v>
      </c>
      <c r="G53">
        <v>171673</v>
      </c>
      <c r="H53" t="s">
        <v>46</v>
      </c>
      <c r="I53">
        <v>387</v>
      </c>
      <c r="J53" t="s">
        <v>46</v>
      </c>
      <c r="K53">
        <v>157531</v>
      </c>
      <c r="L53">
        <v>50170</v>
      </c>
      <c r="M53">
        <v>0</v>
      </c>
      <c r="N53">
        <v>34036</v>
      </c>
      <c r="O53" t="s">
        <v>46</v>
      </c>
      <c r="P53">
        <v>1583428</v>
      </c>
      <c r="Q53">
        <v>7791813</v>
      </c>
      <c r="R53">
        <v>162539</v>
      </c>
      <c r="S53">
        <v>21700757</v>
      </c>
      <c r="T53">
        <v>31201938</v>
      </c>
      <c r="U53">
        <v>2664662</v>
      </c>
      <c r="V53">
        <v>21985811</v>
      </c>
      <c r="W53" t="s">
        <v>46</v>
      </c>
      <c r="X53">
        <v>0</v>
      </c>
      <c r="Y53" t="s">
        <v>46</v>
      </c>
      <c r="Z53">
        <v>117967</v>
      </c>
      <c r="AA53">
        <v>56713889</v>
      </c>
      <c r="AB53">
        <v>307144</v>
      </c>
      <c r="AC53">
        <v>57021033</v>
      </c>
      <c r="AD53">
        <v>3921449</v>
      </c>
      <c r="AE53">
        <v>906193</v>
      </c>
      <c r="AF53">
        <v>11633718</v>
      </c>
      <c r="AG53">
        <v>1375</v>
      </c>
      <c r="AH53">
        <v>3580228</v>
      </c>
      <c r="AI53" t="s">
        <v>46</v>
      </c>
      <c r="AJ53" t="s">
        <v>46</v>
      </c>
      <c r="AK53" t="s">
        <v>46</v>
      </c>
      <c r="AL53">
        <v>195590313</v>
      </c>
      <c r="AM53">
        <v>4035708</v>
      </c>
      <c r="AN53">
        <v>1561761</v>
      </c>
      <c r="AO53">
        <v>506277</v>
      </c>
      <c r="AP53">
        <v>651026</v>
      </c>
      <c r="AQ53">
        <v>20749</v>
      </c>
      <c r="AR53">
        <v>3608665</v>
      </c>
      <c r="AS53">
        <v>2014</v>
      </c>
      <c r="AT53">
        <v>2.0633475851127701E-2</v>
      </c>
    </row>
    <row r="54" spans="1:46" x14ac:dyDescent="0.25">
      <c r="A54">
        <v>53</v>
      </c>
      <c r="B54">
        <v>8944</v>
      </c>
      <c r="C54">
        <v>70</v>
      </c>
      <c r="D54">
        <v>53350</v>
      </c>
      <c r="E54">
        <v>58177</v>
      </c>
      <c r="F54">
        <v>2603</v>
      </c>
      <c r="G54">
        <v>25236</v>
      </c>
      <c r="H54" t="s">
        <v>46</v>
      </c>
      <c r="I54">
        <v>0</v>
      </c>
      <c r="J54" t="s">
        <v>46</v>
      </c>
      <c r="K54">
        <v>38606</v>
      </c>
      <c r="L54">
        <v>16211</v>
      </c>
      <c r="M54">
        <v>0</v>
      </c>
      <c r="N54">
        <v>9386</v>
      </c>
      <c r="O54" t="s">
        <v>46</v>
      </c>
      <c r="P54">
        <v>300239</v>
      </c>
      <c r="Q54">
        <v>7908653</v>
      </c>
      <c r="R54">
        <v>164574</v>
      </c>
      <c r="S54">
        <v>21281500</v>
      </c>
      <c r="T54">
        <v>30499954</v>
      </c>
      <c r="U54">
        <v>2968287</v>
      </c>
      <c r="V54">
        <v>22012381</v>
      </c>
      <c r="W54" t="s">
        <v>46</v>
      </c>
      <c r="X54">
        <v>0</v>
      </c>
      <c r="Y54" t="s">
        <v>46</v>
      </c>
      <c r="Z54">
        <v>98259</v>
      </c>
      <c r="AA54">
        <v>59068142</v>
      </c>
      <c r="AB54">
        <v>293343</v>
      </c>
      <c r="AC54">
        <v>59361485</v>
      </c>
      <c r="AD54">
        <v>3782923</v>
      </c>
      <c r="AE54">
        <v>869893</v>
      </c>
      <c r="AF54">
        <v>11501435</v>
      </c>
      <c r="AG54">
        <v>1362</v>
      </c>
      <c r="AH54">
        <v>3524242</v>
      </c>
      <c r="AI54" t="s">
        <v>46</v>
      </c>
      <c r="AJ54" t="s">
        <v>46</v>
      </c>
      <c r="AK54" t="s">
        <v>46</v>
      </c>
      <c r="AL54">
        <v>197952139</v>
      </c>
      <c r="AM54">
        <v>3608665</v>
      </c>
      <c r="AN54">
        <v>298737</v>
      </c>
      <c r="AO54">
        <v>114311</v>
      </c>
      <c r="AP54">
        <v>106876</v>
      </c>
      <c r="AQ54">
        <v>950</v>
      </c>
      <c r="AR54">
        <v>3529061</v>
      </c>
      <c r="AS54">
        <v>2014.25</v>
      </c>
      <c r="AT54">
        <v>1.8229987401146501E-2</v>
      </c>
    </row>
    <row r="55" spans="1:46" x14ac:dyDescent="0.25">
      <c r="A55">
        <v>54</v>
      </c>
      <c r="B55">
        <v>36330</v>
      </c>
      <c r="C55">
        <v>239</v>
      </c>
      <c r="D55">
        <v>100288</v>
      </c>
      <c r="E55">
        <v>73066</v>
      </c>
      <c r="F55">
        <v>3458</v>
      </c>
      <c r="G55">
        <v>54231</v>
      </c>
      <c r="H55" t="s">
        <v>46</v>
      </c>
      <c r="I55">
        <v>160</v>
      </c>
      <c r="J55" t="s">
        <v>46</v>
      </c>
      <c r="K55">
        <v>76220</v>
      </c>
      <c r="L55">
        <v>29844</v>
      </c>
      <c r="M55">
        <v>0</v>
      </c>
      <c r="N55">
        <v>17618</v>
      </c>
      <c r="O55" t="s">
        <v>46</v>
      </c>
      <c r="P55">
        <v>564804</v>
      </c>
      <c r="Q55">
        <v>7951305</v>
      </c>
      <c r="R55">
        <v>167844</v>
      </c>
      <c r="S55">
        <v>20963453</v>
      </c>
      <c r="T55">
        <v>30308655</v>
      </c>
      <c r="U55">
        <v>3319146</v>
      </c>
      <c r="V55">
        <v>22190686</v>
      </c>
      <c r="W55" t="s">
        <v>46</v>
      </c>
      <c r="X55">
        <v>0</v>
      </c>
      <c r="Y55" t="s">
        <v>46</v>
      </c>
      <c r="Z55">
        <v>105011</v>
      </c>
      <c r="AA55">
        <v>60897240</v>
      </c>
      <c r="AB55">
        <v>291686</v>
      </c>
      <c r="AC55">
        <v>61188926</v>
      </c>
      <c r="AD55">
        <v>3896744</v>
      </c>
      <c r="AE55">
        <v>865765</v>
      </c>
      <c r="AF55">
        <v>11363189</v>
      </c>
      <c r="AG55">
        <v>833</v>
      </c>
      <c r="AH55">
        <v>3304754</v>
      </c>
      <c r="AI55" t="s">
        <v>46</v>
      </c>
      <c r="AJ55" t="s">
        <v>46</v>
      </c>
      <c r="AK55" t="s">
        <v>46</v>
      </c>
      <c r="AL55">
        <v>200508349</v>
      </c>
      <c r="AM55">
        <v>3608665</v>
      </c>
      <c r="AN55">
        <v>556943</v>
      </c>
      <c r="AO55">
        <v>233756</v>
      </c>
      <c r="AP55">
        <v>175431</v>
      </c>
      <c r="AQ55">
        <v>7946</v>
      </c>
      <c r="AR55">
        <v>3453133</v>
      </c>
      <c r="AS55">
        <v>2014.5</v>
      </c>
      <c r="AT55">
        <v>1.7997579741679499E-2</v>
      </c>
    </row>
    <row r="56" spans="1:46" x14ac:dyDescent="0.25">
      <c r="A56">
        <v>55</v>
      </c>
      <c r="B56">
        <v>68731</v>
      </c>
      <c r="C56">
        <v>519</v>
      </c>
      <c r="D56">
        <v>137631</v>
      </c>
      <c r="E56">
        <v>72835</v>
      </c>
      <c r="F56">
        <v>4834</v>
      </c>
      <c r="G56">
        <v>60349</v>
      </c>
      <c r="H56" t="s">
        <v>46</v>
      </c>
      <c r="I56">
        <v>173</v>
      </c>
      <c r="J56" t="s">
        <v>46</v>
      </c>
      <c r="K56">
        <v>112238</v>
      </c>
      <c r="L56">
        <v>43635</v>
      </c>
      <c r="M56">
        <v>0</v>
      </c>
      <c r="N56">
        <v>28380</v>
      </c>
      <c r="O56" t="s">
        <v>46</v>
      </c>
      <c r="P56">
        <v>786724</v>
      </c>
      <c r="Q56">
        <v>7990121</v>
      </c>
      <c r="R56">
        <v>170128</v>
      </c>
      <c r="S56">
        <v>20668964</v>
      </c>
      <c r="T56">
        <v>29922029</v>
      </c>
      <c r="U56">
        <v>3289326</v>
      </c>
      <c r="V56">
        <v>22010398</v>
      </c>
      <c r="W56" t="s">
        <v>46</v>
      </c>
      <c r="X56">
        <v>0</v>
      </c>
      <c r="Y56" t="s">
        <v>46</v>
      </c>
      <c r="Z56">
        <v>109793</v>
      </c>
      <c r="AA56">
        <v>60616644</v>
      </c>
      <c r="AB56">
        <v>335075</v>
      </c>
      <c r="AC56">
        <v>60951719</v>
      </c>
      <c r="AD56">
        <v>3911270</v>
      </c>
      <c r="AE56">
        <v>845532</v>
      </c>
      <c r="AF56">
        <v>11254897</v>
      </c>
      <c r="AG56">
        <v>816</v>
      </c>
      <c r="AH56">
        <v>3214161</v>
      </c>
      <c r="AI56" t="s">
        <v>46</v>
      </c>
      <c r="AJ56" t="s">
        <v>46</v>
      </c>
      <c r="AK56" t="s">
        <v>46</v>
      </c>
      <c r="AL56">
        <v>200503866</v>
      </c>
      <c r="AM56">
        <v>3608665</v>
      </c>
      <c r="AN56">
        <v>777029</v>
      </c>
      <c r="AO56">
        <v>373885</v>
      </c>
      <c r="AP56">
        <v>211141</v>
      </c>
      <c r="AQ56">
        <v>8760</v>
      </c>
      <c r="AR56">
        <v>3406032</v>
      </c>
      <c r="AS56">
        <v>2014.75</v>
      </c>
      <c r="AT56">
        <v>1.7997982143646001E-2</v>
      </c>
    </row>
    <row r="57" spans="1:46" x14ac:dyDescent="0.25">
      <c r="A57">
        <v>56</v>
      </c>
      <c r="B57">
        <v>84191</v>
      </c>
      <c r="C57">
        <v>1091</v>
      </c>
      <c r="D57">
        <v>185167</v>
      </c>
      <c r="E57">
        <v>101158</v>
      </c>
      <c r="F57">
        <v>5545</v>
      </c>
      <c r="G57">
        <v>77126</v>
      </c>
      <c r="H57" t="s">
        <v>46</v>
      </c>
      <c r="I57">
        <v>248</v>
      </c>
      <c r="J57" t="s">
        <v>46</v>
      </c>
      <c r="K57">
        <v>146846</v>
      </c>
      <c r="L57">
        <v>59700</v>
      </c>
      <c r="M57">
        <v>0</v>
      </c>
      <c r="N57">
        <v>38541</v>
      </c>
      <c r="O57" t="s">
        <v>46</v>
      </c>
      <c r="P57">
        <v>1021966</v>
      </c>
      <c r="Q57">
        <v>8349718</v>
      </c>
      <c r="R57">
        <v>176046</v>
      </c>
      <c r="S57">
        <v>20362955</v>
      </c>
      <c r="T57">
        <v>29940726</v>
      </c>
      <c r="U57">
        <v>3241582</v>
      </c>
      <c r="V57">
        <v>21891685</v>
      </c>
      <c r="W57" t="s">
        <v>46</v>
      </c>
      <c r="X57">
        <v>0</v>
      </c>
      <c r="Y57" t="s">
        <v>46</v>
      </c>
      <c r="Z57">
        <v>129852</v>
      </c>
      <c r="AA57">
        <v>63080902</v>
      </c>
      <c r="AB57">
        <v>380256</v>
      </c>
      <c r="AC57">
        <v>63461158</v>
      </c>
      <c r="AD57">
        <v>4085450</v>
      </c>
      <c r="AE57">
        <v>823322</v>
      </c>
      <c r="AF57">
        <v>10946052</v>
      </c>
      <c r="AG57">
        <v>196</v>
      </c>
      <c r="AH57">
        <v>3023863</v>
      </c>
      <c r="AI57" t="s">
        <v>46</v>
      </c>
      <c r="AJ57" t="s">
        <v>46</v>
      </c>
      <c r="AK57" t="s">
        <v>46</v>
      </c>
      <c r="AL57">
        <v>204231420</v>
      </c>
      <c r="AM57">
        <v>3608665</v>
      </c>
      <c r="AN57">
        <v>1011900</v>
      </c>
      <c r="AO57">
        <v>490724</v>
      </c>
      <c r="AP57">
        <v>255256</v>
      </c>
      <c r="AQ57">
        <v>8355</v>
      </c>
      <c r="AR57">
        <v>3330968</v>
      </c>
      <c r="AS57">
        <v>2015</v>
      </c>
      <c r="AT57">
        <v>1.7669489836578501E-2</v>
      </c>
    </row>
    <row r="58" spans="1:46" x14ac:dyDescent="0.25">
      <c r="A58">
        <v>57</v>
      </c>
      <c r="B58">
        <v>14289</v>
      </c>
      <c r="C58">
        <v>93</v>
      </c>
      <c r="D58">
        <v>37636</v>
      </c>
      <c r="E58">
        <v>12301</v>
      </c>
      <c r="F58">
        <v>1214</v>
      </c>
      <c r="G58">
        <v>8346</v>
      </c>
      <c r="H58" t="s">
        <v>46</v>
      </c>
      <c r="I58">
        <v>106</v>
      </c>
      <c r="J58" t="s">
        <v>46</v>
      </c>
      <c r="K58">
        <v>39353</v>
      </c>
      <c r="L58">
        <v>16431</v>
      </c>
      <c r="M58">
        <v>0</v>
      </c>
      <c r="N58">
        <v>8399</v>
      </c>
      <c r="O58" t="s">
        <v>46</v>
      </c>
      <c r="P58">
        <v>189031</v>
      </c>
      <c r="Q58">
        <v>8275371</v>
      </c>
      <c r="R58">
        <v>169698</v>
      </c>
      <c r="S58">
        <v>19925175</v>
      </c>
      <c r="T58">
        <v>29765721</v>
      </c>
      <c r="U58">
        <v>3387970</v>
      </c>
      <c r="V58">
        <v>22026764</v>
      </c>
      <c r="W58" t="s">
        <v>46</v>
      </c>
      <c r="X58">
        <v>0</v>
      </c>
      <c r="Y58" t="s">
        <v>46</v>
      </c>
      <c r="Z58">
        <v>103607</v>
      </c>
      <c r="AA58">
        <v>65072176</v>
      </c>
      <c r="AB58">
        <v>364453</v>
      </c>
      <c r="AC58">
        <v>65436629</v>
      </c>
      <c r="AD58">
        <v>3894320</v>
      </c>
      <c r="AE58">
        <v>773059</v>
      </c>
      <c r="AF58">
        <v>10738327</v>
      </c>
      <c r="AG58">
        <v>181</v>
      </c>
      <c r="AH58">
        <v>3512369</v>
      </c>
      <c r="AI58" t="s">
        <v>46</v>
      </c>
      <c r="AJ58" t="s">
        <v>46</v>
      </c>
      <c r="AK58" t="s">
        <v>46</v>
      </c>
      <c r="AL58">
        <v>204876415</v>
      </c>
      <c r="AM58">
        <v>3330968</v>
      </c>
      <c r="AN58">
        <v>186739</v>
      </c>
      <c r="AO58">
        <v>85725</v>
      </c>
      <c r="AP58">
        <v>79224</v>
      </c>
      <c r="AQ58">
        <v>746</v>
      </c>
      <c r="AR58">
        <v>3305340</v>
      </c>
      <c r="AS58">
        <v>2015.25</v>
      </c>
      <c r="AT58">
        <v>1.6258425841744601E-2</v>
      </c>
    </row>
    <row r="59" spans="1:46" x14ac:dyDescent="0.25">
      <c r="A59">
        <v>58</v>
      </c>
      <c r="B59">
        <v>13839</v>
      </c>
      <c r="C59">
        <v>542</v>
      </c>
      <c r="D59">
        <v>73539</v>
      </c>
      <c r="E59">
        <v>37627</v>
      </c>
      <c r="F59">
        <v>2383</v>
      </c>
      <c r="G59">
        <v>28771</v>
      </c>
      <c r="H59" t="s">
        <v>46</v>
      </c>
      <c r="I59">
        <v>2361</v>
      </c>
      <c r="J59" t="s">
        <v>46</v>
      </c>
      <c r="K59">
        <v>76336</v>
      </c>
      <c r="L59">
        <v>29375</v>
      </c>
      <c r="M59">
        <v>0</v>
      </c>
      <c r="N59">
        <v>17136</v>
      </c>
      <c r="O59" t="s">
        <v>46</v>
      </c>
      <c r="P59">
        <v>392074</v>
      </c>
      <c r="Q59">
        <v>8230781</v>
      </c>
      <c r="R59">
        <v>177578</v>
      </c>
      <c r="S59">
        <v>19590582</v>
      </c>
      <c r="T59">
        <v>29709255</v>
      </c>
      <c r="U59">
        <v>3204073</v>
      </c>
      <c r="V59">
        <v>22244949</v>
      </c>
      <c r="W59" t="s">
        <v>46</v>
      </c>
      <c r="X59">
        <v>1</v>
      </c>
      <c r="Y59" t="s">
        <v>46</v>
      </c>
      <c r="Z59">
        <v>110979</v>
      </c>
      <c r="AA59">
        <v>64544603</v>
      </c>
      <c r="AB59">
        <v>353794</v>
      </c>
      <c r="AC59">
        <v>64898397</v>
      </c>
      <c r="AD59">
        <v>3975090</v>
      </c>
      <c r="AE59">
        <v>762620</v>
      </c>
      <c r="AF59">
        <v>10593079</v>
      </c>
      <c r="AG59">
        <v>168</v>
      </c>
      <c r="AH59">
        <v>3433007</v>
      </c>
      <c r="AI59" t="s">
        <v>46</v>
      </c>
      <c r="AJ59" t="s">
        <v>46</v>
      </c>
      <c r="AK59" t="s">
        <v>46</v>
      </c>
      <c r="AL59">
        <v>204690485</v>
      </c>
      <c r="AM59">
        <v>3330968</v>
      </c>
      <c r="AN59">
        <v>388866</v>
      </c>
      <c r="AO59">
        <v>221563</v>
      </c>
      <c r="AP59">
        <v>112424</v>
      </c>
      <c r="AQ59">
        <v>2094</v>
      </c>
      <c r="AR59">
        <v>3271767</v>
      </c>
      <c r="AS59">
        <v>2015.5</v>
      </c>
      <c r="AT59">
        <v>1.62731941350376E-2</v>
      </c>
    </row>
    <row r="60" spans="1:46" x14ac:dyDescent="0.25">
      <c r="A60">
        <v>59</v>
      </c>
      <c r="B60">
        <v>19587</v>
      </c>
      <c r="C60">
        <v>916</v>
      </c>
      <c r="D60">
        <v>99713</v>
      </c>
      <c r="E60">
        <v>59553</v>
      </c>
      <c r="F60">
        <v>2932</v>
      </c>
      <c r="G60">
        <v>32365</v>
      </c>
      <c r="H60" t="s">
        <v>46</v>
      </c>
      <c r="I60">
        <v>2419</v>
      </c>
      <c r="J60" t="s">
        <v>46</v>
      </c>
      <c r="K60">
        <v>110161</v>
      </c>
      <c r="L60">
        <v>43586</v>
      </c>
      <c r="M60">
        <v>0</v>
      </c>
      <c r="N60">
        <v>27974</v>
      </c>
      <c r="O60" t="s">
        <v>46</v>
      </c>
      <c r="P60">
        <v>589375</v>
      </c>
      <c r="Q60">
        <v>8452485</v>
      </c>
      <c r="R60">
        <v>185285</v>
      </c>
      <c r="S60">
        <v>19310722</v>
      </c>
      <c r="T60">
        <v>29200413</v>
      </c>
      <c r="U60">
        <v>3614674</v>
      </c>
      <c r="V60">
        <v>22760841</v>
      </c>
      <c r="W60" t="s">
        <v>46</v>
      </c>
      <c r="X60">
        <v>364</v>
      </c>
      <c r="Y60" t="s">
        <v>46</v>
      </c>
      <c r="Z60">
        <v>117339</v>
      </c>
      <c r="AA60">
        <v>63908530</v>
      </c>
      <c r="AB60">
        <v>356025</v>
      </c>
      <c r="AC60">
        <v>64264555</v>
      </c>
      <c r="AD60">
        <v>4049701</v>
      </c>
      <c r="AE60">
        <v>760475</v>
      </c>
      <c r="AF60">
        <v>10495836</v>
      </c>
      <c r="AG60">
        <v>154</v>
      </c>
      <c r="AH60">
        <v>3423871</v>
      </c>
      <c r="AI60" t="s">
        <v>46</v>
      </c>
      <c r="AJ60" t="s">
        <v>46</v>
      </c>
      <c r="AK60" t="s">
        <v>46</v>
      </c>
      <c r="AL60">
        <v>203982677</v>
      </c>
      <c r="AM60">
        <v>3330968</v>
      </c>
      <c r="AN60">
        <v>584786</v>
      </c>
      <c r="AO60">
        <v>323029</v>
      </c>
      <c r="AP60">
        <v>174275</v>
      </c>
      <c r="AQ60">
        <v>2128</v>
      </c>
      <c r="AR60">
        <v>3236436</v>
      </c>
      <c r="AS60">
        <v>2015.75</v>
      </c>
      <c r="AT60">
        <v>1.6329661170198299E-2</v>
      </c>
    </row>
    <row r="61" spans="1:46" x14ac:dyDescent="0.25">
      <c r="A61">
        <v>60</v>
      </c>
      <c r="B61">
        <v>23703</v>
      </c>
      <c r="C61">
        <v>1303</v>
      </c>
      <c r="D61">
        <v>128476</v>
      </c>
      <c r="E61">
        <v>82927</v>
      </c>
      <c r="F61">
        <v>5099</v>
      </c>
      <c r="G61">
        <v>45791</v>
      </c>
      <c r="H61" t="s">
        <v>46</v>
      </c>
      <c r="I61">
        <v>2447</v>
      </c>
      <c r="J61" t="s">
        <v>46</v>
      </c>
      <c r="K61">
        <v>145673</v>
      </c>
      <c r="L61">
        <v>59697</v>
      </c>
      <c r="M61">
        <v>0</v>
      </c>
      <c r="N61">
        <v>42675</v>
      </c>
      <c r="O61" t="s">
        <v>46</v>
      </c>
      <c r="P61">
        <v>805450</v>
      </c>
      <c r="Q61">
        <v>7884047</v>
      </c>
      <c r="R61">
        <v>182709</v>
      </c>
      <c r="S61">
        <v>18829776</v>
      </c>
      <c r="T61">
        <v>28629369</v>
      </c>
      <c r="U61">
        <v>4353852</v>
      </c>
      <c r="V61">
        <v>23187513</v>
      </c>
      <c r="W61" t="s">
        <v>46</v>
      </c>
      <c r="X61">
        <v>859</v>
      </c>
      <c r="Y61" t="s">
        <v>46</v>
      </c>
      <c r="Z61">
        <v>134606</v>
      </c>
      <c r="AA61">
        <v>62898840</v>
      </c>
      <c r="AB61">
        <v>1827643</v>
      </c>
      <c r="AC61">
        <v>64726483</v>
      </c>
      <c r="AD61">
        <v>4305996</v>
      </c>
      <c r="AE61">
        <v>752356</v>
      </c>
      <c r="AF61">
        <v>10391583</v>
      </c>
      <c r="AG61">
        <v>146</v>
      </c>
      <c r="AH61">
        <v>3433847</v>
      </c>
      <c r="AI61" t="s">
        <v>46</v>
      </c>
      <c r="AJ61" t="s">
        <v>46</v>
      </c>
      <c r="AK61" t="s">
        <v>46</v>
      </c>
      <c r="AL61">
        <v>205223280</v>
      </c>
      <c r="AM61">
        <v>3330968</v>
      </c>
      <c r="AN61">
        <v>800715</v>
      </c>
      <c r="AO61">
        <v>419531</v>
      </c>
      <c r="AP61">
        <v>252784</v>
      </c>
      <c r="AQ61">
        <v>-466466</v>
      </c>
      <c r="AR61">
        <v>2726632</v>
      </c>
      <c r="AS61">
        <v>2016</v>
      </c>
      <c r="AT61">
        <v>1.6230946118783399E-2</v>
      </c>
    </row>
    <row r="62" spans="1:46" x14ac:dyDescent="0.25">
      <c r="A62">
        <v>61</v>
      </c>
      <c r="B62">
        <v>12174</v>
      </c>
      <c r="C62">
        <v>14</v>
      </c>
      <c r="D62">
        <v>30641</v>
      </c>
      <c r="E62">
        <v>22598</v>
      </c>
      <c r="F62">
        <v>506</v>
      </c>
      <c r="G62">
        <v>7544</v>
      </c>
      <c r="H62" t="s">
        <v>46</v>
      </c>
      <c r="I62">
        <v>35</v>
      </c>
      <c r="J62" t="s">
        <v>46</v>
      </c>
      <c r="K62">
        <v>38625</v>
      </c>
      <c r="L62">
        <v>18645</v>
      </c>
      <c r="M62">
        <v>0</v>
      </c>
      <c r="N62">
        <v>9354</v>
      </c>
      <c r="O62" t="s">
        <v>46</v>
      </c>
      <c r="P62">
        <v>235982</v>
      </c>
      <c r="Q62">
        <v>7899191</v>
      </c>
      <c r="R62">
        <v>177959</v>
      </c>
      <c r="S62">
        <v>18462967</v>
      </c>
      <c r="T62">
        <v>28545633</v>
      </c>
      <c r="U62">
        <v>4713658</v>
      </c>
      <c r="V62">
        <v>23336384</v>
      </c>
      <c r="W62" t="s">
        <v>46</v>
      </c>
      <c r="X62">
        <v>0</v>
      </c>
      <c r="Y62" t="s">
        <v>46</v>
      </c>
      <c r="Z62">
        <v>114144</v>
      </c>
      <c r="AA62">
        <v>64505109</v>
      </c>
      <c r="AB62">
        <v>2035925</v>
      </c>
      <c r="AC62">
        <v>66541034</v>
      </c>
      <c r="AD62">
        <v>4163122</v>
      </c>
      <c r="AE62">
        <v>717187</v>
      </c>
      <c r="AF62">
        <v>10113419</v>
      </c>
      <c r="AG62">
        <v>142</v>
      </c>
      <c r="AH62">
        <v>3306545</v>
      </c>
      <c r="AI62" t="s">
        <v>46</v>
      </c>
      <c r="AJ62" t="s">
        <v>46</v>
      </c>
      <c r="AK62" t="s">
        <v>46</v>
      </c>
      <c r="AL62">
        <v>205996413</v>
      </c>
      <c r="AM62">
        <v>2726632</v>
      </c>
      <c r="AN62">
        <v>234650</v>
      </c>
      <c r="AO62">
        <v>86383</v>
      </c>
      <c r="AP62">
        <v>131750</v>
      </c>
      <c r="AQ62">
        <v>2838</v>
      </c>
      <c r="AR62">
        <v>2710289</v>
      </c>
      <c r="AS62">
        <v>2016.25</v>
      </c>
      <c r="AT62">
        <v>1.3236308148724899E-2</v>
      </c>
    </row>
    <row r="63" spans="1:46" x14ac:dyDescent="0.25">
      <c r="A63">
        <v>62</v>
      </c>
      <c r="B63">
        <v>17169</v>
      </c>
      <c r="C63">
        <v>14</v>
      </c>
      <c r="D63">
        <v>48165</v>
      </c>
      <c r="E63">
        <v>37413</v>
      </c>
      <c r="F63">
        <v>1189</v>
      </c>
      <c r="G63">
        <v>10440</v>
      </c>
      <c r="H63" t="s">
        <v>46</v>
      </c>
      <c r="I63">
        <v>182</v>
      </c>
      <c r="J63" t="s">
        <v>46</v>
      </c>
      <c r="K63">
        <v>75192</v>
      </c>
      <c r="L63">
        <v>35031</v>
      </c>
      <c r="M63">
        <v>0</v>
      </c>
      <c r="N63">
        <v>23471</v>
      </c>
      <c r="O63" t="s">
        <v>46</v>
      </c>
      <c r="P63">
        <v>449416</v>
      </c>
      <c r="Q63">
        <v>7781535</v>
      </c>
      <c r="R63">
        <v>177467</v>
      </c>
      <c r="S63">
        <v>18209703</v>
      </c>
      <c r="T63">
        <v>28654825</v>
      </c>
      <c r="U63">
        <v>5338030</v>
      </c>
      <c r="V63">
        <v>23481143</v>
      </c>
      <c r="W63" t="s">
        <v>46</v>
      </c>
      <c r="X63">
        <v>0</v>
      </c>
      <c r="Y63" t="s">
        <v>46</v>
      </c>
      <c r="Z63">
        <v>119103</v>
      </c>
      <c r="AA63">
        <v>64924826</v>
      </c>
      <c r="AB63">
        <v>1852015</v>
      </c>
      <c r="AC63">
        <v>66776841</v>
      </c>
      <c r="AD63">
        <v>4293212</v>
      </c>
      <c r="AE63">
        <v>714374</v>
      </c>
      <c r="AF63">
        <v>9935127</v>
      </c>
      <c r="AG63">
        <v>139</v>
      </c>
      <c r="AH63">
        <v>3779029</v>
      </c>
      <c r="AI63" t="s">
        <v>46</v>
      </c>
      <c r="AJ63" t="s">
        <v>46</v>
      </c>
      <c r="AK63" t="s">
        <v>46</v>
      </c>
      <c r="AL63">
        <v>208364315</v>
      </c>
      <c r="AM63">
        <v>2726632</v>
      </c>
      <c r="AN63">
        <v>447774</v>
      </c>
      <c r="AO63">
        <v>166593</v>
      </c>
      <c r="AP63">
        <v>236962</v>
      </c>
      <c r="AQ63">
        <v>6338</v>
      </c>
      <c r="AR63">
        <v>2685467</v>
      </c>
      <c r="AS63">
        <v>2016.5</v>
      </c>
      <c r="AT63">
        <v>1.3085887571487501E-2</v>
      </c>
    </row>
    <row r="64" spans="1:46" x14ac:dyDescent="0.25">
      <c r="A64">
        <v>63</v>
      </c>
      <c r="B64">
        <v>17062</v>
      </c>
      <c r="C64">
        <v>14</v>
      </c>
      <c r="D64">
        <v>70557</v>
      </c>
      <c r="E64">
        <v>58651</v>
      </c>
      <c r="F64">
        <v>1285</v>
      </c>
      <c r="G64">
        <v>14240</v>
      </c>
      <c r="H64" t="s">
        <v>46</v>
      </c>
      <c r="I64">
        <v>462</v>
      </c>
      <c r="J64" t="s">
        <v>46</v>
      </c>
      <c r="K64">
        <v>110117</v>
      </c>
      <c r="L64">
        <v>56353</v>
      </c>
      <c r="M64">
        <v>0</v>
      </c>
      <c r="N64">
        <v>44354</v>
      </c>
      <c r="O64" t="s">
        <v>46</v>
      </c>
      <c r="P64">
        <v>692547</v>
      </c>
      <c r="Q64">
        <v>7684042</v>
      </c>
      <c r="R64">
        <v>178251</v>
      </c>
      <c r="S64">
        <v>18019830</v>
      </c>
      <c r="T64">
        <v>28727299</v>
      </c>
      <c r="U64">
        <v>5375136</v>
      </c>
      <c r="V64">
        <v>23706125</v>
      </c>
      <c r="W64" t="s">
        <v>46</v>
      </c>
      <c r="X64">
        <v>1</v>
      </c>
      <c r="Y64" t="s">
        <v>46</v>
      </c>
      <c r="Z64">
        <v>119241</v>
      </c>
      <c r="AA64">
        <v>66363407</v>
      </c>
      <c r="AB64">
        <v>1803596</v>
      </c>
      <c r="AC64">
        <v>68167003</v>
      </c>
      <c r="AD64">
        <v>4395512</v>
      </c>
      <c r="AE64">
        <v>708409</v>
      </c>
      <c r="AF64">
        <v>9710323</v>
      </c>
      <c r="AG64">
        <v>136</v>
      </c>
      <c r="AH64">
        <v>4099158</v>
      </c>
      <c r="AI64" t="s">
        <v>46</v>
      </c>
      <c r="AJ64" t="s">
        <v>46</v>
      </c>
      <c r="AK64" t="s">
        <v>46</v>
      </c>
      <c r="AL64">
        <v>210153512</v>
      </c>
      <c r="AM64">
        <v>2726632</v>
      </c>
      <c r="AN64">
        <v>671016</v>
      </c>
      <c r="AO64">
        <v>255378</v>
      </c>
      <c r="AP64">
        <v>318202</v>
      </c>
      <c r="AQ64">
        <v>33186</v>
      </c>
      <c r="AR64">
        <v>2619320</v>
      </c>
      <c r="AS64">
        <v>2016.75</v>
      </c>
      <c r="AT64">
        <v>1.29744774381881E-2</v>
      </c>
    </row>
    <row r="65" spans="1:46" x14ac:dyDescent="0.25">
      <c r="A65">
        <v>64</v>
      </c>
      <c r="B65">
        <v>20998</v>
      </c>
      <c r="C65">
        <v>14</v>
      </c>
      <c r="D65">
        <v>89291</v>
      </c>
      <c r="E65">
        <v>70332</v>
      </c>
      <c r="F65">
        <v>2072</v>
      </c>
      <c r="G65">
        <v>18361</v>
      </c>
      <c r="H65" t="s">
        <v>46</v>
      </c>
      <c r="I65">
        <v>660</v>
      </c>
      <c r="J65" t="s">
        <v>46</v>
      </c>
      <c r="K65">
        <v>145635</v>
      </c>
      <c r="L65">
        <v>80132</v>
      </c>
      <c r="M65">
        <v>0</v>
      </c>
      <c r="N65">
        <v>55650</v>
      </c>
      <c r="O65" t="s">
        <v>46</v>
      </c>
      <c r="P65">
        <v>887002</v>
      </c>
      <c r="Q65">
        <v>7571782</v>
      </c>
      <c r="R65">
        <v>176721</v>
      </c>
      <c r="S65">
        <v>17744473</v>
      </c>
      <c r="T65">
        <v>28859714</v>
      </c>
      <c r="U65">
        <v>5937860</v>
      </c>
      <c r="V65">
        <v>23406672</v>
      </c>
      <c r="W65" t="s">
        <v>46</v>
      </c>
      <c r="X65">
        <v>0</v>
      </c>
      <c r="Y65" t="s">
        <v>46</v>
      </c>
      <c r="Z65">
        <v>130058</v>
      </c>
      <c r="AA65">
        <v>66652093</v>
      </c>
      <c r="AB65">
        <v>1953869</v>
      </c>
      <c r="AC65">
        <v>68605962</v>
      </c>
      <c r="AD65">
        <v>4627511</v>
      </c>
      <c r="AE65">
        <v>700013</v>
      </c>
      <c r="AF65">
        <v>9594203</v>
      </c>
      <c r="AG65">
        <v>133</v>
      </c>
      <c r="AH65">
        <v>3212185</v>
      </c>
      <c r="AI65" t="s">
        <v>46</v>
      </c>
      <c r="AJ65" t="s">
        <v>46</v>
      </c>
      <c r="AK65" t="s">
        <v>46</v>
      </c>
      <c r="AL65">
        <v>210173815</v>
      </c>
      <c r="AM65">
        <v>2726632</v>
      </c>
      <c r="AN65">
        <v>865240</v>
      </c>
      <c r="AO65">
        <v>343516</v>
      </c>
      <c r="AP65">
        <v>393387</v>
      </c>
      <c r="AQ65">
        <v>34320</v>
      </c>
      <c r="AR65">
        <v>2589091</v>
      </c>
      <c r="AS65">
        <v>2017</v>
      </c>
      <c r="AT65">
        <v>1.29732240907365E-2</v>
      </c>
    </row>
    <row r="66" spans="1:46" x14ac:dyDescent="0.25">
      <c r="A66">
        <v>65</v>
      </c>
      <c r="B66">
        <v>1162</v>
      </c>
      <c r="C66">
        <v>135</v>
      </c>
      <c r="D66">
        <v>22896</v>
      </c>
      <c r="E66">
        <v>13586</v>
      </c>
      <c r="F66">
        <v>276</v>
      </c>
      <c r="G66">
        <v>2778</v>
      </c>
      <c r="H66" t="s">
        <v>46</v>
      </c>
      <c r="I66" t="s">
        <v>46</v>
      </c>
      <c r="J66" t="s">
        <v>46</v>
      </c>
      <c r="K66">
        <v>42676</v>
      </c>
      <c r="L66">
        <v>29470</v>
      </c>
      <c r="M66" t="s">
        <v>46</v>
      </c>
      <c r="N66">
        <v>11824</v>
      </c>
      <c r="O66" t="s">
        <v>46</v>
      </c>
      <c r="P66">
        <v>197843</v>
      </c>
      <c r="Q66">
        <v>7858801</v>
      </c>
      <c r="R66">
        <v>175902</v>
      </c>
      <c r="S66">
        <v>17399671</v>
      </c>
      <c r="T66">
        <v>28722551</v>
      </c>
      <c r="U66">
        <v>5453138</v>
      </c>
      <c r="V66">
        <v>23162764</v>
      </c>
      <c r="W66">
        <v>2509</v>
      </c>
      <c r="X66">
        <v>0</v>
      </c>
      <c r="Y66">
        <v>40662</v>
      </c>
      <c r="Z66">
        <v>112867</v>
      </c>
      <c r="AA66">
        <v>68772398</v>
      </c>
      <c r="AB66">
        <v>1739317</v>
      </c>
      <c r="AC66">
        <v>70511715</v>
      </c>
      <c r="AD66">
        <v>4425940</v>
      </c>
      <c r="AE66">
        <v>661377</v>
      </c>
      <c r="AF66">
        <v>20955260</v>
      </c>
      <c r="AG66" t="s">
        <v>46</v>
      </c>
      <c r="AH66">
        <v>3040099</v>
      </c>
      <c r="AI66" t="s">
        <v>46</v>
      </c>
      <c r="AJ66" t="s">
        <v>46</v>
      </c>
      <c r="AK66" t="s">
        <v>46</v>
      </c>
      <c r="AL66">
        <v>211133804</v>
      </c>
      <c r="AM66">
        <v>2589091</v>
      </c>
      <c r="AN66">
        <v>197081</v>
      </c>
      <c r="AO66">
        <v>79961</v>
      </c>
      <c r="AP66">
        <v>84680</v>
      </c>
      <c r="AQ66">
        <v>5430</v>
      </c>
      <c r="AR66">
        <v>2560557</v>
      </c>
      <c r="AS66">
        <v>2017.25</v>
      </c>
      <c r="AT66">
        <v>1.22627971028268E-2</v>
      </c>
    </row>
    <row r="67" spans="1:46" x14ac:dyDescent="0.25">
      <c r="A67">
        <v>66</v>
      </c>
      <c r="B67">
        <v>584</v>
      </c>
      <c r="C67">
        <v>326</v>
      </c>
      <c r="D67">
        <v>47975</v>
      </c>
      <c r="E67">
        <v>27172</v>
      </c>
      <c r="F67">
        <v>396</v>
      </c>
      <c r="G67">
        <v>6267</v>
      </c>
      <c r="H67" t="s">
        <v>46</v>
      </c>
      <c r="I67" t="s">
        <v>46</v>
      </c>
      <c r="J67" t="s">
        <v>46</v>
      </c>
      <c r="K67">
        <v>87268</v>
      </c>
      <c r="L67">
        <v>57952</v>
      </c>
      <c r="M67" t="s">
        <v>46</v>
      </c>
      <c r="N67">
        <v>22583</v>
      </c>
      <c r="O67" t="s">
        <v>46</v>
      </c>
      <c r="P67">
        <v>391987</v>
      </c>
      <c r="Q67">
        <v>7895614</v>
      </c>
      <c r="R67">
        <v>174045</v>
      </c>
      <c r="S67">
        <v>17197936</v>
      </c>
      <c r="T67">
        <v>28960497</v>
      </c>
      <c r="U67">
        <v>5955377</v>
      </c>
      <c r="V67">
        <v>23170182</v>
      </c>
      <c r="W67">
        <v>45908</v>
      </c>
      <c r="X67">
        <v>0</v>
      </c>
      <c r="Y67">
        <v>94744</v>
      </c>
      <c r="Z67">
        <v>122911</v>
      </c>
      <c r="AA67">
        <v>71827074</v>
      </c>
      <c r="AB67">
        <v>1551134</v>
      </c>
      <c r="AC67">
        <v>73378208</v>
      </c>
      <c r="AD67">
        <v>4498482</v>
      </c>
      <c r="AE67">
        <v>652147</v>
      </c>
      <c r="AF67">
        <v>21075414</v>
      </c>
      <c r="AG67" t="s">
        <v>46</v>
      </c>
      <c r="AH67">
        <v>3522042</v>
      </c>
      <c r="AI67" t="s">
        <v>46</v>
      </c>
      <c r="AJ67" t="s">
        <v>46</v>
      </c>
      <c r="AK67" t="s">
        <v>46</v>
      </c>
      <c r="AL67">
        <v>217166443</v>
      </c>
      <c r="AM67">
        <v>2589091</v>
      </c>
      <c r="AN67">
        <v>391074</v>
      </c>
      <c r="AO67">
        <v>164002</v>
      </c>
      <c r="AP67">
        <v>183532</v>
      </c>
      <c r="AQ67">
        <v>16863</v>
      </c>
      <c r="AR67">
        <v>2560588</v>
      </c>
      <c r="AS67">
        <v>2017.5</v>
      </c>
      <c r="AT67">
        <v>1.1922150421739001E-2</v>
      </c>
    </row>
    <row r="68" spans="1:46" x14ac:dyDescent="0.25">
      <c r="A68">
        <v>67</v>
      </c>
      <c r="B68">
        <v>5103</v>
      </c>
      <c r="C68">
        <v>338</v>
      </c>
      <c r="D68">
        <v>64750</v>
      </c>
      <c r="E68">
        <v>40567</v>
      </c>
      <c r="F68">
        <v>547</v>
      </c>
      <c r="G68">
        <v>23930</v>
      </c>
      <c r="H68" t="s">
        <v>46</v>
      </c>
      <c r="I68" t="s">
        <v>46</v>
      </c>
      <c r="J68" t="s">
        <v>46</v>
      </c>
      <c r="K68">
        <v>124200</v>
      </c>
      <c r="L68">
        <v>88993</v>
      </c>
      <c r="M68" t="s">
        <v>46</v>
      </c>
      <c r="N68">
        <v>35386</v>
      </c>
      <c r="O68" t="s">
        <v>46</v>
      </c>
      <c r="P68">
        <v>577529</v>
      </c>
      <c r="Q68">
        <v>7785284</v>
      </c>
      <c r="R68">
        <v>177747</v>
      </c>
      <c r="S68">
        <v>17020291</v>
      </c>
      <c r="T68">
        <v>29269740</v>
      </c>
      <c r="U68">
        <v>5796063</v>
      </c>
      <c r="V68">
        <v>23203016</v>
      </c>
      <c r="W68">
        <v>22598</v>
      </c>
      <c r="X68">
        <v>0</v>
      </c>
      <c r="Y68">
        <v>84059</v>
      </c>
      <c r="Z68">
        <v>118470</v>
      </c>
      <c r="AA68">
        <v>72530284</v>
      </c>
      <c r="AB68">
        <v>1590402</v>
      </c>
      <c r="AC68">
        <v>74120686</v>
      </c>
      <c r="AD68">
        <v>4623008</v>
      </c>
      <c r="AE68">
        <v>641845</v>
      </c>
      <c r="AF68">
        <v>21113069</v>
      </c>
      <c r="AG68" t="s">
        <v>46</v>
      </c>
      <c r="AH68">
        <v>3255933</v>
      </c>
      <c r="AI68" t="s">
        <v>46</v>
      </c>
      <c r="AJ68" t="s">
        <v>46</v>
      </c>
      <c r="AK68" t="s">
        <v>46</v>
      </c>
      <c r="AL68">
        <v>219339114</v>
      </c>
      <c r="AM68">
        <v>2589091</v>
      </c>
      <c r="AN68">
        <v>576240</v>
      </c>
      <c r="AO68">
        <v>243430</v>
      </c>
      <c r="AP68">
        <v>325220</v>
      </c>
      <c r="AQ68">
        <v>26451</v>
      </c>
      <c r="AR68">
        <v>2605374</v>
      </c>
      <c r="AS68">
        <v>2017.75</v>
      </c>
      <c r="AT68">
        <v>1.18040551581694E-2</v>
      </c>
    </row>
    <row r="69" spans="1:46" x14ac:dyDescent="0.25">
      <c r="A69">
        <v>68</v>
      </c>
      <c r="B69">
        <v>15886</v>
      </c>
      <c r="C69">
        <v>580</v>
      </c>
      <c r="D69">
        <v>83158</v>
      </c>
      <c r="E69">
        <v>52633</v>
      </c>
      <c r="F69">
        <v>1687</v>
      </c>
      <c r="G69">
        <v>27509</v>
      </c>
      <c r="H69" t="s">
        <v>46</v>
      </c>
      <c r="I69" t="s">
        <v>46</v>
      </c>
      <c r="J69" t="s">
        <v>46</v>
      </c>
      <c r="K69">
        <v>165715</v>
      </c>
      <c r="L69">
        <v>126533</v>
      </c>
      <c r="M69" t="s">
        <v>46</v>
      </c>
      <c r="N69">
        <v>48438</v>
      </c>
      <c r="O69" t="s">
        <v>46</v>
      </c>
      <c r="P69">
        <v>786292</v>
      </c>
      <c r="Q69">
        <v>7328642</v>
      </c>
      <c r="R69">
        <v>178885</v>
      </c>
      <c r="S69">
        <v>16820325</v>
      </c>
      <c r="T69">
        <v>29614125</v>
      </c>
      <c r="U69">
        <v>5871873</v>
      </c>
      <c r="V69">
        <v>23197094</v>
      </c>
      <c r="W69">
        <v>17973</v>
      </c>
      <c r="X69">
        <v>0</v>
      </c>
      <c r="Y69">
        <v>71689</v>
      </c>
      <c r="Z69">
        <v>112910</v>
      </c>
      <c r="AA69">
        <v>73201064</v>
      </c>
      <c r="AB69">
        <v>1734800</v>
      </c>
      <c r="AC69">
        <v>74935864</v>
      </c>
      <c r="AD69">
        <v>4932046</v>
      </c>
      <c r="AE69">
        <v>627457</v>
      </c>
      <c r="AF69">
        <v>21050220</v>
      </c>
      <c r="AG69" t="s">
        <v>46</v>
      </c>
      <c r="AH69">
        <v>4228947</v>
      </c>
      <c r="AI69" t="s">
        <v>46</v>
      </c>
      <c r="AJ69" t="s">
        <v>46</v>
      </c>
      <c r="AK69" t="s">
        <v>46</v>
      </c>
      <c r="AL69">
        <v>219495662</v>
      </c>
      <c r="AM69">
        <v>2589091</v>
      </c>
      <c r="AN69">
        <v>784936</v>
      </c>
      <c r="AO69">
        <v>328987</v>
      </c>
      <c r="AP69">
        <v>445567</v>
      </c>
      <c r="AQ69">
        <v>34861</v>
      </c>
      <c r="AR69">
        <v>2610858</v>
      </c>
      <c r="AS69">
        <v>2018</v>
      </c>
      <c r="AT69">
        <v>1.1795636307381801E-2</v>
      </c>
    </row>
    <row r="70" spans="1:46" x14ac:dyDescent="0.25">
      <c r="A70">
        <v>69</v>
      </c>
      <c r="B70">
        <v>2255</v>
      </c>
      <c r="C70">
        <v>13</v>
      </c>
      <c r="D70">
        <v>17063</v>
      </c>
      <c r="E70">
        <v>13420</v>
      </c>
      <c r="F70">
        <v>2</v>
      </c>
      <c r="G70">
        <v>8300</v>
      </c>
      <c r="H70" t="s">
        <v>46</v>
      </c>
      <c r="I70" t="s">
        <v>46</v>
      </c>
      <c r="J70" t="s">
        <v>46</v>
      </c>
      <c r="K70">
        <v>50051</v>
      </c>
      <c r="L70">
        <v>37837</v>
      </c>
      <c r="M70" t="s">
        <v>46</v>
      </c>
      <c r="N70">
        <v>12101</v>
      </c>
      <c r="O70" t="s">
        <v>46</v>
      </c>
      <c r="P70">
        <v>192787</v>
      </c>
      <c r="Q70">
        <v>7435483</v>
      </c>
      <c r="R70">
        <v>173822</v>
      </c>
      <c r="S70">
        <v>16394628</v>
      </c>
      <c r="T70">
        <v>29392767</v>
      </c>
      <c r="U70">
        <v>5325569</v>
      </c>
      <c r="V70">
        <v>22777194</v>
      </c>
      <c r="W70">
        <v>15934</v>
      </c>
      <c r="X70">
        <v>32</v>
      </c>
      <c r="Y70">
        <v>59048</v>
      </c>
      <c r="Z70">
        <v>105082</v>
      </c>
      <c r="AA70">
        <v>74082265</v>
      </c>
      <c r="AB70">
        <v>2066624</v>
      </c>
      <c r="AC70">
        <v>76148889</v>
      </c>
      <c r="AD70">
        <v>4846964</v>
      </c>
      <c r="AE70">
        <v>589776</v>
      </c>
      <c r="AF70">
        <v>21206228</v>
      </c>
      <c r="AG70" t="s">
        <v>46</v>
      </c>
      <c r="AH70">
        <v>3441090</v>
      </c>
      <c r="AI70" t="s">
        <v>46</v>
      </c>
      <c r="AJ70" t="s">
        <v>46</v>
      </c>
      <c r="AK70" t="s">
        <v>46</v>
      </c>
      <c r="AL70">
        <v>218989626</v>
      </c>
      <c r="AM70">
        <v>2610858</v>
      </c>
      <c r="AN70">
        <v>192734</v>
      </c>
      <c r="AO70">
        <v>80088</v>
      </c>
      <c r="AP70">
        <v>98906</v>
      </c>
      <c r="AQ70">
        <v>6907</v>
      </c>
      <c r="AR70">
        <v>2603919</v>
      </c>
      <c r="AS70">
        <v>2018.25</v>
      </c>
      <c r="AT70">
        <v>1.19222907846785E-2</v>
      </c>
    </row>
    <row r="71" spans="1:46" x14ac:dyDescent="0.25">
      <c r="A71">
        <v>70</v>
      </c>
      <c r="B71">
        <v>2580</v>
      </c>
      <c r="C71">
        <v>13</v>
      </c>
      <c r="D71">
        <v>33277</v>
      </c>
      <c r="E71">
        <v>34585</v>
      </c>
      <c r="F71">
        <v>89</v>
      </c>
      <c r="G71">
        <v>12938</v>
      </c>
      <c r="H71" t="s">
        <v>46</v>
      </c>
      <c r="I71" t="s">
        <v>46</v>
      </c>
      <c r="J71" t="s">
        <v>46</v>
      </c>
      <c r="K71">
        <v>97513</v>
      </c>
      <c r="L71">
        <v>76968</v>
      </c>
      <c r="M71" t="s">
        <v>46</v>
      </c>
      <c r="N71">
        <v>22881</v>
      </c>
      <c r="O71" t="s">
        <v>46</v>
      </c>
      <c r="P71">
        <v>385983</v>
      </c>
      <c r="Q71">
        <v>7526255</v>
      </c>
      <c r="R71">
        <v>158399</v>
      </c>
      <c r="S71">
        <v>16120387</v>
      </c>
      <c r="T71">
        <v>29686611</v>
      </c>
      <c r="U71">
        <v>5679978</v>
      </c>
      <c r="V71">
        <v>22631120</v>
      </c>
      <c r="W71">
        <v>18395</v>
      </c>
      <c r="X71">
        <v>1</v>
      </c>
      <c r="Y71">
        <v>34931</v>
      </c>
      <c r="Z71">
        <v>105585</v>
      </c>
      <c r="AA71">
        <v>76102059</v>
      </c>
      <c r="AB71">
        <v>2010292</v>
      </c>
      <c r="AC71">
        <v>78112351</v>
      </c>
      <c r="AD71">
        <v>4984098</v>
      </c>
      <c r="AE71">
        <v>575752</v>
      </c>
      <c r="AF71">
        <v>21725319</v>
      </c>
      <c r="AG71" t="s">
        <v>46</v>
      </c>
      <c r="AH71">
        <v>3516155</v>
      </c>
      <c r="AI71" t="s">
        <v>46</v>
      </c>
      <c r="AJ71" t="s">
        <v>46</v>
      </c>
      <c r="AK71" t="s">
        <v>46</v>
      </c>
      <c r="AL71">
        <v>220707592</v>
      </c>
      <c r="AM71">
        <v>2610858</v>
      </c>
      <c r="AN71">
        <v>385855</v>
      </c>
      <c r="AO71">
        <v>164500</v>
      </c>
      <c r="AP71">
        <v>178951</v>
      </c>
      <c r="AQ71">
        <v>12506</v>
      </c>
      <c r="AR71">
        <v>2580704</v>
      </c>
      <c r="AS71">
        <v>2018.5</v>
      </c>
      <c r="AT71">
        <v>1.18294888560064E-2</v>
      </c>
    </row>
    <row r="72" spans="1:46" x14ac:dyDescent="0.25">
      <c r="A72">
        <v>71</v>
      </c>
      <c r="B72">
        <v>3024</v>
      </c>
      <c r="C72">
        <v>21</v>
      </c>
      <c r="D72">
        <v>67480</v>
      </c>
      <c r="E72">
        <v>25899</v>
      </c>
      <c r="F72">
        <v>231</v>
      </c>
      <c r="G72">
        <v>13732</v>
      </c>
      <c r="H72" t="s">
        <v>46</v>
      </c>
      <c r="I72" t="s">
        <v>46</v>
      </c>
      <c r="J72" t="s">
        <v>46</v>
      </c>
      <c r="K72">
        <v>144281</v>
      </c>
      <c r="L72">
        <v>117467</v>
      </c>
      <c r="M72" t="s">
        <v>46</v>
      </c>
      <c r="N72">
        <v>37707</v>
      </c>
      <c r="O72" t="s">
        <v>46</v>
      </c>
      <c r="P72">
        <v>564235</v>
      </c>
      <c r="Q72">
        <v>7604132</v>
      </c>
      <c r="R72">
        <v>150083</v>
      </c>
      <c r="S72">
        <v>15819791</v>
      </c>
      <c r="T72">
        <v>29652029</v>
      </c>
      <c r="U72">
        <v>5507490</v>
      </c>
      <c r="V72">
        <v>22188089</v>
      </c>
      <c r="W72">
        <v>6752</v>
      </c>
      <c r="X72">
        <v>0</v>
      </c>
      <c r="Y72">
        <v>10786</v>
      </c>
      <c r="Z72">
        <v>108424</v>
      </c>
      <c r="AA72">
        <v>76251476</v>
      </c>
      <c r="AB72">
        <v>2425850</v>
      </c>
      <c r="AC72">
        <v>78677326</v>
      </c>
      <c r="AD72">
        <v>5111481</v>
      </c>
      <c r="AE72">
        <v>567322</v>
      </c>
      <c r="AF72">
        <v>22159181</v>
      </c>
      <c r="AG72" t="s">
        <v>46</v>
      </c>
      <c r="AH72">
        <v>3104025</v>
      </c>
      <c r="AI72" t="s">
        <v>46</v>
      </c>
      <c r="AJ72" t="s">
        <v>46</v>
      </c>
      <c r="AK72" t="s">
        <v>46</v>
      </c>
      <c r="AL72">
        <v>220651188</v>
      </c>
      <c r="AM72">
        <v>2610858</v>
      </c>
      <c r="AN72">
        <v>563726</v>
      </c>
      <c r="AO72">
        <v>251946</v>
      </c>
      <c r="AP72">
        <v>267735</v>
      </c>
      <c r="AQ72">
        <v>18429</v>
      </c>
      <c r="AR72">
        <v>2584224</v>
      </c>
      <c r="AS72">
        <v>2018.75</v>
      </c>
      <c r="AT72">
        <v>1.18325127712433E-2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T72"/>
  <sheetViews>
    <sheetView topLeftCell="AF1" workbookViewId="0">
      <selection activeCell="AN2" sqref="AN2"/>
    </sheetView>
  </sheetViews>
  <sheetFormatPr defaultRowHeight="15" x14ac:dyDescent="0.25"/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7</v>
      </c>
      <c r="M2">
        <v>0</v>
      </c>
      <c r="N2">
        <v>0</v>
      </c>
      <c r="O2">
        <v>0</v>
      </c>
      <c r="P2">
        <v>7</v>
      </c>
      <c r="Q2">
        <v>51</v>
      </c>
      <c r="R2">
        <v>2657</v>
      </c>
      <c r="S2">
        <v>489</v>
      </c>
      <c r="T2">
        <v>14462</v>
      </c>
      <c r="U2">
        <v>0</v>
      </c>
      <c r="V2">
        <v>2527</v>
      </c>
      <c r="W2" t="s">
        <v>46</v>
      </c>
      <c r="X2" t="s">
        <v>46</v>
      </c>
      <c r="Y2" t="s">
        <v>46</v>
      </c>
      <c r="Z2">
        <v>4647</v>
      </c>
      <c r="AA2" t="s">
        <v>46</v>
      </c>
      <c r="AB2" t="s">
        <v>46</v>
      </c>
      <c r="AC2" t="s">
        <v>46</v>
      </c>
      <c r="AD2">
        <v>0</v>
      </c>
      <c r="AE2">
        <v>9</v>
      </c>
      <c r="AF2">
        <v>3740</v>
      </c>
      <c r="AG2">
        <v>0</v>
      </c>
      <c r="AH2" t="s">
        <v>46</v>
      </c>
      <c r="AI2" t="s">
        <v>46</v>
      </c>
      <c r="AJ2" t="s">
        <v>46</v>
      </c>
      <c r="AK2" t="s">
        <v>46</v>
      </c>
      <c r="AL2">
        <v>40639</v>
      </c>
      <c r="AM2">
        <v>385</v>
      </c>
      <c r="AN2">
        <v>7</v>
      </c>
      <c r="AO2">
        <v>3</v>
      </c>
      <c r="AP2">
        <v>12</v>
      </c>
      <c r="AQ2">
        <v>0</v>
      </c>
      <c r="AR2">
        <v>393</v>
      </c>
      <c r="AS2">
        <v>2001.25</v>
      </c>
      <c r="AT2">
        <v>9.4736583085213693E-3</v>
      </c>
    </row>
    <row r="3" spans="1:46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28</v>
      </c>
      <c r="M3">
        <v>0</v>
      </c>
      <c r="N3">
        <v>0</v>
      </c>
      <c r="O3">
        <v>0</v>
      </c>
      <c r="P3">
        <v>28</v>
      </c>
      <c r="Q3">
        <v>218</v>
      </c>
      <c r="R3">
        <v>2709</v>
      </c>
      <c r="S3">
        <v>509</v>
      </c>
      <c r="T3">
        <v>14133</v>
      </c>
      <c r="U3">
        <v>0</v>
      </c>
      <c r="V3">
        <v>2482</v>
      </c>
      <c r="W3" t="s">
        <v>46</v>
      </c>
      <c r="X3" t="s">
        <v>46</v>
      </c>
      <c r="Y3" t="s">
        <v>46</v>
      </c>
      <c r="Z3">
        <v>5624</v>
      </c>
      <c r="AA3" t="s">
        <v>46</v>
      </c>
      <c r="AB3" t="s">
        <v>46</v>
      </c>
      <c r="AC3" t="s">
        <v>46</v>
      </c>
      <c r="AD3">
        <v>0</v>
      </c>
      <c r="AE3">
        <v>15</v>
      </c>
      <c r="AF3">
        <v>3553</v>
      </c>
      <c r="AG3">
        <v>0</v>
      </c>
      <c r="AH3" t="s">
        <v>46</v>
      </c>
      <c r="AI3" t="s">
        <v>46</v>
      </c>
      <c r="AJ3" t="s">
        <v>46</v>
      </c>
      <c r="AK3" t="s">
        <v>46</v>
      </c>
      <c r="AL3">
        <v>42295</v>
      </c>
      <c r="AM3">
        <v>385</v>
      </c>
      <c r="AN3">
        <v>28</v>
      </c>
      <c r="AO3">
        <v>7</v>
      </c>
      <c r="AP3">
        <v>24</v>
      </c>
      <c r="AQ3">
        <v>0</v>
      </c>
      <c r="AR3">
        <v>388</v>
      </c>
      <c r="AS3">
        <v>2001.5</v>
      </c>
      <c r="AT3">
        <v>9.10273081924577E-3</v>
      </c>
    </row>
    <row r="4" spans="1:46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40</v>
      </c>
      <c r="M4">
        <v>0</v>
      </c>
      <c r="N4">
        <v>0</v>
      </c>
      <c r="O4">
        <v>0</v>
      </c>
      <c r="P4">
        <v>40</v>
      </c>
      <c r="Q4">
        <v>369</v>
      </c>
      <c r="R4">
        <v>2638</v>
      </c>
      <c r="S4">
        <v>486</v>
      </c>
      <c r="T4">
        <v>14634</v>
      </c>
      <c r="U4">
        <v>0</v>
      </c>
      <c r="V4">
        <v>2630</v>
      </c>
      <c r="W4" t="s">
        <v>46</v>
      </c>
      <c r="X4" t="s">
        <v>46</v>
      </c>
      <c r="Y4" t="s">
        <v>46</v>
      </c>
      <c r="Z4">
        <v>6384</v>
      </c>
      <c r="AA4" t="s">
        <v>46</v>
      </c>
      <c r="AB4" t="s">
        <v>46</v>
      </c>
      <c r="AC4" t="s">
        <v>46</v>
      </c>
      <c r="AD4">
        <v>0</v>
      </c>
      <c r="AE4">
        <v>9</v>
      </c>
      <c r="AF4">
        <v>3500</v>
      </c>
      <c r="AG4">
        <v>0</v>
      </c>
      <c r="AH4" t="s">
        <v>46</v>
      </c>
      <c r="AI4" t="s">
        <v>46</v>
      </c>
      <c r="AJ4" t="s">
        <v>46</v>
      </c>
      <c r="AK4" t="s">
        <v>46</v>
      </c>
      <c r="AL4">
        <v>43618</v>
      </c>
      <c r="AM4">
        <v>385</v>
      </c>
      <c r="AN4">
        <v>40</v>
      </c>
      <c r="AO4">
        <v>9</v>
      </c>
      <c r="AP4">
        <v>37</v>
      </c>
      <c r="AQ4">
        <v>0</v>
      </c>
      <c r="AR4">
        <v>391</v>
      </c>
      <c r="AS4">
        <v>2001.75</v>
      </c>
      <c r="AT4">
        <v>8.8266312072997396E-3</v>
      </c>
    </row>
    <row r="5" spans="1:46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45</v>
      </c>
      <c r="M5">
        <v>0</v>
      </c>
      <c r="N5">
        <v>0</v>
      </c>
      <c r="O5">
        <v>0</v>
      </c>
      <c r="P5">
        <v>45</v>
      </c>
      <c r="Q5">
        <v>287</v>
      </c>
      <c r="R5">
        <v>2229</v>
      </c>
      <c r="S5">
        <v>581</v>
      </c>
      <c r="T5">
        <v>14099</v>
      </c>
      <c r="U5">
        <v>0</v>
      </c>
      <c r="V5">
        <v>2577</v>
      </c>
      <c r="W5" t="s">
        <v>46</v>
      </c>
      <c r="X5" t="s">
        <v>46</v>
      </c>
      <c r="Y5" t="s">
        <v>46</v>
      </c>
      <c r="Z5">
        <v>6646</v>
      </c>
      <c r="AA5" t="s">
        <v>46</v>
      </c>
      <c r="AB5" t="s">
        <v>46</v>
      </c>
      <c r="AC5" t="s">
        <v>46</v>
      </c>
      <c r="AD5">
        <v>0</v>
      </c>
      <c r="AE5">
        <v>10</v>
      </c>
      <c r="AF5">
        <v>3404</v>
      </c>
      <c r="AG5">
        <v>0</v>
      </c>
      <c r="AH5" t="s">
        <v>46</v>
      </c>
      <c r="AI5" t="s">
        <v>46</v>
      </c>
      <c r="AJ5" t="s">
        <v>46</v>
      </c>
      <c r="AK5" t="s">
        <v>46</v>
      </c>
      <c r="AL5">
        <v>45296</v>
      </c>
      <c r="AM5">
        <v>385</v>
      </c>
      <c r="AN5">
        <v>45</v>
      </c>
      <c r="AO5">
        <v>44</v>
      </c>
      <c r="AP5">
        <v>51</v>
      </c>
      <c r="AQ5">
        <v>0</v>
      </c>
      <c r="AR5">
        <v>435</v>
      </c>
      <c r="AS5">
        <v>2002</v>
      </c>
      <c r="AT5">
        <v>8.4996467679265292E-3</v>
      </c>
    </row>
    <row r="6" spans="1:46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8</v>
      </c>
      <c r="M6">
        <v>0</v>
      </c>
      <c r="N6">
        <v>0</v>
      </c>
      <c r="O6">
        <v>0</v>
      </c>
      <c r="P6">
        <v>8</v>
      </c>
      <c r="Q6">
        <v>546</v>
      </c>
      <c r="R6">
        <v>2110</v>
      </c>
      <c r="S6">
        <v>585</v>
      </c>
      <c r="T6">
        <v>13268</v>
      </c>
      <c r="U6">
        <v>0</v>
      </c>
      <c r="V6">
        <v>2642</v>
      </c>
      <c r="W6" t="s">
        <v>46</v>
      </c>
      <c r="X6" t="s">
        <v>46</v>
      </c>
      <c r="Y6" t="s">
        <v>46</v>
      </c>
      <c r="Z6">
        <v>7745</v>
      </c>
      <c r="AA6" t="s">
        <v>46</v>
      </c>
      <c r="AB6" t="s">
        <v>46</v>
      </c>
      <c r="AC6" t="s">
        <v>46</v>
      </c>
      <c r="AD6">
        <v>0</v>
      </c>
      <c r="AE6">
        <v>8</v>
      </c>
      <c r="AF6">
        <v>3425</v>
      </c>
      <c r="AG6">
        <v>0</v>
      </c>
      <c r="AH6" t="s">
        <v>46</v>
      </c>
      <c r="AI6" t="s">
        <v>46</v>
      </c>
      <c r="AJ6" t="s">
        <v>46</v>
      </c>
      <c r="AK6" t="s">
        <v>46</v>
      </c>
      <c r="AL6">
        <v>46339</v>
      </c>
      <c r="AM6">
        <v>435</v>
      </c>
      <c r="AN6">
        <v>8</v>
      </c>
      <c r="AO6">
        <v>1</v>
      </c>
      <c r="AP6">
        <v>14</v>
      </c>
      <c r="AQ6">
        <v>0</v>
      </c>
      <c r="AR6">
        <v>442</v>
      </c>
      <c r="AS6">
        <v>2002.25</v>
      </c>
      <c r="AT6">
        <v>9.3873411165540897E-3</v>
      </c>
    </row>
    <row r="7" spans="1:46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19</v>
      </c>
      <c r="M7">
        <v>0</v>
      </c>
      <c r="N7">
        <v>0</v>
      </c>
      <c r="O7">
        <v>0</v>
      </c>
      <c r="P7">
        <v>19</v>
      </c>
      <c r="Q7">
        <v>941</v>
      </c>
      <c r="R7">
        <v>1902</v>
      </c>
      <c r="S7">
        <v>602</v>
      </c>
      <c r="T7">
        <v>12945</v>
      </c>
      <c r="U7">
        <v>0</v>
      </c>
      <c r="V7">
        <v>2544</v>
      </c>
      <c r="W7" t="s">
        <v>46</v>
      </c>
      <c r="X7" t="s">
        <v>46</v>
      </c>
      <c r="Y7" t="s">
        <v>46</v>
      </c>
      <c r="Z7">
        <v>8555</v>
      </c>
      <c r="AA7" t="s">
        <v>46</v>
      </c>
      <c r="AB7" t="s">
        <v>46</v>
      </c>
      <c r="AC7" t="s">
        <v>46</v>
      </c>
      <c r="AD7">
        <v>0</v>
      </c>
      <c r="AE7">
        <v>8</v>
      </c>
      <c r="AF7">
        <v>3581</v>
      </c>
      <c r="AG7">
        <v>0</v>
      </c>
      <c r="AH7" t="s">
        <v>46</v>
      </c>
      <c r="AI7" t="s">
        <v>46</v>
      </c>
      <c r="AJ7" t="s">
        <v>46</v>
      </c>
      <c r="AK7" t="s">
        <v>46</v>
      </c>
      <c r="AL7">
        <v>47355</v>
      </c>
      <c r="AM7">
        <v>435</v>
      </c>
      <c r="AN7">
        <v>19</v>
      </c>
      <c r="AO7">
        <v>4</v>
      </c>
      <c r="AP7">
        <v>27</v>
      </c>
      <c r="AQ7">
        <v>0</v>
      </c>
      <c r="AR7">
        <v>447</v>
      </c>
      <c r="AS7">
        <v>2002.5</v>
      </c>
      <c r="AT7">
        <v>9.1859360152043105E-3</v>
      </c>
    </row>
    <row r="8" spans="1:46" x14ac:dyDescent="0.25">
      <c r="A8">
        <v>7</v>
      </c>
      <c r="B8">
        <v>0</v>
      </c>
      <c r="C8">
        <v>0</v>
      </c>
      <c r="D8">
        <v>0</v>
      </c>
      <c r="E8">
        <v>9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35</v>
      </c>
      <c r="M8">
        <v>0</v>
      </c>
      <c r="N8">
        <v>20</v>
      </c>
      <c r="O8">
        <v>0</v>
      </c>
      <c r="P8">
        <v>64</v>
      </c>
      <c r="Q8">
        <v>560</v>
      </c>
      <c r="R8">
        <v>1485</v>
      </c>
      <c r="S8">
        <v>689</v>
      </c>
      <c r="T8">
        <v>12972</v>
      </c>
      <c r="U8">
        <v>0</v>
      </c>
      <c r="V8">
        <v>2380</v>
      </c>
      <c r="W8" t="s">
        <v>46</v>
      </c>
      <c r="X8" t="s">
        <v>46</v>
      </c>
      <c r="Y8" t="s">
        <v>46</v>
      </c>
      <c r="Z8">
        <v>9233</v>
      </c>
      <c r="AA8" t="s">
        <v>46</v>
      </c>
      <c r="AB8" t="s">
        <v>46</v>
      </c>
      <c r="AC8" t="s">
        <v>46</v>
      </c>
      <c r="AD8">
        <v>0</v>
      </c>
      <c r="AE8">
        <v>6</v>
      </c>
      <c r="AF8">
        <v>3338</v>
      </c>
      <c r="AG8">
        <v>0</v>
      </c>
      <c r="AH8" t="s">
        <v>46</v>
      </c>
      <c r="AI8" t="s">
        <v>46</v>
      </c>
      <c r="AJ8" t="s">
        <v>46</v>
      </c>
      <c r="AK8" t="s">
        <v>46</v>
      </c>
      <c r="AL8">
        <v>47692</v>
      </c>
      <c r="AM8">
        <v>435</v>
      </c>
      <c r="AN8">
        <v>64</v>
      </c>
      <c r="AO8">
        <v>18</v>
      </c>
      <c r="AP8">
        <v>45</v>
      </c>
      <c r="AQ8">
        <v>0</v>
      </c>
      <c r="AR8">
        <v>434</v>
      </c>
      <c r="AS8">
        <v>2002.75</v>
      </c>
      <c r="AT8">
        <v>9.1210265872683008E-3</v>
      </c>
    </row>
    <row r="9" spans="1:46" x14ac:dyDescent="0.25">
      <c r="A9">
        <v>8</v>
      </c>
      <c r="B9">
        <v>0</v>
      </c>
      <c r="C9">
        <v>0</v>
      </c>
      <c r="D9">
        <v>0</v>
      </c>
      <c r="E9">
        <v>9</v>
      </c>
      <c r="F9">
        <v>0</v>
      </c>
      <c r="G9">
        <v>0</v>
      </c>
      <c r="H9">
        <v>0</v>
      </c>
      <c r="I9">
        <v>20</v>
      </c>
      <c r="J9">
        <v>0</v>
      </c>
      <c r="K9">
        <v>0</v>
      </c>
      <c r="L9">
        <v>37</v>
      </c>
      <c r="M9">
        <v>0</v>
      </c>
      <c r="N9">
        <v>20</v>
      </c>
      <c r="O9">
        <v>0</v>
      </c>
      <c r="P9">
        <v>66</v>
      </c>
      <c r="Q9">
        <v>631</v>
      </c>
      <c r="R9">
        <v>1726</v>
      </c>
      <c r="S9">
        <v>679</v>
      </c>
      <c r="T9">
        <v>12711</v>
      </c>
      <c r="U9">
        <v>0</v>
      </c>
      <c r="V9">
        <v>2424</v>
      </c>
      <c r="W9" t="s">
        <v>46</v>
      </c>
      <c r="X9" t="s">
        <v>46</v>
      </c>
      <c r="Y9" t="s">
        <v>46</v>
      </c>
      <c r="Z9">
        <v>8932</v>
      </c>
      <c r="AA9" t="s">
        <v>46</v>
      </c>
      <c r="AB9" t="s">
        <v>46</v>
      </c>
      <c r="AC9" t="s">
        <v>46</v>
      </c>
      <c r="AD9">
        <v>0</v>
      </c>
      <c r="AE9">
        <v>6</v>
      </c>
      <c r="AF9">
        <v>3326</v>
      </c>
      <c r="AG9">
        <v>0</v>
      </c>
      <c r="AH9" t="s">
        <v>46</v>
      </c>
      <c r="AI9" t="s">
        <v>46</v>
      </c>
      <c r="AJ9" t="s">
        <v>46</v>
      </c>
      <c r="AK9" t="s">
        <v>46</v>
      </c>
      <c r="AL9">
        <v>47778</v>
      </c>
      <c r="AM9">
        <v>435</v>
      </c>
      <c r="AN9">
        <v>66</v>
      </c>
      <c r="AO9">
        <v>27</v>
      </c>
      <c r="AP9">
        <v>64</v>
      </c>
      <c r="AQ9">
        <v>0</v>
      </c>
      <c r="AR9">
        <v>460</v>
      </c>
      <c r="AS9">
        <v>2003</v>
      </c>
      <c r="AT9">
        <v>9.1046088157729493E-3</v>
      </c>
    </row>
    <row r="10" spans="1:46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1</v>
      </c>
      <c r="M10">
        <v>0</v>
      </c>
      <c r="N10">
        <v>0</v>
      </c>
      <c r="O10">
        <v>0</v>
      </c>
      <c r="P10">
        <v>1</v>
      </c>
      <c r="Q10">
        <v>784</v>
      </c>
      <c r="R10">
        <v>1694</v>
      </c>
      <c r="S10">
        <v>728</v>
      </c>
      <c r="T10">
        <v>12451</v>
      </c>
      <c r="U10">
        <v>0</v>
      </c>
      <c r="V10">
        <v>2247</v>
      </c>
      <c r="W10" t="s">
        <v>46</v>
      </c>
      <c r="X10" t="s">
        <v>46</v>
      </c>
      <c r="Y10" t="s">
        <v>46</v>
      </c>
      <c r="Z10">
        <v>8994</v>
      </c>
      <c r="AA10" t="s">
        <v>46</v>
      </c>
      <c r="AB10" t="s">
        <v>46</v>
      </c>
      <c r="AC10" t="s">
        <v>46</v>
      </c>
      <c r="AD10">
        <v>0</v>
      </c>
      <c r="AE10">
        <v>6</v>
      </c>
      <c r="AF10">
        <v>3264</v>
      </c>
      <c r="AG10">
        <v>0</v>
      </c>
      <c r="AH10" t="s">
        <v>46</v>
      </c>
      <c r="AI10" t="s">
        <v>46</v>
      </c>
      <c r="AJ10" t="s">
        <v>46</v>
      </c>
      <c r="AK10" t="s">
        <v>46</v>
      </c>
      <c r="AL10">
        <v>47031</v>
      </c>
      <c r="AM10">
        <v>460</v>
      </c>
      <c r="AN10">
        <v>1</v>
      </c>
      <c r="AO10">
        <v>16</v>
      </c>
      <c r="AP10">
        <v>19</v>
      </c>
      <c r="AQ10">
        <v>0</v>
      </c>
      <c r="AR10">
        <v>494</v>
      </c>
      <c r="AS10">
        <v>2003.25</v>
      </c>
      <c r="AT10">
        <v>9.7807828878824603E-3</v>
      </c>
    </row>
    <row r="11" spans="1:46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11</v>
      </c>
      <c r="M11">
        <v>0</v>
      </c>
      <c r="N11">
        <v>0</v>
      </c>
      <c r="O11">
        <v>0</v>
      </c>
      <c r="P11">
        <v>11</v>
      </c>
      <c r="Q11">
        <v>616</v>
      </c>
      <c r="R11">
        <v>1799</v>
      </c>
      <c r="S11">
        <v>730</v>
      </c>
      <c r="T11">
        <v>12711</v>
      </c>
      <c r="U11">
        <v>0</v>
      </c>
      <c r="V11">
        <v>2409</v>
      </c>
      <c r="W11" t="s">
        <v>46</v>
      </c>
      <c r="X11" t="s">
        <v>46</v>
      </c>
      <c r="Y11" t="s">
        <v>46</v>
      </c>
      <c r="Z11">
        <v>10404</v>
      </c>
      <c r="AA11" t="s">
        <v>46</v>
      </c>
      <c r="AB11" t="s">
        <v>46</v>
      </c>
      <c r="AC11" t="s">
        <v>46</v>
      </c>
      <c r="AD11">
        <v>0</v>
      </c>
      <c r="AE11">
        <v>6</v>
      </c>
      <c r="AF11">
        <v>3264</v>
      </c>
      <c r="AG11">
        <v>0</v>
      </c>
      <c r="AH11" t="s">
        <v>46</v>
      </c>
      <c r="AI11" t="s">
        <v>46</v>
      </c>
      <c r="AJ11" t="s">
        <v>46</v>
      </c>
      <c r="AK11" t="s">
        <v>46</v>
      </c>
      <c r="AL11">
        <v>49699</v>
      </c>
      <c r="AM11">
        <v>460</v>
      </c>
      <c r="AN11">
        <v>11</v>
      </c>
      <c r="AO11">
        <v>18</v>
      </c>
      <c r="AP11">
        <v>39</v>
      </c>
      <c r="AQ11">
        <v>0</v>
      </c>
      <c r="AR11">
        <v>506</v>
      </c>
      <c r="AS11">
        <v>2003.5</v>
      </c>
      <c r="AT11">
        <v>9.2557194309744704E-3</v>
      </c>
    </row>
    <row r="12" spans="1:46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15</v>
      </c>
      <c r="M12">
        <v>0</v>
      </c>
      <c r="N12">
        <v>0</v>
      </c>
      <c r="O12">
        <v>0</v>
      </c>
      <c r="P12">
        <v>15</v>
      </c>
      <c r="Q12">
        <v>639</v>
      </c>
      <c r="R12">
        <v>1661</v>
      </c>
      <c r="S12">
        <v>783</v>
      </c>
      <c r="T12">
        <v>14162</v>
      </c>
      <c r="U12">
        <v>0</v>
      </c>
      <c r="V12">
        <v>2613</v>
      </c>
      <c r="W12" t="s">
        <v>46</v>
      </c>
      <c r="X12" t="s">
        <v>46</v>
      </c>
      <c r="Y12" t="s">
        <v>46</v>
      </c>
      <c r="Z12">
        <v>11280</v>
      </c>
      <c r="AA12" t="s">
        <v>46</v>
      </c>
      <c r="AB12" t="s">
        <v>46</v>
      </c>
      <c r="AC12" t="s">
        <v>46</v>
      </c>
      <c r="AD12">
        <v>0</v>
      </c>
      <c r="AE12">
        <v>6</v>
      </c>
      <c r="AF12">
        <v>3325</v>
      </c>
      <c r="AG12">
        <v>0</v>
      </c>
      <c r="AH12" t="s">
        <v>46</v>
      </c>
      <c r="AI12" t="s">
        <v>46</v>
      </c>
      <c r="AJ12" t="s">
        <v>46</v>
      </c>
      <c r="AK12" t="s">
        <v>46</v>
      </c>
      <c r="AL12">
        <v>52421</v>
      </c>
      <c r="AM12">
        <v>460</v>
      </c>
      <c r="AN12">
        <v>15</v>
      </c>
      <c r="AO12">
        <v>20</v>
      </c>
      <c r="AP12">
        <v>59</v>
      </c>
      <c r="AQ12">
        <v>0</v>
      </c>
      <c r="AR12">
        <v>524</v>
      </c>
      <c r="AS12">
        <v>2003.75</v>
      </c>
      <c r="AT12">
        <v>8.7751092119570401E-3</v>
      </c>
    </row>
    <row r="13" spans="1:46" x14ac:dyDescent="0.25">
      <c r="A13">
        <v>12</v>
      </c>
      <c r="B13">
        <v>0</v>
      </c>
      <c r="C13">
        <v>0</v>
      </c>
      <c r="D13">
        <v>29</v>
      </c>
      <c r="E13">
        <v>0</v>
      </c>
      <c r="F13">
        <v>0</v>
      </c>
      <c r="G13">
        <v>0</v>
      </c>
      <c r="H13">
        <v>0</v>
      </c>
      <c r="I13">
        <v>0</v>
      </c>
      <c r="J13">
        <v>33</v>
      </c>
      <c r="K13">
        <v>0</v>
      </c>
      <c r="L13">
        <v>19</v>
      </c>
      <c r="M13">
        <v>0</v>
      </c>
      <c r="N13">
        <v>0</v>
      </c>
      <c r="O13">
        <v>0</v>
      </c>
      <c r="P13">
        <v>81</v>
      </c>
      <c r="Q13">
        <v>776</v>
      </c>
      <c r="R13">
        <v>1566</v>
      </c>
      <c r="S13">
        <v>698</v>
      </c>
      <c r="T13">
        <v>14536</v>
      </c>
      <c r="U13">
        <v>0</v>
      </c>
      <c r="V13">
        <v>2644</v>
      </c>
      <c r="W13" t="s">
        <v>46</v>
      </c>
      <c r="X13" t="s">
        <v>46</v>
      </c>
      <c r="Y13" t="s">
        <v>46</v>
      </c>
      <c r="Z13">
        <v>11200</v>
      </c>
      <c r="AA13" t="s">
        <v>46</v>
      </c>
      <c r="AB13" t="s">
        <v>46</v>
      </c>
      <c r="AC13" t="s">
        <v>46</v>
      </c>
      <c r="AD13">
        <v>0</v>
      </c>
      <c r="AE13">
        <v>10</v>
      </c>
      <c r="AF13">
        <v>3360</v>
      </c>
      <c r="AG13">
        <v>0</v>
      </c>
      <c r="AH13" t="s">
        <v>46</v>
      </c>
      <c r="AI13" t="s">
        <v>46</v>
      </c>
      <c r="AJ13" t="s">
        <v>46</v>
      </c>
      <c r="AK13" t="s">
        <v>46</v>
      </c>
      <c r="AL13">
        <v>55234</v>
      </c>
      <c r="AM13">
        <v>460</v>
      </c>
      <c r="AN13">
        <v>81</v>
      </c>
      <c r="AO13">
        <v>21</v>
      </c>
      <c r="AP13">
        <v>78</v>
      </c>
      <c r="AQ13">
        <v>0</v>
      </c>
      <c r="AR13">
        <v>478</v>
      </c>
      <c r="AS13">
        <v>2004</v>
      </c>
      <c r="AT13">
        <v>8.3282036426838499E-3</v>
      </c>
    </row>
    <row r="14" spans="1:46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7</v>
      </c>
      <c r="M14">
        <v>0</v>
      </c>
      <c r="N14">
        <v>0</v>
      </c>
      <c r="O14">
        <v>0</v>
      </c>
      <c r="P14">
        <v>7</v>
      </c>
      <c r="Q14">
        <v>502</v>
      </c>
      <c r="R14">
        <v>1653</v>
      </c>
      <c r="S14">
        <v>696</v>
      </c>
      <c r="T14">
        <v>14721</v>
      </c>
      <c r="U14">
        <v>0</v>
      </c>
      <c r="V14">
        <v>2589</v>
      </c>
      <c r="W14" t="s">
        <v>46</v>
      </c>
      <c r="X14" t="s">
        <v>46</v>
      </c>
      <c r="Y14" t="s">
        <v>46</v>
      </c>
      <c r="Z14">
        <v>11074</v>
      </c>
      <c r="AA14" t="s">
        <v>46</v>
      </c>
      <c r="AB14" t="s">
        <v>46</v>
      </c>
      <c r="AC14" t="s">
        <v>46</v>
      </c>
      <c r="AD14">
        <v>0</v>
      </c>
      <c r="AE14">
        <v>4</v>
      </c>
      <c r="AF14">
        <v>3093</v>
      </c>
      <c r="AG14">
        <v>0</v>
      </c>
      <c r="AH14" t="s">
        <v>46</v>
      </c>
      <c r="AI14" t="s">
        <v>46</v>
      </c>
      <c r="AJ14" t="s">
        <v>46</v>
      </c>
      <c r="AK14" t="s">
        <v>46</v>
      </c>
      <c r="AL14">
        <v>57461</v>
      </c>
      <c r="AM14">
        <v>478</v>
      </c>
      <c r="AN14">
        <v>7</v>
      </c>
      <c r="AO14">
        <v>1</v>
      </c>
      <c r="AP14">
        <v>20</v>
      </c>
      <c r="AQ14">
        <v>0</v>
      </c>
      <c r="AR14">
        <v>492</v>
      </c>
      <c r="AS14">
        <v>2004.25</v>
      </c>
      <c r="AT14">
        <v>8.3186857172690993E-3</v>
      </c>
    </row>
    <row r="15" spans="1:46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2</v>
      </c>
      <c r="K15">
        <v>0</v>
      </c>
      <c r="L15">
        <v>7</v>
      </c>
      <c r="M15">
        <v>0</v>
      </c>
      <c r="N15">
        <v>0</v>
      </c>
      <c r="O15">
        <v>0</v>
      </c>
      <c r="P15">
        <v>9</v>
      </c>
      <c r="Q15">
        <v>1385</v>
      </c>
      <c r="R15">
        <v>1591</v>
      </c>
      <c r="S15">
        <v>789</v>
      </c>
      <c r="T15">
        <v>15246</v>
      </c>
      <c r="U15">
        <v>0</v>
      </c>
      <c r="V15">
        <v>2605</v>
      </c>
      <c r="W15" t="s">
        <v>46</v>
      </c>
      <c r="X15" t="s">
        <v>46</v>
      </c>
      <c r="Y15" t="s">
        <v>46</v>
      </c>
      <c r="Z15">
        <v>12620</v>
      </c>
      <c r="AA15" t="s">
        <v>46</v>
      </c>
      <c r="AB15" t="s">
        <v>46</v>
      </c>
      <c r="AC15" t="s">
        <v>46</v>
      </c>
      <c r="AD15">
        <v>0</v>
      </c>
      <c r="AE15">
        <v>4</v>
      </c>
      <c r="AF15">
        <v>3061</v>
      </c>
      <c r="AG15">
        <v>0</v>
      </c>
      <c r="AH15" t="s">
        <v>46</v>
      </c>
      <c r="AI15" t="s">
        <v>46</v>
      </c>
      <c r="AJ15" t="s">
        <v>46</v>
      </c>
      <c r="AK15" t="s">
        <v>46</v>
      </c>
      <c r="AL15">
        <v>63083</v>
      </c>
      <c r="AM15">
        <v>478</v>
      </c>
      <c r="AN15">
        <v>9</v>
      </c>
      <c r="AO15">
        <v>4</v>
      </c>
      <c r="AP15">
        <v>39</v>
      </c>
      <c r="AQ15">
        <v>0</v>
      </c>
      <c r="AR15">
        <v>512</v>
      </c>
      <c r="AS15">
        <v>2004.5</v>
      </c>
      <c r="AT15">
        <v>7.5773187705086903E-3</v>
      </c>
    </row>
    <row r="16" spans="1:46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2</v>
      </c>
      <c r="K16">
        <v>0</v>
      </c>
      <c r="L16">
        <v>12</v>
      </c>
      <c r="M16">
        <v>0</v>
      </c>
      <c r="N16">
        <v>0</v>
      </c>
      <c r="O16">
        <v>0</v>
      </c>
      <c r="P16">
        <v>14</v>
      </c>
      <c r="Q16">
        <v>1769</v>
      </c>
      <c r="R16">
        <v>1565</v>
      </c>
      <c r="S16">
        <v>908</v>
      </c>
      <c r="T16">
        <v>16465</v>
      </c>
      <c r="U16">
        <v>0</v>
      </c>
      <c r="V16">
        <v>3293</v>
      </c>
      <c r="W16" t="s">
        <v>46</v>
      </c>
      <c r="X16" t="s">
        <v>46</v>
      </c>
      <c r="Y16" t="s">
        <v>46</v>
      </c>
      <c r="Z16">
        <v>12922</v>
      </c>
      <c r="AA16" t="s">
        <v>46</v>
      </c>
      <c r="AB16" t="s">
        <v>46</v>
      </c>
      <c r="AC16" t="s">
        <v>46</v>
      </c>
      <c r="AD16">
        <v>0</v>
      </c>
      <c r="AE16">
        <v>6</v>
      </c>
      <c r="AF16">
        <v>3049</v>
      </c>
      <c r="AG16">
        <v>0</v>
      </c>
      <c r="AH16" t="s">
        <v>46</v>
      </c>
      <c r="AI16" t="s">
        <v>46</v>
      </c>
      <c r="AJ16" t="s">
        <v>46</v>
      </c>
      <c r="AK16" t="s">
        <v>46</v>
      </c>
      <c r="AL16">
        <v>68187</v>
      </c>
      <c r="AM16">
        <v>478</v>
      </c>
      <c r="AN16">
        <v>14</v>
      </c>
      <c r="AO16">
        <v>4</v>
      </c>
      <c r="AP16">
        <v>63</v>
      </c>
      <c r="AQ16">
        <v>0</v>
      </c>
      <c r="AR16">
        <v>531</v>
      </c>
      <c r="AS16">
        <v>2004.75</v>
      </c>
      <c r="AT16">
        <v>7.0101338964905302E-3</v>
      </c>
    </row>
    <row r="17" spans="1:46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0</v>
      </c>
      <c r="L17">
        <v>12</v>
      </c>
      <c r="M17">
        <v>0</v>
      </c>
      <c r="N17">
        <v>0</v>
      </c>
      <c r="O17">
        <v>0</v>
      </c>
      <c r="P17">
        <v>14</v>
      </c>
      <c r="Q17">
        <v>890</v>
      </c>
      <c r="R17">
        <v>1356</v>
      </c>
      <c r="S17">
        <v>910</v>
      </c>
      <c r="T17">
        <v>16044</v>
      </c>
      <c r="U17">
        <v>0</v>
      </c>
      <c r="V17">
        <v>3845</v>
      </c>
      <c r="W17" t="s">
        <v>46</v>
      </c>
      <c r="X17" t="s">
        <v>46</v>
      </c>
      <c r="Y17" t="s">
        <v>46</v>
      </c>
      <c r="Z17">
        <v>12562</v>
      </c>
      <c r="AA17" t="s">
        <v>46</v>
      </c>
      <c r="AB17" t="s">
        <v>46</v>
      </c>
      <c r="AC17" t="s">
        <v>46</v>
      </c>
      <c r="AD17">
        <v>0</v>
      </c>
      <c r="AE17">
        <v>6</v>
      </c>
      <c r="AF17">
        <v>3117</v>
      </c>
      <c r="AG17">
        <v>0</v>
      </c>
      <c r="AH17" t="s">
        <v>46</v>
      </c>
      <c r="AI17" t="s">
        <v>46</v>
      </c>
      <c r="AJ17" t="s">
        <v>46</v>
      </c>
      <c r="AK17" t="s">
        <v>46</v>
      </c>
      <c r="AL17">
        <v>67087</v>
      </c>
      <c r="AM17">
        <v>478</v>
      </c>
      <c r="AN17">
        <v>14</v>
      </c>
      <c r="AO17">
        <v>5</v>
      </c>
      <c r="AP17">
        <v>94</v>
      </c>
      <c r="AQ17">
        <v>0</v>
      </c>
      <c r="AR17">
        <v>563</v>
      </c>
      <c r="AS17">
        <v>2005</v>
      </c>
      <c r="AT17">
        <v>7.1250763933399901E-3</v>
      </c>
    </row>
    <row r="18" spans="1:46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86</v>
      </c>
      <c r="K18">
        <v>0</v>
      </c>
      <c r="L18">
        <v>8</v>
      </c>
      <c r="M18">
        <v>0</v>
      </c>
      <c r="N18">
        <v>0</v>
      </c>
      <c r="O18">
        <v>0</v>
      </c>
      <c r="P18">
        <v>94</v>
      </c>
      <c r="Q18">
        <v>332</v>
      </c>
      <c r="R18">
        <v>1522</v>
      </c>
      <c r="S18">
        <v>909</v>
      </c>
      <c r="T18">
        <v>15813</v>
      </c>
      <c r="U18">
        <v>0</v>
      </c>
      <c r="V18">
        <v>4349</v>
      </c>
      <c r="W18" t="s">
        <v>46</v>
      </c>
      <c r="X18" t="s">
        <v>46</v>
      </c>
      <c r="Y18" t="s">
        <v>46</v>
      </c>
      <c r="Z18">
        <v>11429</v>
      </c>
      <c r="AA18" t="s">
        <v>46</v>
      </c>
      <c r="AB18" t="s">
        <v>46</v>
      </c>
      <c r="AC18" t="s">
        <v>46</v>
      </c>
      <c r="AD18">
        <v>0</v>
      </c>
      <c r="AE18">
        <v>6</v>
      </c>
      <c r="AF18">
        <v>2837</v>
      </c>
      <c r="AG18">
        <v>0</v>
      </c>
      <c r="AH18" t="s">
        <v>46</v>
      </c>
      <c r="AI18" t="s">
        <v>46</v>
      </c>
      <c r="AJ18" t="s">
        <v>46</v>
      </c>
      <c r="AK18" t="s">
        <v>46</v>
      </c>
      <c r="AL18">
        <v>65460</v>
      </c>
      <c r="AM18">
        <v>563</v>
      </c>
      <c r="AN18">
        <v>94</v>
      </c>
      <c r="AO18">
        <v>2</v>
      </c>
      <c r="AP18">
        <v>35</v>
      </c>
      <c r="AQ18">
        <v>0</v>
      </c>
      <c r="AR18">
        <v>506</v>
      </c>
      <c r="AS18">
        <v>2005.25</v>
      </c>
      <c r="AT18">
        <v>8.6006721662083702E-3</v>
      </c>
    </row>
    <row r="19" spans="1:46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86</v>
      </c>
      <c r="K19">
        <v>0</v>
      </c>
      <c r="L19">
        <v>20</v>
      </c>
      <c r="M19">
        <v>0</v>
      </c>
      <c r="N19">
        <v>0</v>
      </c>
      <c r="O19">
        <v>0</v>
      </c>
      <c r="P19">
        <v>106</v>
      </c>
      <c r="Q19">
        <v>502</v>
      </c>
      <c r="R19">
        <v>1445</v>
      </c>
      <c r="S19">
        <v>922</v>
      </c>
      <c r="T19">
        <v>15936</v>
      </c>
      <c r="U19">
        <v>0</v>
      </c>
      <c r="V19">
        <v>4650</v>
      </c>
      <c r="W19" t="s">
        <v>46</v>
      </c>
      <c r="X19" t="s">
        <v>46</v>
      </c>
      <c r="Y19" t="s">
        <v>46</v>
      </c>
      <c r="Z19">
        <v>12834</v>
      </c>
      <c r="AA19" t="s">
        <v>46</v>
      </c>
      <c r="AB19" t="s">
        <v>46</v>
      </c>
      <c r="AC19" t="s">
        <v>46</v>
      </c>
      <c r="AD19">
        <v>0</v>
      </c>
      <c r="AE19">
        <v>11</v>
      </c>
      <c r="AF19">
        <v>2690</v>
      </c>
      <c r="AG19">
        <v>0</v>
      </c>
      <c r="AH19" t="s">
        <v>46</v>
      </c>
      <c r="AI19" t="s">
        <v>46</v>
      </c>
      <c r="AJ19" t="s">
        <v>46</v>
      </c>
      <c r="AK19" t="s">
        <v>46</v>
      </c>
      <c r="AL19">
        <v>66887</v>
      </c>
      <c r="AM19">
        <v>563</v>
      </c>
      <c r="AN19">
        <v>106</v>
      </c>
      <c r="AO19">
        <v>4</v>
      </c>
      <c r="AP19">
        <v>74</v>
      </c>
      <c r="AQ19">
        <v>0</v>
      </c>
      <c r="AR19">
        <v>535</v>
      </c>
      <c r="AS19">
        <v>2005.5</v>
      </c>
      <c r="AT19">
        <v>8.4171812160808504E-3</v>
      </c>
    </row>
    <row r="20" spans="1:46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86</v>
      </c>
      <c r="K20">
        <v>0</v>
      </c>
      <c r="L20">
        <v>21</v>
      </c>
      <c r="M20">
        <v>0</v>
      </c>
      <c r="N20">
        <v>0</v>
      </c>
      <c r="O20">
        <v>0</v>
      </c>
      <c r="P20">
        <v>107</v>
      </c>
      <c r="Q20">
        <v>546</v>
      </c>
      <c r="R20">
        <v>1399</v>
      </c>
      <c r="S20">
        <v>876</v>
      </c>
      <c r="T20">
        <v>15511</v>
      </c>
      <c r="U20">
        <v>0</v>
      </c>
      <c r="V20">
        <v>4408</v>
      </c>
      <c r="W20" t="s">
        <v>46</v>
      </c>
      <c r="X20" t="s">
        <v>46</v>
      </c>
      <c r="Y20" t="s">
        <v>46</v>
      </c>
      <c r="Z20">
        <v>14539</v>
      </c>
      <c r="AA20" t="s">
        <v>46</v>
      </c>
      <c r="AB20" t="s">
        <v>46</v>
      </c>
      <c r="AC20" t="s">
        <v>46</v>
      </c>
      <c r="AD20">
        <v>0</v>
      </c>
      <c r="AE20">
        <v>9</v>
      </c>
      <c r="AF20">
        <v>2703</v>
      </c>
      <c r="AG20">
        <v>0</v>
      </c>
      <c r="AH20" t="s">
        <v>46</v>
      </c>
      <c r="AI20" t="s">
        <v>46</v>
      </c>
      <c r="AJ20" t="s">
        <v>46</v>
      </c>
      <c r="AK20" t="s">
        <v>46</v>
      </c>
      <c r="AL20">
        <v>67500</v>
      </c>
      <c r="AM20">
        <v>563</v>
      </c>
      <c r="AN20">
        <v>107</v>
      </c>
      <c r="AO20">
        <v>11</v>
      </c>
      <c r="AP20">
        <v>122</v>
      </c>
      <c r="AQ20">
        <v>0</v>
      </c>
      <c r="AR20">
        <v>589</v>
      </c>
      <c r="AS20">
        <v>2005.75</v>
      </c>
      <c r="AT20">
        <v>8.3407407407407406E-3</v>
      </c>
    </row>
    <row r="21" spans="1:46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87</v>
      </c>
      <c r="K21">
        <v>0</v>
      </c>
      <c r="L21">
        <v>22</v>
      </c>
      <c r="M21">
        <v>0</v>
      </c>
      <c r="N21">
        <v>0</v>
      </c>
      <c r="O21">
        <v>0</v>
      </c>
      <c r="P21">
        <v>109</v>
      </c>
      <c r="Q21">
        <v>651</v>
      </c>
      <c r="R21">
        <v>1319</v>
      </c>
      <c r="S21">
        <v>811</v>
      </c>
      <c r="T21">
        <v>15341</v>
      </c>
      <c r="U21">
        <v>0</v>
      </c>
      <c r="V21">
        <v>4276</v>
      </c>
      <c r="W21" t="s">
        <v>46</v>
      </c>
      <c r="X21" t="s">
        <v>46</v>
      </c>
      <c r="Y21" t="s">
        <v>46</v>
      </c>
      <c r="Z21">
        <v>15006</v>
      </c>
      <c r="AA21" t="s">
        <v>46</v>
      </c>
      <c r="AB21" t="s">
        <v>46</v>
      </c>
      <c r="AC21" t="s">
        <v>46</v>
      </c>
      <c r="AD21">
        <v>0</v>
      </c>
      <c r="AE21">
        <v>11</v>
      </c>
      <c r="AF21">
        <v>2539</v>
      </c>
      <c r="AG21">
        <v>0</v>
      </c>
      <c r="AH21" t="s">
        <v>46</v>
      </c>
      <c r="AI21" t="s">
        <v>46</v>
      </c>
      <c r="AJ21" t="s">
        <v>46</v>
      </c>
      <c r="AK21" t="s">
        <v>46</v>
      </c>
      <c r="AL21">
        <v>70067</v>
      </c>
      <c r="AM21">
        <v>563</v>
      </c>
      <c r="AN21">
        <v>109</v>
      </c>
      <c r="AO21">
        <v>11</v>
      </c>
      <c r="AP21">
        <v>170</v>
      </c>
      <c r="AQ21">
        <v>0</v>
      </c>
      <c r="AR21">
        <v>635</v>
      </c>
      <c r="AS21">
        <v>2006</v>
      </c>
      <c r="AT21">
        <v>8.0351663407881007E-3</v>
      </c>
    </row>
    <row r="22" spans="1:46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1897</v>
      </c>
      <c r="R22">
        <v>9890</v>
      </c>
      <c r="S22">
        <v>698</v>
      </c>
      <c r="T22">
        <v>16504</v>
      </c>
      <c r="U22">
        <v>961</v>
      </c>
      <c r="V22">
        <v>14680</v>
      </c>
      <c r="W22" t="s">
        <v>46</v>
      </c>
      <c r="X22" t="s">
        <v>46</v>
      </c>
      <c r="Y22" t="s">
        <v>46</v>
      </c>
      <c r="Z22">
        <v>6387</v>
      </c>
      <c r="AA22" t="s">
        <v>46</v>
      </c>
      <c r="AB22" t="s">
        <v>46</v>
      </c>
      <c r="AC22" t="s">
        <v>46</v>
      </c>
      <c r="AD22">
        <v>0</v>
      </c>
      <c r="AE22">
        <v>12</v>
      </c>
      <c r="AF22">
        <v>2448</v>
      </c>
      <c r="AG22">
        <v>0</v>
      </c>
      <c r="AH22" t="s">
        <v>46</v>
      </c>
      <c r="AI22" t="s">
        <v>46</v>
      </c>
      <c r="AJ22" t="s">
        <v>46</v>
      </c>
      <c r="AK22" t="s">
        <v>46</v>
      </c>
      <c r="AL22">
        <v>69611</v>
      </c>
      <c r="AM22">
        <v>635</v>
      </c>
      <c r="AN22">
        <v>0</v>
      </c>
      <c r="AO22">
        <v>1</v>
      </c>
      <c r="AP22">
        <v>48</v>
      </c>
      <c r="AQ22">
        <v>0</v>
      </c>
      <c r="AR22">
        <v>684</v>
      </c>
      <c r="AS22">
        <v>2006.25</v>
      </c>
      <c r="AT22">
        <v>9.1221215037853194E-3</v>
      </c>
    </row>
    <row r="23" spans="1:46" x14ac:dyDescent="0.25">
      <c r="A23">
        <v>22</v>
      </c>
      <c r="B23">
        <v>0</v>
      </c>
      <c r="C23">
        <v>0</v>
      </c>
      <c r="D23">
        <v>0</v>
      </c>
      <c r="E23">
        <v>13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3</v>
      </c>
      <c r="M23">
        <v>0</v>
      </c>
      <c r="N23">
        <v>11</v>
      </c>
      <c r="O23">
        <v>0</v>
      </c>
      <c r="P23">
        <v>27</v>
      </c>
      <c r="Q23">
        <v>2250</v>
      </c>
      <c r="R23">
        <v>10184</v>
      </c>
      <c r="S23">
        <v>742</v>
      </c>
      <c r="T23">
        <v>16788</v>
      </c>
      <c r="U23">
        <v>953</v>
      </c>
      <c r="V23">
        <v>14381</v>
      </c>
      <c r="W23" t="s">
        <v>46</v>
      </c>
      <c r="X23" t="s">
        <v>46</v>
      </c>
      <c r="Y23" t="s">
        <v>46</v>
      </c>
      <c r="Z23">
        <v>8208</v>
      </c>
      <c r="AA23" t="s">
        <v>46</v>
      </c>
      <c r="AB23" t="s">
        <v>46</v>
      </c>
      <c r="AC23" t="s">
        <v>46</v>
      </c>
      <c r="AD23">
        <v>0</v>
      </c>
      <c r="AE23">
        <v>11</v>
      </c>
      <c r="AF23">
        <v>2938</v>
      </c>
      <c r="AG23">
        <v>0</v>
      </c>
      <c r="AH23" t="s">
        <v>46</v>
      </c>
      <c r="AI23" t="s">
        <v>46</v>
      </c>
      <c r="AJ23" t="s">
        <v>46</v>
      </c>
      <c r="AK23" t="s">
        <v>46</v>
      </c>
      <c r="AL23">
        <v>74693</v>
      </c>
      <c r="AM23">
        <v>635</v>
      </c>
      <c r="AN23">
        <v>27</v>
      </c>
      <c r="AO23">
        <v>3</v>
      </c>
      <c r="AP23">
        <v>111</v>
      </c>
      <c r="AQ23">
        <v>0</v>
      </c>
      <c r="AR23">
        <v>722</v>
      </c>
      <c r="AS23">
        <v>2006.5</v>
      </c>
      <c r="AT23">
        <v>8.5014660008300592E-3</v>
      </c>
    </row>
    <row r="24" spans="1:46" x14ac:dyDescent="0.25">
      <c r="A24">
        <v>23</v>
      </c>
      <c r="B24">
        <v>0</v>
      </c>
      <c r="C24">
        <v>0</v>
      </c>
      <c r="D24">
        <v>0</v>
      </c>
      <c r="E24">
        <v>35</v>
      </c>
      <c r="F24">
        <v>0</v>
      </c>
      <c r="G24">
        <v>0</v>
      </c>
      <c r="H24">
        <v>0</v>
      </c>
      <c r="I24">
        <v>0</v>
      </c>
      <c r="J24">
        <v>91</v>
      </c>
      <c r="K24">
        <v>0</v>
      </c>
      <c r="L24">
        <v>9</v>
      </c>
      <c r="M24">
        <v>0</v>
      </c>
      <c r="N24">
        <v>37</v>
      </c>
      <c r="O24">
        <v>0</v>
      </c>
      <c r="P24">
        <v>172</v>
      </c>
      <c r="Q24">
        <v>2168</v>
      </c>
      <c r="R24">
        <v>10031</v>
      </c>
      <c r="S24">
        <v>764</v>
      </c>
      <c r="T24">
        <v>17709</v>
      </c>
      <c r="U24">
        <v>946</v>
      </c>
      <c r="V24">
        <v>15287</v>
      </c>
      <c r="W24" t="s">
        <v>46</v>
      </c>
      <c r="X24" t="s">
        <v>46</v>
      </c>
      <c r="Y24" t="s">
        <v>46</v>
      </c>
      <c r="Z24">
        <v>9418</v>
      </c>
      <c r="AA24" t="s">
        <v>46</v>
      </c>
      <c r="AB24" t="s">
        <v>46</v>
      </c>
      <c r="AC24" t="s">
        <v>46</v>
      </c>
      <c r="AD24">
        <v>0</v>
      </c>
      <c r="AE24">
        <v>11</v>
      </c>
      <c r="AF24">
        <v>2676</v>
      </c>
      <c r="AG24">
        <v>0</v>
      </c>
      <c r="AH24" t="s">
        <v>46</v>
      </c>
      <c r="AI24" t="s">
        <v>46</v>
      </c>
      <c r="AJ24" t="s">
        <v>46</v>
      </c>
      <c r="AK24" t="s">
        <v>46</v>
      </c>
      <c r="AL24">
        <v>76539</v>
      </c>
      <c r="AM24">
        <v>635</v>
      </c>
      <c r="AN24">
        <v>172</v>
      </c>
      <c r="AO24">
        <v>26</v>
      </c>
      <c r="AP24">
        <v>195</v>
      </c>
      <c r="AQ24">
        <v>0</v>
      </c>
      <c r="AR24">
        <v>684</v>
      </c>
      <c r="AS24">
        <v>2006.75</v>
      </c>
      <c r="AT24">
        <v>8.2964240452579694E-3</v>
      </c>
    </row>
    <row r="25" spans="1:46" x14ac:dyDescent="0.25">
      <c r="A25">
        <v>24</v>
      </c>
      <c r="B25">
        <v>0</v>
      </c>
      <c r="C25">
        <v>0</v>
      </c>
      <c r="D25">
        <v>0</v>
      </c>
      <c r="E25">
        <v>35</v>
      </c>
      <c r="F25">
        <v>0</v>
      </c>
      <c r="G25">
        <v>0</v>
      </c>
      <c r="H25">
        <v>0</v>
      </c>
      <c r="I25">
        <v>0</v>
      </c>
      <c r="J25">
        <v>152</v>
      </c>
      <c r="K25">
        <v>0</v>
      </c>
      <c r="L25">
        <v>11</v>
      </c>
      <c r="M25">
        <v>0</v>
      </c>
      <c r="N25">
        <v>45</v>
      </c>
      <c r="O25">
        <v>0</v>
      </c>
      <c r="P25">
        <v>243</v>
      </c>
      <c r="Q25">
        <v>1943</v>
      </c>
      <c r="R25">
        <v>9878</v>
      </c>
      <c r="S25">
        <v>806</v>
      </c>
      <c r="T25">
        <v>17506</v>
      </c>
      <c r="U25">
        <v>938</v>
      </c>
      <c r="V25">
        <v>14539</v>
      </c>
      <c r="W25" t="s">
        <v>46</v>
      </c>
      <c r="X25" t="s">
        <v>46</v>
      </c>
      <c r="Y25" t="s">
        <v>46</v>
      </c>
      <c r="Z25">
        <v>8794</v>
      </c>
      <c r="AA25" t="s">
        <v>46</v>
      </c>
      <c r="AB25" t="s">
        <v>46</v>
      </c>
      <c r="AC25" t="s">
        <v>46</v>
      </c>
      <c r="AD25">
        <v>0</v>
      </c>
      <c r="AE25">
        <v>8</v>
      </c>
      <c r="AF25">
        <v>2566</v>
      </c>
      <c r="AG25">
        <v>0</v>
      </c>
      <c r="AH25" t="s">
        <v>46</v>
      </c>
      <c r="AI25" t="s">
        <v>46</v>
      </c>
      <c r="AJ25" t="s">
        <v>46</v>
      </c>
      <c r="AK25" t="s">
        <v>46</v>
      </c>
      <c r="AL25">
        <v>74393</v>
      </c>
      <c r="AM25">
        <v>635</v>
      </c>
      <c r="AN25">
        <v>243</v>
      </c>
      <c r="AO25">
        <v>29</v>
      </c>
      <c r="AP25">
        <v>289</v>
      </c>
      <c r="AQ25">
        <v>0</v>
      </c>
      <c r="AR25">
        <v>710</v>
      </c>
      <c r="AS25">
        <v>2007</v>
      </c>
      <c r="AT25">
        <v>8.5357493312542797E-3</v>
      </c>
    </row>
    <row r="26" spans="1:46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15</v>
      </c>
      <c r="O26">
        <v>0</v>
      </c>
      <c r="P26">
        <v>15</v>
      </c>
      <c r="Q26">
        <v>901</v>
      </c>
      <c r="R26">
        <v>11332</v>
      </c>
      <c r="S26">
        <v>752</v>
      </c>
      <c r="T26">
        <v>18015</v>
      </c>
      <c r="U26">
        <v>931</v>
      </c>
      <c r="V26">
        <v>15085</v>
      </c>
      <c r="W26" t="s">
        <v>46</v>
      </c>
      <c r="X26" t="s">
        <v>46</v>
      </c>
      <c r="Y26" t="s">
        <v>46</v>
      </c>
      <c r="Z26">
        <v>7140</v>
      </c>
      <c r="AA26" t="s">
        <v>46</v>
      </c>
      <c r="AB26" t="s">
        <v>46</v>
      </c>
      <c r="AC26" t="s">
        <v>46</v>
      </c>
      <c r="AD26">
        <v>0</v>
      </c>
      <c r="AE26">
        <v>8</v>
      </c>
      <c r="AF26">
        <v>2623</v>
      </c>
      <c r="AG26">
        <v>0</v>
      </c>
      <c r="AH26" t="s">
        <v>46</v>
      </c>
      <c r="AI26" t="s">
        <v>46</v>
      </c>
      <c r="AJ26" t="s">
        <v>46</v>
      </c>
      <c r="AK26" t="s">
        <v>46</v>
      </c>
      <c r="AL26">
        <v>73516</v>
      </c>
      <c r="AM26">
        <v>710</v>
      </c>
      <c r="AN26">
        <v>15</v>
      </c>
      <c r="AO26">
        <v>26</v>
      </c>
      <c r="AP26">
        <v>95</v>
      </c>
      <c r="AQ26">
        <v>0</v>
      </c>
      <c r="AR26">
        <v>816</v>
      </c>
      <c r="AS26">
        <v>2007.25</v>
      </c>
      <c r="AT26">
        <v>9.6577615757114099E-3</v>
      </c>
    </row>
    <row r="27" spans="1:46" x14ac:dyDescent="0.25">
      <c r="A27">
        <v>26</v>
      </c>
      <c r="B27">
        <v>0</v>
      </c>
      <c r="C27">
        <v>0</v>
      </c>
      <c r="D27">
        <v>0</v>
      </c>
      <c r="E27">
        <v>77</v>
      </c>
      <c r="F27">
        <v>0</v>
      </c>
      <c r="G27">
        <v>0</v>
      </c>
      <c r="H27">
        <v>0</v>
      </c>
      <c r="I27">
        <v>0</v>
      </c>
      <c r="J27">
        <v>31</v>
      </c>
      <c r="K27">
        <v>0</v>
      </c>
      <c r="L27">
        <v>11</v>
      </c>
      <c r="M27">
        <v>0</v>
      </c>
      <c r="N27">
        <v>31</v>
      </c>
      <c r="O27">
        <v>0</v>
      </c>
      <c r="P27">
        <v>150</v>
      </c>
      <c r="Q27">
        <v>598</v>
      </c>
      <c r="R27">
        <v>12373</v>
      </c>
      <c r="S27">
        <v>733</v>
      </c>
      <c r="T27">
        <v>18401</v>
      </c>
      <c r="U27">
        <v>889</v>
      </c>
      <c r="V27">
        <v>14740</v>
      </c>
      <c r="W27" t="s">
        <v>46</v>
      </c>
      <c r="X27" t="s">
        <v>46</v>
      </c>
      <c r="Y27" t="s">
        <v>46</v>
      </c>
      <c r="Z27">
        <v>8361</v>
      </c>
      <c r="AA27" t="s">
        <v>46</v>
      </c>
      <c r="AB27" t="s">
        <v>46</v>
      </c>
      <c r="AC27" t="s">
        <v>46</v>
      </c>
      <c r="AD27">
        <v>0</v>
      </c>
      <c r="AE27">
        <v>11</v>
      </c>
      <c r="AF27">
        <v>2728</v>
      </c>
      <c r="AG27">
        <v>0</v>
      </c>
      <c r="AH27" t="s">
        <v>46</v>
      </c>
      <c r="AI27" t="s">
        <v>46</v>
      </c>
      <c r="AJ27" t="s">
        <v>46</v>
      </c>
      <c r="AK27" t="s">
        <v>46</v>
      </c>
      <c r="AL27">
        <v>75796</v>
      </c>
      <c r="AM27">
        <v>710</v>
      </c>
      <c r="AN27">
        <v>150</v>
      </c>
      <c r="AO27">
        <v>45</v>
      </c>
      <c r="AP27">
        <v>124</v>
      </c>
      <c r="AQ27">
        <v>0</v>
      </c>
      <c r="AR27">
        <v>729</v>
      </c>
      <c r="AS27">
        <v>2007.5</v>
      </c>
      <c r="AT27">
        <v>9.3672489313420208E-3</v>
      </c>
    </row>
    <row r="28" spans="1:46" x14ac:dyDescent="0.25">
      <c r="A28">
        <v>27</v>
      </c>
      <c r="B28">
        <v>0</v>
      </c>
      <c r="C28">
        <v>0</v>
      </c>
      <c r="D28">
        <v>0</v>
      </c>
      <c r="E28">
        <v>77</v>
      </c>
      <c r="F28">
        <v>0</v>
      </c>
      <c r="G28">
        <v>0</v>
      </c>
      <c r="H28">
        <v>0</v>
      </c>
      <c r="I28">
        <v>0</v>
      </c>
      <c r="J28">
        <v>47</v>
      </c>
      <c r="K28">
        <v>0</v>
      </c>
      <c r="L28">
        <v>12</v>
      </c>
      <c r="M28">
        <v>0</v>
      </c>
      <c r="N28">
        <v>45</v>
      </c>
      <c r="O28">
        <v>0</v>
      </c>
      <c r="P28">
        <v>181</v>
      </c>
      <c r="Q28">
        <v>660</v>
      </c>
      <c r="R28">
        <v>12482</v>
      </c>
      <c r="S28">
        <v>758</v>
      </c>
      <c r="T28">
        <v>18133</v>
      </c>
      <c r="U28">
        <v>881</v>
      </c>
      <c r="V28">
        <v>15466</v>
      </c>
      <c r="W28" t="s">
        <v>46</v>
      </c>
      <c r="X28" t="s">
        <v>46</v>
      </c>
      <c r="Y28" t="s">
        <v>46</v>
      </c>
      <c r="Z28">
        <v>7781</v>
      </c>
      <c r="AA28" t="s">
        <v>46</v>
      </c>
      <c r="AB28" t="s">
        <v>46</v>
      </c>
      <c r="AC28" t="s">
        <v>46</v>
      </c>
      <c r="AD28">
        <v>0</v>
      </c>
      <c r="AE28">
        <v>9</v>
      </c>
      <c r="AF28">
        <v>2706</v>
      </c>
      <c r="AG28">
        <v>0</v>
      </c>
      <c r="AH28" t="s">
        <v>46</v>
      </c>
      <c r="AI28" t="s">
        <v>46</v>
      </c>
      <c r="AJ28" t="s">
        <v>46</v>
      </c>
      <c r="AK28" t="s">
        <v>46</v>
      </c>
      <c r="AL28">
        <v>74902</v>
      </c>
      <c r="AM28">
        <v>710</v>
      </c>
      <c r="AN28">
        <v>150</v>
      </c>
      <c r="AO28">
        <v>45</v>
      </c>
      <c r="AP28">
        <v>124</v>
      </c>
      <c r="AQ28">
        <v>0</v>
      </c>
      <c r="AR28">
        <v>729</v>
      </c>
      <c r="AS28">
        <v>2007.75</v>
      </c>
      <c r="AT28">
        <v>9.4790526287682596E-3</v>
      </c>
    </row>
    <row r="29" spans="1:46" x14ac:dyDescent="0.25">
      <c r="A29">
        <v>28</v>
      </c>
      <c r="B29">
        <v>0</v>
      </c>
      <c r="C29">
        <v>0</v>
      </c>
      <c r="D29">
        <v>0</v>
      </c>
      <c r="E29">
        <v>77</v>
      </c>
      <c r="F29">
        <v>0</v>
      </c>
      <c r="G29">
        <v>0</v>
      </c>
      <c r="H29">
        <v>0</v>
      </c>
      <c r="I29">
        <v>0</v>
      </c>
      <c r="J29">
        <v>230</v>
      </c>
      <c r="K29">
        <v>0</v>
      </c>
      <c r="L29">
        <v>12</v>
      </c>
      <c r="M29">
        <v>0</v>
      </c>
      <c r="N29">
        <v>57</v>
      </c>
      <c r="O29">
        <v>0</v>
      </c>
      <c r="P29">
        <v>376</v>
      </c>
      <c r="Q29">
        <v>463</v>
      </c>
      <c r="R29">
        <v>12262</v>
      </c>
      <c r="S29">
        <v>733</v>
      </c>
      <c r="T29">
        <v>18528</v>
      </c>
      <c r="U29">
        <v>871</v>
      </c>
      <c r="V29">
        <v>13555</v>
      </c>
      <c r="W29" t="s">
        <v>46</v>
      </c>
      <c r="X29" t="s">
        <v>46</v>
      </c>
      <c r="Y29" t="s">
        <v>46</v>
      </c>
      <c r="Z29">
        <v>8393</v>
      </c>
      <c r="AA29" t="s">
        <v>46</v>
      </c>
      <c r="AB29" t="s">
        <v>46</v>
      </c>
      <c r="AC29" t="s">
        <v>46</v>
      </c>
      <c r="AD29">
        <v>0</v>
      </c>
      <c r="AE29">
        <v>9</v>
      </c>
      <c r="AF29">
        <v>2780</v>
      </c>
      <c r="AG29">
        <v>0</v>
      </c>
      <c r="AH29" t="s">
        <v>46</v>
      </c>
      <c r="AI29" t="s">
        <v>46</v>
      </c>
      <c r="AJ29" t="s">
        <v>46</v>
      </c>
      <c r="AK29" t="s">
        <v>46</v>
      </c>
      <c r="AL29">
        <v>74010</v>
      </c>
      <c r="AM29">
        <v>710</v>
      </c>
      <c r="AN29">
        <v>181</v>
      </c>
      <c r="AO29">
        <v>50</v>
      </c>
      <c r="AP29">
        <v>137</v>
      </c>
      <c r="AQ29">
        <v>0</v>
      </c>
      <c r="AR29">
        <v>716</v>
      </c>
      <c r="AS29">
        <v>2008</v>
      </c>
      <c r="AT29">
        <v>9.5932982029455494E-3</v>
      </c>
    </row>
    <row r="30" spans="1:46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4</v>
      </c>
      <c r="M30">
        <v>0</v>
      </c>
      <c r="N30">
        <v>9</v>
      </c>
      <c r="O30">
        <v>0</v>
      </c>
      <c r="P30">
        <v>14</v>
      </c>
      <c r="Q30">
        <v>759</v>
      </c>
      <c r="R30">
        <v>13074</v>
      </c>
      <c r="S30">
        <v>780</v>
      </c>
      <c r="T30">
        <v>18449</v>
      </c>
      <c r="U30">
        <v>862</v>
      </c>
      <c r="V30">
        <v>13240</v>
      </c>
      <c r="W30" t="s">
        <v>46</v>
      </c>
      <c r="X30" t="s">
        <v>46</v>
      </c>
      <c r="Y30" t="s">
        <v>46</v>
      </c>
      <c r="Z30">
        <v>5511</v>
      </c>
      <c r="AA30" t="s">
        <v>46</v>
      </c>
      <c r="AB30" t="s">
        <v>46</v>
      </c>
      <c r="AC30" t="s">
        <v>46</v>
      </c>
      <c r="AD30">
        <v>0</v>
      </c>
      <c r="AE30">
        <v>9</v>
      </c>
      <c r="AF30">
        <v>2617</v>
      </c>
      <c r="AG30">
        <v>0</v>
      </c>
      <c r="AH30" t="s">
        <v>46</v>
      </c>
      <c r="AI30" t="s">
        <v>46</v>
      </c>
      <c r="AJ30" t="s">
        <v>46</v>
      </c>
      <c r="AK30" t="s">
        <v>46</v>
      </c>
      <c r="AL30">
        <v>73158</v>
      </c>
      <c r="AM30">
        <v>487</v>
      </c>
      <c r="AN30">
        <v>14</v>
      </c>
      <c r="AO30">
        <v>13</v>
      </c>
      <c r="AP30">
        <v>94</v>
      </c>
      <c r="AQ30">
        <v>0</v>
      </c>
      <c r="AR30">
        <v>580</v>
      </c>
      <c r="AS30">
        <v>2008.25</v>
      </c>
      <c r="AT30">
        <v>6.6568249542087003E-3</v>
      </c>
    </row>
    <row r="31" spans="1:46" x14ac:dyDescent="0.25">
      <c r="A31">
        <v>30</v>
      </c>
      <c r="B31">
        <v>0</v>
      </c>
      <c r="C31">
        <v>0</v>
      </c>
      <c r="D31">
        <v>0</v>
      </c>
      <c r="E31">
        <v>44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5</v>
      </c>
      <c r="M31">
        <v>0</v>
      </c>
      <c r="N31">
        <v>17</v>
      </c>
      <c r="O31">
        <v>0</v>
      </c>
      <c r="P31">
        <v>67</v>
      </c>
      <c r="Q31">
        <v>777</v>
      </c>
      <c r="R31">
        <v>11803</v>
      </c>
      <c r="S31">
        <v>806</v>
      </c>
      <c r="T31">
        <v>19186</v>
      </c>
      <c r="U31">
        <v>854</v>
      </c>
      <c r="V31">
        <v>12490</v>
      </c>
      <c r="W31" t="s">
        <v>46</v>
      </c>
      <c r="X31" t="s">
        <v>46</v>
      </c>
      <c r="Y31" t="s">
        <v>46</v>
      </c>
      <c r="Z31">
        <v>8010</v>
      </c>
      <c r="AA31" t="s">
        <v>46</v>
      </c>
      <c r="AB31" t="s">
        <v>46</v>
      </c>
      <c r="AC31" t="s">
        <v>46</v>
      </c>
      <c r="AD31">
        <v>0</v>
      </c>
      <c r="AE31">
        <v>11</v>
      </c>
      <c r="AF31">
        <v>2657</v>
      </c>
      <c r="AG31">
        <v>0</v>
      </c>
      <c r="AH31" t="s">
        <v>46</v>
      </c>
      <c r="AI31" t="s">
        <v>46</v>
      </c>
      <c r="AJ31" t="s">
        <v>46</v>
      </c>
      <c r="AK31" t="s">
        <v>46</v>
      </c>
      <c r="AL31">
        <v>76893</v>
      </c>
      <c r="AM31">
        <v>487</v>
      </c>
      <c r="AN31">
        <v>67</v>
      </c>
      <c r="AO31">
        <v>104</v>
      </c>
      <c r="AP31">
        <v>93</v>
      </c>
      <c r="AQ31">
        <v>0</v>
      </c>
      <c r="AR31">
        <v>617</v>
      </c>
      <c r="AS31">
        <v>2008.5</v>
      </c>
      <c r="AT31">
        <v>6.3334763892682003E-3</v>
      </c>
    </row>
    <row r="32" spans="1:46" x14ac:dyDescent="0.25">
      <c r="A32">
        <v>31</v>
      </c>
      <c r="B32">
        <v>0</v>
      </c>
      <c r="C32">
        <v>0</v>
      </c>
      <c r="D32">
        <v>0</v>
      </c>
      <c r="E32">
        <v>44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5</v>
      </c>
      <c r="M32">
        <v>0</v>
      </c>
      <c r="N32">
        <v>28</v>
      </c>
      <c r="O32">
        <v>0</v>
      </c>
      <c r="P32">
        <v>78</v>
      </c>
      <c r="Q32">
        <v>1120</v>
      </c>
      <c r="R32">
        <v>11701</v>
      </c>
      <c r="S32">
        <v>831</v>
      </c>
      <c r="T32">
        <v>19524</v>
      </c>
      <c r="U32">
        <v>797</v>
      </c>
      <c r="V32">
        <v>12264</v>
      </c>
      <c r="W32" t="s">
        <v>46</v>
      </c>
      <c r="X32" t="s">
        <v>46</v>
      </c>
      <c r="Y32" t="s">
        <v>46</v>
      </c>
      <c r="Z32">
        <v>8537</v>
      </c>
      <c r="AA32" t="s">
        <v>46</v>
      </c>
      <c r="AB32" t="s">
        <v>46</v>
      </c>
      <c r="AC32" t="s">
        <v>46</v>
      </c>
      <c r="AD32">
        <v>0</v>
      </c>
      <c r="AE32">
        <v>8</v>
      </c>
      <c r="AF32">
        <v>2921</v>
      </c>
      <c r="AG32">
        <v>0</v>
      </c>
      <c r="AH32" t="s">
        <v>46</v>
      </c>
      <c r="AI32" t="s">
        <v>46</v>
      </c>
      <c r="AJ32" t="s">
        <v>46</v>
      </c>
      <c r="AK32" t="s">
        <v>46</v>
      </c>
      <c r="AL32">
        <v>78320</v>
      </c>
      <c r="AM32">
        <v>487</v>
      </c>
      <c r="AN32">
        <v>78</v>
      </c>
      <c r="AO32">
        <v>114</v>
      </c>
      <c r="AP32">
        <v>195</v>
      </c>
      <c r="AQ32">
        <v>0</v>
      </c>
      <c r="AR32">
        <v>718</v>
      </c>
      <c r="AS32">
        <v>2008.75</v>
      </c>
      <c r="AT32">
        <v>6.2180796731358496E-3</v>
      </c>
    </row>
    <row r="33" spans="1:46" x14ac:dyDescent="0.25">
      <c r="A33">
        <v>32</v>
      </c>
      <c r="B33">
        <v>0</v>
      </c>
      <c r="C33">
        <v>0</v>
      </c>
      <c r="D33">
        <v>0</v>
      </c>
      <c r="E33">
        <v>73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5</v>
      </c>
      <c r="M33">
        <v>0</v>
      </c>
      <c r="N33">
        <v>41</v>
      </c>
      <c r="O33">
        <v>0</v>
      </c>
      <c r="P33">
        <v>120</v>
      </c>
      <c r="Q33">
        <v>946</v>
      </c>
      <c r="R33">
        <v>11510</v>
      </c>
      <c r="S33">
        <v>871</v>
      </c>
      <c r="T33">
        <v>19741</v>
      </c>
      <c r="U33">
        <v>788</v>
      </c>
      <c r="V33">
        <v>11896</v>
      </c>
      <c r="W33" t="s">
        <v>46</v>
      </c>
      <c r="X33" t="s">
        <v>46</v>
      </c>
      <c r="Y33" t="s">
        <v>46</v>
      </c>
      <c r="Z33">
        <v>8796</v>
      </c>
      <c r="AA33" t="s">
        <v>46</v>
      </c>
      <c r="AB33" t="s">
        <v>46</v>
      </c>
      <c r="AC33" t="s">
        <v>46</v>
      </c>
      <c r="AD33">
        <v>0</v>
      </c>
      <c r="AE33">
        <v>8</v>
      </c>
      <c r="AF33">
        <v>2918</v>
      </c>
      <c r="AG33">
        <v>0</v>
      </c>
      <c r="AH33" t="s">
        <v>46</v>
      </c>
      <c r="AI33" t="s">
        <v>46</v>
      </c>
      <c r="AJ33" t="s">
        <v>46</v>
      </c>
      <c r="AK33" t="s">
        <v>46</v>
      </c>
      <c r="AL33">
        <v>77507</v>
      </c>
      <c r="AM33">
        <v>487</v>
      </c>
      <c r="AN33">
        <v>120</v>
      </c>
      <c r="AO33">
        <v>127</v>
      </c>
      <c r="AP33">
        <v>300</v>
      </c>
      <c r="AQ33">
        <v>0</v>
      </c>
      <c r="AR33">
        <v>794</v>
      </c>
      <c r="AS33">
        <v>2009</v>
      </c>
      <c r="AT33">
        <v>6.2833034435599401E-3</v>
      </c>
    </row>
    <row r="34" spans="1:46" x14ac:dyDescent="0.25">
      <c r="A34">
        <v>33</v>
      </c>
      <c r="B34">
        <v>0</v>
      </c>
      <c r="C34">
        <v>0</v>
      </c>
      <c r="D34">
        <v>0</v>
      </c>
      <c r="E34">
        <v>17</v>
      </c>
      <c r="F34">
        <v>0</v>
      </c>
      <c r="G34">
        <v>0</v>
      </c>
      <c r="H34">
        <v>0</v>
      </c>
      <c r="I34">
        <v>0</v>
      </c>
      <c r="J34">
        <v>215</v>
      </c>
      <c r="K34">
        <v>0</v>
      </c>
      <c r="L34">
        <v>3</v>
      </c>
      <c r="M34">
        <v>0</v>
      </c>
      <c r="N34">
        <v>8</v>
      </c>
      <c r="O34">
        <v>0</v>
      </c>
      <c r="P34">
        <v>243</v>
      </c>
      <c r="Q34">
        <v>713</v>
      </c>
      <c r="R34">
        <v>11684</v>
      </c>
      <c r="S34">
        <v>953</v>
      </c>
      <c r="T34">
        <v>18879</v>
      </c>
      <c r="U34">
        <v>844</v>
      </c>
      <c r="V34">
        <v>12481</v>
      </c>
      <c r="W34" t="s">
        <v>46</v>
      </c>
      <c r="X34" t="s">
        <v>46</v>
      </c>
      <c r="Y34" t="s">
        <v>46</v>
      </c>
      <c r="Z34">
        <v>6780</v>
      </c>
      <c r="AA34" t="s">
        <v>46</v>
      </c>
      <c r="AB34" t="s">
        <v>46</v>
      </c>
      <c r="AC34" t="s">
        <v>46</v>
      </c>
      <c r="AD34">
        <v>0</v>
      </c>
      <c r="AE34">
        <v>9</v>
      </c>
      <c r="AF34">
        <v>3182</v>
      </c>
      <c r="AG34">
        <v>0</v>
      </c>
      <c r="AH34" t="s">
        <v>46</v>
      </c>
      <c r="AI34" t="s">
        <v>46</v>
      </c>
      <c r="AJ34" t="s">
        <v>46</v>
      </c>
      <c r="AK34" t="s">
        <v>46</v>
      </c>
      <c r="AL34">
        <v>76123</v>
      </c>
      <c r="AM34">
        <v>794</v>
      </c>
      <c r="AN34">
        <v>243</v>
      </c>
      <c r="AO34">
        <v>89</v>
      </c>
      <c r="AP34">
        <v>121</v>
      </c>
      <c r="AQ34">
        <v>0</v>
      </c>
      <c r="AR34">
        <v>761</v>
      </c>
      <c r="AS34">
        <v>2009.25</v>
      </c>
      <c r="AT34">
        <v>1.0430487500492599E-2</v>
      </c>
    </row>
    <row r="35" spans="1:46" x14ac:dyDescent="0.25">
      <c r="A35">
        <v>34</v>
      </c>
      <c r="B35">
        <v>0</v>
      </c>
      <c r="C35">
        <v>0</v>
      </c>
      <c r="D35">
        <v>0</v>
      </c>
      <c r="E35">
        <v>33</v>
      </c>
      <c r="F35">
        <v>0</v>
      </c>
      <c r="G35">
        <v>0</v>
      </c>
      <c r="H35">
        <v>0</v>
      </c>
      <c r="I35">
        <v>0</v>
      </c>
      <c r="J35">
        <v>240</v>
      </c>
      <c r="K35">
        <v>0</v>
      </c>
      <c r="L35">
        <v>4</v>
      </c>
      <c r="M35">
        <v>0</v>
      </c>
      <c r="N35">
        <v>19</v>
      </c>
      <c r="O35">
        <v>0</v>
      </c>
      <c r="P35">
        <v>296</v>
      </c>
      <c r="Q35">
        <v>661</v>
      </c>
      <c r="R35">
        <v>12181</v>
      </c>
      <c r="S35">
        <v>1006</v>
      </c>
      <c r="T35">
        <v>19020</v>
      </c>
      <c r="U35">
        <v>830</v>
      </c>
      <c r="V35">
        <v>13792</v>
      </c>
      <c r="W35" t="s">
        <v>46</v>
      </c>
      <c r="X35" t="s">
        <v>46</v>
      </c>
      <c r="Y35" t="s">
        <v>46</v>
      </c>
      <c r="Z35">
        <v>7228</v>
      </c>
      <c r="AA35" t="s">
        <v>46</v>
      </c>
      <c r="AB35" t="s">
        <v>46</v>
      </c>
      <c r="AC35" t="s">
        <v>46</v>
      </c>
      <c r="AD35">
        <v>0</v>
      </c>
      <c r="AE35">
        <v>9</v>
      </c>
      <c r="AF35">
        <v>3162</v>
      </c>
      <c r="AG35">
        <v>0</v>
      </c>
      <c r="AH35" t="s">
        <v>46</v>
      </c>
      <c r="AI35" t="s">
        <v>46</v>
      </c>
      <c r="AJ35" t="s">
        <v>46</v>
      </c>
      <c r="AK35" t="s">
        <v>46</v>
      </c>
      <c r="AL35">
        <v>78604</v>
      </c>
      <c r="AM35">
        <v>794</v>
      </c>
      <c r="AN35">
        <v>296</v>
      </c>
      <c r="AO35">
        <v>137</v>
      </c>
      <c r="AP35">
        <v>152</v>
      </c>
      <c r="AQ35">
        <v>0</v>
      </c>
      <c r="AR35">
        <v>787</v>
      </c>
      <c r="AS35">
        <v>2009.5</v>
      </c>
      <c r="AT35">
        <v>1.01012671110885E-2</v>
      </c>
    </row>
    <row r="36" spans="1:46" x14ac:dyDescent="0.25">
      <c r="A36">
        <v>35</v>
      </c>
      <c r="B36">
        <v>0</v>
      </c>
      <c r="C36">
        <v>0</v>
      </c>
      <c r="D36">
        <v>0</v>
      </c>
      <c r="E36">
        <v>33</v>
      </c>
      <c r="F36">
        <v>0</v>
      </c>
      <c r="G36">
        <v>0</v>
      </c>
      <c r="H36">
        <v>0</v>
      </c>
      <c r="I36">
        <v>0</v>
      </c>
      <c r="J36">
        <v>243</v>
      </c>
      <c r="K36">
        <v>0</v>
      </c>
      <c r="L36">
        <v>4</v>
      </c>
      <c r="M36">
        <v>0</v>
      </c>
      <c r="N36">
        <v>28</v>
      </c>
      <c r="O36">
        <v>0</v>
      </c>
      <c r="P36">
        <v>308</v>
      </c>
      <c r="Q36">
        <v>1028</v>
      </c>
      <c r="R36">
        <v>14123</v>
      </c>
      <c r="S36">
        <v>1039</v>
      </c>
      <c r="T36">
        <v>18162</v>
      </c>
      <c r="U36">
        <v>838</v>
      </c>
      <c r="V36">
        <v>14670</v>
      </c>
      <c r="W36" t="s">
        <v>46</v>
      </c>
      <c r="X36" t="s">
        <v>46</v>
      </c>
      <c r="Y36" t="s">
        <v>46</v>
      </c>
      <c r="Z36">
        <v>8494</v>
      </c>
      <c r="AA36" t="s">
        <v>46</v>
      </c>
      <c r="AB36" t="s">
        <v>46</v>
      </c>
      <c r="AC36" t="s">
        <v>46</v>
      </c>
      <c r="AD36">
        <v>0</v>
      </c>
      <c r="AE36">
        <v>9</v>
      </c>
      <c r="AF36">
        <v>3330</v>
      </c>
      <c r="AG36">
        <v>0</v>
      </c>
      <c r="AH36" t="s">
        <v>46</v>
      </c>
      <c r="AI36" t="s">
        <v>46</v>
      </c>
      <c r="AJ36" t="s">
        <v>46</v>
      </c>
      <c r="AK36" t="s">
        <v>46</v>
      </c>
      <c r="AL36">
        <v>81829</v>
      </c>
      <c r="AM36">
        <v>794</v>
      </c>
      <c r="AN36">
        <v>308</v>
      </c>
      <c r="AO36">
        <v>148</v>
      </c>
      <c r="AP36">
        <v>227</v>
      </c>
      <c r="AQ36">
        <v>0</v>
      </c>
      <c r="AR36">
        <v>861</v>
      </c>
      <c r="AS36">
        <v>2009.75</v>
      </c>
      <c r="AT36">
        <v>9.7031614708721903E-3</v>
      </c>
    </row>
    <row r="37" spans="1:46" x14ac:dyDescent="0.25">
      <c r="A37">
        <v>36</v>
      </c>
      <c r="B37">
        <v>0</v>
      </c>
      <c r="C37">
        <v>0</v>
      </c>
      <c r="D37">
        <v>0</v>
      </c>
      <c r="E37">
        <v>39</v>
      </c>
      <c r="F37">
        <v>0</v>
      </c>
      <c r="G37">
        <v>0</v>
      </c>
      <c r="H37">
        <v>0</v>
      </c>
      <c r="I37">
        <v>0</v>
      </c>
      <c r="J37">
        <v>309</v>
      </c>
      <c r="K37">
        <v>0</v>
      </c>
      <c r="L37">
        <v>5</v>
      </c>
      <c r="M37">
        <v>0</v>
      </c>
      <c r="N37">
        <v>38</v>
      </c>
      <c r="O37">
        <v>0</v>
      </c>
      <c r="P37">
        <v>391</v>
      </c>
      <c r="Q37">
        <v>859</v>
      </c>
      <c r="R37">
        <v>12956</v>
      </c>
      <c r="S37">
        <v>1154</v>
      </c>
      <c r="T37">
        <v>18149</v>
      </c>
      <c r="U37">
        <v>825</v>
      </c>
      <c r="V37">
        <v>15147</v>
      </c>
      <c r="W37" t="s">
        <v>46</v>
      </c>
      <c r="X37" t="s">
        <v>46</v>
      </c>
      <c r="Y37" t="s">
        <v>46</v>
      </c>
      <c r="Z37">
        <v>10038</v>
      </c>
      <c r="AA37" t="s">
        <v>46</v>
      </c>
      <c r="AB37" t="s">
        <v>46</v>
      </c>
      <c r="AC37" t="s">
        <v>46</v>
      </c>
      <c r="AD37">
        <v>0</v>
      </c>
      <c r="AE37">
        <v>9</v>
      </c>
      <c r="AF37">
        <v>3412</v>
      </c>
      <c r="AG37">
        <v>0</v>
      </c>
      <c r="AH37" t="s">
        <v>46</v>
      </c>
      <c r="AI37" t="s">
        <v>46</v>
      </c>
      <c r="AJ37" t="s">
        <v>46</v>
      </c>
      <c r="AK37" t="s">
        <v>46</v>
      </c>
      <c r="AL37">
        <v>83194</v>
      </c>
      <c r="AM37">
        <v>794</v>
      </c>
      <c r="AN37">
        <v>391</v>
      </c>
      <c r="AO37">
        <v>167</v>
      </c>
      <c r="AP37">
        <v>330</v>
      </c>
      <c r="AQ37">
        <v>0</v>
      </c>
      <c r="AR37">
        <v>900</v>
      </c>
      <c r="AS37">
        <v>2010</v>
      </c>
      <c r="AT37">
        <v>9.5439574969348791E-3</v>
      </c>
    </row>
    <row r="38" spans="1:46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136</v>
      </c>
      <c r="K38">
        <v>0</v>
      </c>
      <c r="L38">
        <v>0</v>
      </c>
      <c r="M38">
        <v>0</v>
      </c>
      <c r="N38">
        <v>8</v>
      </c>
      <c r="O38">
        <v>0</v>
      </c>
      <c r="P38">
        <v>144</v>
      </c>
      <c r="Q38">
        <v>338</v>
      </c>
      <c r="R38">
        <v>12910</v>
      </c>
      <c r="S38">
        <v>1142</v>
      </c>
      <c r="T38">
        <v>17846</v>
      </c>
      <c r="U38">
        <v>810</v>
      </c>
      <c r="V38">
        <v>14611</v>
      </c>
      <c r="W38" t="s">
        <v>46</v>
      </c>
      <c r="X38" t="s">
        <v>46</v>
      </c>
      <c r="Y38" t="s">
        <v>46</v>
      </c>
      <c r="Z38">
        <v>8100</v>
      </c>
      <c r="AA38" t="s">
        <v>46</v>
      </c>
      <c r="AB38" t="s">
        <v>46</v>
      </c>
      <c r="AC38" t="s">
        <v>46</v>
      </c>
      <c r="AD38">
        <v>0</v>
      </c>
      <c r="AE38">
        <v>8</v>
      </c>
      <c r="AF38">
        <v>3450</v>
      </c>
      <c r="AG38">
        <v>0</v>
      </c>
      <c r="AH38" t="s">
        <v>46</v>
      </c>
      <c r="AI38" t="s">
        <v>46</v>
      </c>
      <c r="AJ38" t="s">
        <v>46</v>
      </c>
      <c r="AK38" t="s">
        <v>46</v>
      </c>
      <c r="AL38">
        <v>82176</v>
      </c>
      <c r="AM38">
        <v>900</v>
      </c>
      <c r="AN38">
        <v>144</v>
      </c>
      <c r="AO38">
        <v>9</v>
      </c>
      <c r="AP38">
        <v>78</v>
      </c>
      <c r="AQ38">
        <v>0</v>
      </c>
      <c r="AR38">
        <v>843</v>
      </c>
      <c r="AS38">
        <v>2010.25</v>
      </c>
      <c r="AT38">
        <v>1.09521028037383E-2</v>
      </c>
    </row>
    <row r="39" spans="1:46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136</v>
      </c>
      <c r="K39">
        <v>0</v>
      </c>
      <c r="L39">
        <v>72</v>
      </c>
      <c r="M39">
        <v>0</v>
      </c>
      <c r="N39">
        <v>18</v>
      </c>
      <c r="O39">
        <v>0</v>
      </c>
      <c r="P39">
        <v>226</v>
      </c>
      <c r="Q39">
        <v>431</v>
      </c>
      <c r="R39">
        <v>14484</v>
      </c>
      <c r="S39">
        <v>1090</v>
      </c>
      <c r="T39">
        <v>17306</v>
      </c>
      <c r="U39">
        <v>796</v>
      </c>
      <c r="V39">
        <v>14091</v>
      </c>
      <c r="W39" t="s">
        <v>46</v>
      </c>
      <c r="X39" t="s">
        <v>46</v>
      </c>
      <c r="Y39" t="s">
        <v>46</v>
      </c>
      <c r="Z39">
        <v>8577</v>
      </c>
      <c r="AA39" t="s">
        <v>46</v>
      </c>
      <c r="AB39" t="s">
        <v>46</v>
      </c>
      <c r="AC39" t="s">
        <v>46</v>
      </c>
      <c r="AD39">
        <v>0</v>
      </c>
      <c r="AE39">
        <v>8</v>
      </c>
      <c r="AF39">
        <v>3689</v>
      </c>
      <c r="AG39">
        <v>0</v>
      </c>
      <c r="AH39" t="s">
        <v>46</v>
      </c>
      <c r="AI39" t="s">
        <v>46</v>
      </c>
      <c r="AJ39" t="s">
        <v>46</v>
      </c>
      <c r="AK39" t="s">
        <v>46</v>
      </c>
      <c r="AL39">
        <v>82121</v>
      </c>
      <c r="AM39">
        <v>900</v>
      </c>
      <c r="AN39">
        <v>226</v>
      </c>
      <c r="AO39">
        <v>25</v>
      </c>
      <c r="AP39">
        <v>155</v>
      </c>
      <c r="AQ39">
        <v>0</v>
      </c>
      <c r="AR39">
        <v>854</v>
      </c>
      <c r="AS39">
        <v>2010.5</v>
      </c>
      <c r="AT39">
        <v>1.0959437902607101E-2</v>
      </c>
    </row>
    <row r="40" spans="1:46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44</v>
      </c>
      <c r="H40">
        <v>0</v>
      </c>
      <c r="I40">
        <v>0</v>
      </c>
      <c r="J40">
        <v>224</v>
      </c>
      <c r="K40">
        <v>0</v>
      </c>
      <c r="L40">
        <v>74</v>
      </c>
      <c r="M40">
        <v>0</v>
      </c>
      <c r="N40">
        <v>33</v>
      </c>
      <c r="O40">
        <v>0</v>
      </c>
      <c r="P40">
        <v>375</v>
      </c>
      <c r="Q40">
        <v>557</v>
      </c>
      <c r="R40">
        <v>14545</v>
      </c>
      <c r="S40">
        <v>1157</v>
      </c>
      <c r="T40">
        <v>17263</v>
      </c>
      <c r="U40">
        <v>728</v>
      </c>
      <c r="V40">
        <v>14014</v>
      </c>
      <c r="W40" t="s">
        <v>46</v>
      </c>
      <c r="X40" t="s">
        <v>46</v>
      </c>
      <c r="Y40" t="s">
        <v>46</v>
      </c>
      <c r="Z40">
        <v>10108</v>
      </c>
      <c r="AA40" t="s">
        <v>46</v>
      </c>
      <c r="AB40" t="s">
        <v>46</v>
      </c>
      <c r="AC40" t="s">
        <v>46</v>
      </c>
      <c r="AD40">
        <v>0</v>
      </c>
      <c r="AE40">
        <v>8</v>
      </c>
      <c r="AF40">
        <v>3613</v>
      </c>
      <c r="AG40">
        <v>0</v>
      </c>
      <c r="AH40" t="s">
        <v>46</v>
      </c>
      <c r="AI40" t="s">
        <v>46</v>
      </c>
      <c r="AJ40" t="s">
        <v>46</v>
      </c>
      <c r="AK40" t="s">
        <v>46</v>
      </c>
      <c r="AL40">
        <v>83915</v>
      </c>
      <c r="AM40">
        <v>900</v>
      </c>
      <c r="AN40">
        <v>375</v>
      </c>
      <c r="AO40">
        <v>79</v>
      </c>
      <c r="AP40">
        <v>428</v>
      </c>
      <c r="AQ40">
        <v>0</v>
      </c>
      <c r="AR40">
        <v>1032</v>
      </c>
      <c r="AS40">
        <v>2010.75</v>
      </c>
      <c r="AT40">
        <v>1.0725138533039399E-2</v>
      </c>
    </row>
    <row r="41" spans="1:46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44</v>
      </c>
      <c r="H41">
        <v>0</v>
      </c>
      <c r="I41">
        <v>0</v>
      </c>
      <c r="J41">
        <v>224</v>
      </c>
      <c r="K41">
        <v>0</v>
      </c>
      <c r="L41">
        <v>74</v>
      </c>
      <c r="M41">
        <v>0</v>
      </c>
      <c r="N41">
        <v>42</v>
      </c>
      <c r="O41">
        <v>0</v>
      </c>
      <c r="P41">
        <v>384</v>
      </c>
      <c r="Q41">
        <v>444</v>
      </c>
      <c r="R41">
        <v>16021</v>
      </c>
      <c r="S41">
        <v>1137</v>
      </c>
      <c r="T41">
        <v>16352</v>
      </c>
      <c r="U41">
        <v>715</v>
      </c>
      <c r="V41">
        <v>13304</v>
      </c>
      <c r="W41" t="s">
        <v>46</v>
      </c>
      <c r="X41" t="s">
        <v>46</v>
      </c>
      <c r="Y41" t="s">
        <v>46</v>
      </c>
      <c r="Z41">
        <v>11506</v>
      </c>
      <c r="AA41" t="s">
        <v>46</v>
      </c>
      <c r="AB41" t="s">
        <v>46</v>
      </c>
      <c r="AC41" t="s">
        <v>46</v>
      </c>
      <c r="AD41">
        <v>0</v>
      </c>
      <c r="AE41">
        <v>8</v>
      </c>
      <c r="AF41">
        <v>3315</v>
      </c>
      <c r="AG41">
        <v>0</v>
      </c>
      <c r="AH41" t="s">
        <v>46</v>
      </c>
      <c r="AI41" t="s">
        <v>46</v>
      </c>
      <c r="AJ41" t="s">
        <v>46</v>
      </c>
      <c r="AK41" t="s">
        <v>46</v>
      </c>
      <c r="AL41">
        <v>82366</v>
      </c>
      <c r="AM41">
        <v>900</v>
      </c>
      <c r="AN41">
        <v>384</v>
      </c>
      <c r="AO41">
        <v>86</v>
      </c>
      <c r="AP41">
        <v>1043</v>
      </c>
      <c r="AQ41">
        <v>0</v>
      </c>
      <c r="AR41">
        <v>1645</v>
      </c>
      <c r="AS41">
        <v>2011</v>
      </c>
      <c r="AT41">
        <v>1.0926838744141999E-2</v>
      </c>
    </row>
    <row r="42" spans="1:46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134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7</v>
      </c>
      <c r="O42">
        <v>0</v>
      </c>
      <c r="P42">
        <v>141</v>
      </c>
      <c r="Q42">
        <v>469</v>
      </c>
      <c r="R42">
        <v>16490</v>
      </c>
      <c r="S42">
        <v>1142</v>
      </c>
      <c r="T42">
        <v>15953</v>
      </c>
      <c r="U42">
        <v>703</v>
      </c>
      <c r="V42">
        <v>12233</v>
      </c>
      <c r="W42" t="s">
        <v>46</v>
      </c>
      <c r="X42" t="s">
        <v>46</v>
      </c>
      <c r="Y42" t="s">
        <v>46</v>
      </c>
      <c r="Z42">
        <v>7280</v>
      </c>
      <c r="AA42" t="s">
        <v>46</v>
      </c>
      <c r="AB42" t="s">
        <v>46</v>
      </c>
      <c r="AC42" t="s">
        <v>46</v>
      </c>
      <c r="AD42">
        <v>0</v>
      </c>
      <c r="AE42">
        <v>8</v>
      </c>
      <c r="AF42">
        <v>1859</v>
      </c>
      <c r="AG42">
        <v>0</v>
      </c>
      <c r="AH42" t="s">
        <v>46</v>
      </c>
      <c r="AI42" t="s">
        <v>46</v>
      </c>
      <c r="AJ42" t="s">
        <v>46</v>
      </c>
      <c r="AK42" t="s">
        <v>46</v>
      </c>
      <c r="AL42">
        <v>76753</v>
      </c>
      <c r="AM42">
        <v>1645</v>
      </c>
      <c r="AN42">
        <v>141</v>
      </c>
      <c r="AO42">
        <v>16</v>
      </c>
      <c r="AP42">
        <v>55</v>
      </c>
      <c r="AQ42">
        <v>0</v>
      </c>
      <c r="AR42">
        <v>1575</v>
      </c>
      <c r="AS42">
        <v>2011.25</v>
      </c>
      <c r="AT42">
        <v>2.1432387007674001E-2</v>
      </c>
    </row>
    <row r="43" spans="1:46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134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19</v>
      </c>
      <c r="O43">
        <v>0</v>
      </c>
      <c r="P43">
        <v>153</v>
      </c>
      <c r="Q43">
        <v>163</v>
      </c>
      <c r="R43">
        <v>17978</v>
      </c>
      <c r="S43">
        <v>1164</v>
      </c>
      <c r="T43">
        <v>15803</v>
      </c>
      <c r="U43">
        <v>603</v>
      </c>
      <c r="V43">
        <v>12612</v>
      </c>
      <c r="W43" t="s">
        <v>46</v>
      </c>
      <c r="X43" t="s">
        <v>46</v>
      </c>
      <c r="Y43" t="s">
        <v>46</v>
      </c>
      <c r="Z43">
        <v>9459</v>
      </c>
      <c r="AA43" t="s">
        <v>46</v>
      </c>
      <c r="AB43" t="s">
        <v>46</v>
      </c>
      <c r="AC43" t="s">
        <v>46</v>
      </c>
      <c r="AD43">
        <v>0</v>
      </c>
      <c r="AE43">
        <v>8</v>
      </c>
      <c r="AF43">
        <v>1820</v>
      </c>
      <c r="AG43">
        <v>0</v>
      </c>
      <c r="AH43" t="s">
        <v>46</v>
      </c>
      <c r="AI43" t="s">
        <v>46</v>
      </c>
      <c r="AJ43" t="s">
        <v>46</v>
      </c>
      <c r="AK43" t="s">
        <v>46</v>
      </c>
      <c r="AL43">
        <v>81346</v>
      </c>
      <c r="AM43">
        <v>1645</v>
      </c>
      <c r="AN43">
        <v>153</v>
      </c>
      <c r="AO43">
        <v>34</v>
      </c>
      <c r="AP43">
        <v>60</v>
      </c>
      <c r="AQ43">
        <v>0</v>
      </c>
      <c r="AR43">
        <v>1586</v>
      </c>
      <c r="AS43">
        <v>2011.5</v>
      </c>
      <c r="AT43">
        <v>2.0222260467632099E-2</v>
      </c>
    </row>
    <row r="44" spans="1:46" x14ac:dyDescent="0.25">
      <c r="A44">
        <v>43</v>
      </c>
      <c r="B44">
        <v>0</v>
      </c>
      <c r="C44">
        <v>0</v>
      </c>
      <c r="D44">
        <v>0</v>
      </c>
      <c r="E44">
        <v>28</v>
      </c>
      <c r="F44">
        <v>0</v>
      </c>
      <c r="G44">
        <v>134</v>
      </c>
      <c r="H44">
        <v>0</v>
      </c>
      <c r="I44">
        <v>0</v>
      </c>
      <c r="J44">
        <v>250</v>
      </c>
      <c r="K44">
        <v>0</v>
      </c>
      <c r="L44">
        <v>0</v>
      </c>
      <c r="M44">
        <v>0</v>
      </c>
      <c r="N44">
        <v>29</v>
      </c>
      <c r="O44">
        <v>0</v>
      </c>
      <c r="P44">
        <v>441</v>
      </c>
      <c r="Q44">
        <v>347</v>
      </c>
      <c r="R44">
        <v>17905</v>
      </c>
      <c r="S44">
        <v>1172</v>
      </c>
      <c r="T44">
        <v>14714</v>
      </c>
      <c r="U44">
        <v>593</v>
      </c>
      <c r="V44">
        <v>14244</v>
      </c>
      <c r="W44" t="s">
        <v>46</v>
      </c>
      <c r="X44" t="s">
        <v>46</v>
      </c>
      <c r="Y44" t="s">
        <v>46</v>
      </c>
      <c r="Z44">
        <v>11713</v>
      </c>
      <c r="AA44" t="s">
        <v>46</v>
      </c>
      <c r="AB44" t="s">
        <v>46</v>
      </c>
      <c r="AC44" t="s">
        <v>46</v>
      </c>
      <c r="AD44">
        <v>0</v>
      </c>
      <c r="AE44">
        <v>8</v>
      </c>
      <c r="AF44">
        <v>1669</v>
      </c>
      <c r="AG44">
        <v>0</v>
      </c>
      <c r="AH44" t="s">
        <v>46</v>
      </c>
      <c r="AI44" t="s">
        <v>46</v>
      </c>
      <c r="AJ44" t="s">
        <v>46</v>
      </c>
      <c r="AK44" t="s">
        <v>46</v>
      </c>
      <c r="AL44">
        <v>85350</v>
      </c>
      <c r="AM44">
        <v>1645</v>
      </c>
      <c r="AN44">
        <v>441</v>
      </c>
      <c r="AO44">
        <v>49</v>
      </c>
      <c r="AP44">
        <v>58</v>
      </c>
      <c r="AQ44">
        <v>0</v>
      </c>
      <c r="AR44">
        <v>1311</v>
      </c>
      <c r="AS44">
        <v>2011.75</v>
      </c>
      <c r="AT44">
        <v>1.9273579379027499E-2</v>
      </c>
    </row>
    <row r="45" spans="1:46" x14ac:dyDescent="0.25">
      <c r="A45">
        <v>44</v>
      </c>
      <c r="B45">
        <v>0</v>
      </c>
      <c r="C45">
        <v>0</v>
      </c>
      <c r="D45">
        <v>0</v>
      </c>
      <c r="E45">
        <v>31</v>
      </c>
      <c r="F45">
        <v>0</v>
      </c>
      <c r="G45">
        <v>134</v>
      </c>
      <c r="H45">
        <v>0</v>
      </c>
      <c r="I45">
        <v>0</v>
      </c>
      <c r="J45">
        <v>435</v>
      </c>
      <c r="K45">
        <v>0</v>
      </c>
      <c r="L45">
        <v>0</v>
      </c>
      <c r="M45">
        <v>0</v>
      </c>
      <c r="N45">
        <v>38</v>
      </c>
      <c r="O45">
        <v>0</v>
      </c>
      <c r="P45">
        <v>638</v>
      </c>
      <c r="Q45">
        <v>595</v>
      </c>
      <c r="R45">
        <v>18804</v>
      </c>
      <c r="S45">
        <v>1209</v>
      </c>
      <c r="T45">
        <v>13848</v>
      </c>
      <c r="U45">
        <v>582</v>
      </c>
      <c r="V45">
        <v>12991</v>
      </c>
      <c r="W45" t="s">
        <v>46</v>
      </c>
      <c r="X45" t="s">
        <v>46</v>
      </c>
      <c r="Y45" t="s">
        <v>46</v>
      </c>
      <c r="Z45">
        <v>11086</v>
      </c>
      <c r="AA45" t="s">
        <v>46</v>
      </c>
      <c r="AB45" t="s">
        <v>46</v>
      </c>
      <c r="AC45" t="s">
        <v>46</v>
      </c>
      <c r="AD45">
        <v>0</v>
      </c>
      <c r="AE45">
        <v>11</v>
      </c>
      <c r="AF45">
        <v>1599</v>
      </c>
      <c r="AG45">
        <v>0</v>
      </c>
      <c r="AH45" t="s">
        <v>46</v>
      </c>
      <c r="AI45" t="s">
        <v>46</v>
      </c>
      <c r="AJ45" t="s">
        <v>46</v>
      </c>
      <c r="AK45" t="s">
        <v>46</v>
      </c>
      <c r="AL45">
        <v>83331</v>
      </c>
      <c r="AM45">
        <v>1645</v>
      </c>
      <c r="AN45">
        <v>638</v>
      </c>
      <c r="AO45">
        <v>56</v>
      </c>
      <c r="AP45">
        <v>87</v>
      </c>
      <c r="AQ45">
        <v>0</v>
      </c>
      <c r="AR45">
        <v>1150</v>
      </c>
      <c r="AS45">
        <v>2012</v>
      </c>
      <c r="AT45">
        <v>1.9740552735476601E-2</v>
      </c>
    </row>
    <row r="46" spans="1:46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7</v>
      </c>
      <c r="Q46">
        <v>639</v>
      </c>
      <c r="R46">
        <v>18162</v>
      </c>
      <c r="S46">
        <v>1192</v>
      </c>
      <c r="T46">
        <v>13757</v>
      </c>
      <c r="U46">
        <v>571</v>
      </c>
      <c r="V46">
        <v>13104</v>
      </c>
      <c r="W46" t="s">
        <v>46</v>
      </c>
      <c r="X46" t="s">
        <v>46</v>
      </c>
      <c r="Y46" t="s">
        <v>46</v>
      </c>
      <c r="Z46">
        <v>9264</v>
      </c>
      <c r="AA46" t="s">
        <v>46</v>
      </c>
      <c r="AB46" t="s">
        <v>46</v>
      </c>
      <c r="AC46" t="s">
        <v>46</v>
      </c>
      <c r="AD46">
        <v>0</v>
      </c>
      <c r="AE46">
        <v>0</v>
      </c>
      <c r="AF46">
        <v>1674</v>
      </c>
      <c r="AG46">
        <v>0</v>
      </c>
      <c r="AH46" t="s">
        <v>46</v>
      </c>
      <c r="AI46" t="s">
        <v>46</v>
      </c>
      <c r="AJ46" t="s">
        <v>46</v>
      </c>
      <c r="AK46" t="s">
        <v>46</v>
      </c>
      <c r="AL46">
        <v>80610</v>
      </c>
      <c r="AM46">
        <v>1150</v>
      </c>
      <c r="AN46">
        <v>7</v>
      </c>
      <c r="AO46">
        <v>19</v>
      </c>
      <c r="AP46">
        <v>99</v>
      </c>
      <c r="AQ46">
        <v>0</v>
      </c>
      <c r="AR46">
        <v>1261</v>
      </c>
      <c r="AS46">
        <v>2012.25</v>
      </c>
      <c r="AT46">
        <v>1.4266220071951399E-2</v>
      </c>
    </row>
    <row r="47" spans="1:46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11</v>
      </c>
      <c r="O47">
        <v>0</v>
      </c>
      <c r="P47">
        <v>11</v>
      </c>
      <c r="Q47">
        <v>970</v>
      </c>
      <c r="R47">
        <v>18761</v>
      </c>
      <c r="S47">
        <v>1236</v>
      </c>
      <c r="T47">
        <v>13230</v>
      </c>
      <c r="U47">
        <v>551</v>
      </c>
      <c r="V47">
        <v>12834</v>
      </c>
      <c r="W47" t="s">
        <v>46</v>
      </c>
      <c r="X47" t="s">
        <v>46</v>
      </c>
      <c r="Y47" t="s">
        <v>46</v>
      </c>
      <c r="Z47">
        <v>12455</v>
      </c>
      <c r="AA47" t="s">
        <v>46</v>
      </c>
      <c r="AB47" t="s">
        <v>46</v>
      </c>
      <c r="AC47" t="s">
        <v>46</v>
      </c>
      <c r="AD47">
        <v>0</v>
      </c>
      <c r="AE47">
        <v>10</v>
      </c>
      <c r="AF47">
        <v>1554</v>
      </c>
      <c r="AG47">
        <v>0</v>
      </c>
      <c r="AH47" t="s">
        <v>46</v>
      </c>
      <c r="AI47" t="s">
        <v>46</v>
      </c>
      <c r="AJ47" t="s">
        <v>46</v>
      </c>
      <c r="AK47" t="s">
        <v>46</v>
      </c>
      <c r="AL47">
        <v>84372</v>
      </c>
      <c r="AM47">
        <v>1150</v>
      </c>
      <c r="AN47">
        <v>11</v>
      </c>
      <c r="AO47">
        <v>27</v>
      </c>
      <c r="AP47">
        <v>99</v>
      </c>
      <c r="AQ47">
        <v>0</v>
      </c>
      <c r="AR47">
        <v>1265</v>
      </c>
      <c r="AS47">
        <v>2012.5</v>
      </c>
      <c r="AT47">
        <v>1.3630114255914301E-2</v>
      </c>
    </row>
    <row r="48" spans="1:46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24</v>
      </c>
      <c r="O48">
        <v>0</v>
      </c>
      <c r="P48">
        <v>37</v>
      </c>
      <c r="Q48">
        <v>1204</v>
      </c>
      <c r="R48">
        <v>18669</v>
      </c>
      <c r="S48">
        <v>1106</v>
      </c>
      <c r="T48">
        <v>12834</v>
      </c>
      <c r="U48">
        <v>543</v>
      </c>
      <c r="V48">
        <v>14021</v>
      </c>
      <c r="W48" t="s">
        <v>46</v>
      </c>
      <c r="X48" t="s">
        <v>46</v>
      </c>
      <c r="Y48" t="s">
        <v>46</v>
      </c>
      <c r="Z48">
        <v>10324</v>
      </c>
      <c r="AA48" t="s">
        <v>46</v>
      </c>
      <c r="AB48" t="s">
        <v>46</v>
      </c>
      <c r="AC48" t="s">
        <v>46</v>
      </c>
      <c r="AD48">
        <v>0</v>
      </c>
      <c r="AE48">
        <v>12</v>
      </c>
      <c r="AF48">
        <v>1395</v>
      </c>
      <c r="AG48">
        <v>0</v>
      </c>
      <c r="AH48" t="s">
        <v>46</v>
      </c>
      <c r="AI48" t="s">
        <v>46</v>
      </c>
      <c r="AJ48" t="s">
        <v>46</v>
      </c>
      <c r="AK48" t="s">
        <v>46</v>
      </c>
      <c r="AL48">
        <v>83326</v>
      </c>
      <c r="AM48">
        <v>1150</v>
      </c>
      <c r="AN48">
        <v>37</v>
      </c>
      <c r="AO48">
        <v>38</v>
      </c>
      <c r="AP48">
        <v>162</v>
      </c>
      <c r="AQ48">
        <v>0</v>
      </c>
      <c r="AR48">
        <v>1313</v>
      </c>
      <c r="AS48">
        <v>2012.75</v>
      </c>
      <c r="AT48">
        <v>1.3801214506876601E-2</v>
      </c>
    </row>
    <row r="49" spans="1:46" x14ac:dyDescent="0.2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142</v>
      </c>
      <c r="K49">
        <v>0</v>
      </c>
      <c r="L49">
        <v>0</v>
      </c>
      <c r="M49">
        <v>0</v>
      </c>
      <c r="N49">
        <v>42</v>
      </c>
      <c r="O49">
        <v>0</v>
      </c>
      <c r="P49">
        <v>197</v>
      </c>
      <c r="Q49">
        <v>1649</v>
      </c>
      <c r="R49">
        <v>19046</v>
      </c>
      <c r="S49">
        <v>1210</v>
      </c>
      <c r="T49">
        <v>12842</v>
      </c>
      <c r="U49">
        <v>374</v>
      </c>
      <c r="V49">
        <v>14281</v>
      </c>
      <c r="W49" t="s">
        <v>46</v>
      </c>
      <c r="X49" t="s">
        <v>46</v>
      </c>
      <c r="Y49" t="s">
        <v>46</v>
      </c>
      <c r="Z49">
        <v>10928</v>
      </c>
      <c r="AA49" t="s">
        <v>46</v>
      </c>
      <c r="AB49" t="s">
        <v>46</v>
      </c>
      <c r="AC49" t="s">
        <v>46</v>
      </c>
      <c r="AD49">
        <v>0</v>
      </c>
      <c r="AE49">
        <v>12</v>
      </c>
      <c r="AF49">
        <v>1538</v>
      </c>
      <c r="AG49">
        <v>0</v>
      </c>
      <c r="AH49" t="s">
        <v>46</v>
      </c>
      <c r="AI49" t="s">
        <v>46</v>
      </c>
      <c r="AJ49" t="s">
        <v>46</v>
      </c>
      <c r="AK49" t="s">
        <v>46</v>
      </c>
      <c r="AL49">
        <v>85646</v>
      </c>
      <c r="AM49">
        <v>1150</v>
      </c>
      <c r="AN49">
        <v>197</v>
      </c>
      <c r="AO49">
        <v>56</v>
      </c>
      <c r="AP49">
        <v>165</v>
      </c>
      <c r="AQ49">
        <v>0</v>
      </c>
      <c r="AR49">
        <v>1174</v>
      </c>
      <c r="AS49">
        <v>2013</v>
      </c>
      <c r="AT49">
        <v>1.34273637998272E-2</v>
      </c>
    </row>
    <row r="50" spans="1:46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47</v>
      </c>
      <c r="K50">
        <v>0</v>
      </c>
      <c r="L50">
        <v>0</v>
      </c>
      <c r="M50">
        <v>0</v>
      </c>
      <c r="N50">
        <v>10</v>
      </c>
      <c r="O50">
        <v>0</v>
      </c>
      <c r="P50">
        <v>57</v>
      </c>
      <c r="Q50">
        <v>1911</v>
      </c>
      <c r="R50">
        <v>18488</v>
      </c>
      <c r="S50">
        <v>1050</v>
      </c>
      <c r="T50">
        <v>12524</v>
      </c>
      <c r="U50">
        <v>239</v>
      </c>
      <c r="V50">
        <v>13875</v>
      </c>
      <c r="W50" t="s">
        <v>46</v>
      </c>
      <c r="X50" t="s">
        <v>46</v>
      </c>
      <c r="Y50" t="s">
        <v>46</v>
      </c>
      <c r="Z50">
        <v>7648</v>
      </c>
      <c r="AA50" t="s">
        <v>46</v>
      </c>
      <c r="AB50" t="s">
        <v>46</v>
      </c>
      <c r="AC50" t="s">
        <v>46</v>
      </c>
      <c r="AD50">
        <v>0</v>
      </c>
      <c r="AE50">
        <v>12</v>
      </c>
      <c r="AF50">
        <v>1475</v>
      </c>
      <c r="AG50">
        <v>0</v>
      </c>
      <c r="AH50" t="s">
        <v>46</v>
      </c>
      <c r="AI50" t="s">
        <v>46</v>
      </c>
      <c r="AJ50" t="s">
        <v>46</v>
      </c>
      <c r="AK50" t="s">
        <v>46</v>
      </c>
      <c r="AL50">
        <v>79192</v>
      </c>
      <c r="AM50">
        <v>1174</v>
      </c>
      <c r="AN50">
        <v>57</v>
      </c>
      <c r="AO50">
        <v>41</v>
      </c>
      <c r="AP50">
        <v>3</v>
      </c>
      <c r="AQ50">
        <v>0</v>
      </c>
      <c r="AR50">
        <v>1161</v>
      </c>
      <c r="AS50">
        <v>2013.25</v>
      </c>
      <c r="AT50">
        <v>1.48247297706839E-2</v>
      </c>
    </row>
    <row r="51" spans="1:46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47</v>
      </c>
      <c r="K51">
        <v>0</v>
      </c>
      <c r="L51">
        <v>0</v>
      </c>
      <c r="M51">
        <v>0</v>
      </c>
      <c r="N51">
        <v>18</v>
      </c>
      <c r="O51">
        <v>0</v>
      </c>
      <c r="P51">
        <v>65</v>
      </c>
      <c r="Q51">
        <v>2435</v>
      </c>
      <c r="R51">
        <v>17840</v>
      </c>
      <c r="S51">
        <v>1156</v>
      </c>
      <c r="T51">
        <v>12616</v>
      </c>
      <c r="U51">
        <v>235</v>
      </c>
      <c r="V51">
        <v>14417</v>
      </c>
      <c r="W51" t="s">
        <v>46</v>
      </c>
      <c r="X51" t="s">
        <v>46</v>
      </c>
      <c r="Y51" t="s">
        <v>46</v>
      </c>
      <c r="Z51">
        <v>9959</v>
      </c>
      <c r="AA51" t="s">
        <v>46</v>
      </c>
      <c r="AB51" t="s">
        <v>46</v>
      </c>
      <c r="AC51" t="s">
        <v>46</v>
      </c>
      <c r="AD51">
        <v>0</v>
      </c>
      <c r="AE51">
        <v>15</v>
      </c>
      <c r="AF51">
        <v>1518</v>
      </c>
      <c r="AG51">
        <v>0</v>
      </c>
      <c r="AH51" t="s">
        <v>46</v>
      </c>
      <c r="AI51" t="s">
        <v>46</v>
      </c>
      <c r="AJ51" t="s">
        <v>46</v>
      </c>
      <c r="AK51" t="s">
        <v>46</v>
      </c>
      <c r="AL51">
        <v>83017</v>
      </c>
      <c r="AM51">
        <v>1174</v>
      </c>
      <c r="AN51">
        <v>65</v>
      </c>
      <c r="AO51">
        <v>50</v>
      </c>
      <c r="AP51">
        <v>201</v>
      </c>
      <c r="AQ51">
        <v>0</v>
      </c>
      <c r="AR51">
        <v>1360</v>
      </c>
      <c r="AS51">
        <v>2013.5</v>
      </c>
      <c r="AT51">
        <v>1.4141681824204701E-2</v>
      </c>
    </row>
    <row r="52" spans="1:46" x14ac:dyDescent="0.25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47</v>
      </c>
      <c r="K52">
        <v>0</v>
      </c>
      <c r="L52">
        <v>0</v>
      </c>
      <c r="M52">
        <v>0</v>
      </c>
      <c r="N52">
        <v>33</v>
      </c>
      <c r="O52">
        <v>0</v>
      </c>
      <c r="P52">
        <v>81</v>
      </c>
      <c r="Q52">
        <v>1892</v>
      </c>
      <c r="R52">
        <v>18788</v>
      </c>
      <c r="S52">
        <v>1326</v>
      </c>
      <c r="T52">
        <v>12224</v>
      </c>
      <c r="U52">
        <v>233</v>
      </c>
      <c r="V52">
        <v>16458</v>
      </c>
      <c r="W52" t="s">
        <v>46</v>
      </c>
      <c r="X52" t="s">
        <v>46</v>
      </c>
      <c r="Y52" t="s">
        <v>46</v>
      </c>
      <c r="Z52">
        <v>11892</v>
      </c>
      <c r="AA52" t="s">
        <v>46</v>
      </c>
      <c r="AB52" t="s">
        <v>46</v>
      </c>
      <c r="AC52" t="s">
        <v>46</v>
      </c>
      <c r="AD52">
        <v>0</v>
      </c>
      <c r="AE52">
        <v>18</v>
      </c>
      <c r="AF52">
        <v>1335</v>
      </c>
      <c r="AG52">
        <v>0</v>
      </c>
      <c r="AH52" t="s">
        <v>46</v>
      </c>
      <c r="AI52" t="s">
        <v>46</v>
      </c>
      <c r="AJ52" t="s">
        <v>46</v>
      </c>
      <c r="AK52" t="s">
        <v>46</v>
      </c>
      <c r="AL52">
        <v>86313</v>
      </c>
      <c r="AM52">
        <v>1174</v>
      </c>
      <c r="AN52">
        <v>81</v>
      </c>
      <c r="AO52">
        <v>65</v>
      </c>
      <c r="AP52">
        <v>204</v>
      </c>
      <c r="AQ52">
        <v>0</v>
      </c>
      <c r="AR52">
        <v>1362</v>
      </c>
      <c r="AS52">
        <v>2013.75</v>
      </c>
      <c r="AT52">
        <v>1.3601659078006799E-2</v>
      </c>
    </row>
    <row r="53" spans="1:46" x14ac:dyDescent="0.2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1103</v>
      </c>
      <c r="K53">
        <v>0</v>
      </c>
      <c r="L53">
        <v>0</v>
      </c>
      <c r="M53">
        <v>0</v>
      </c>
      <c r="N53">
        <v>39</v>
      </c>
      <c r="O53">
        <v>0</v>
      </c>
      <c r="P53">
        <v>1143</v>
      </c>
      <c r="Q53">
        <v>2153</v>
      </c>
      <c r="R53">
        <v>20334</v>
      </c>
      <c r="S53">
        <v>1439</v>
      </c>
      <c r="T53">
        <v>12181</v>
      </c>
      <c r="U53">
        <v>230</v>
      </c>
      <c r="V53">
        <v>17173</v>
      </c>
      <c r="W53" t="s">
        <v>46</v>
      </c>
      <c r="X53" t="s">
        <v>46</v>
      </c>
      <c r="Y53" t="s">
        <v>46</v>
      </c>
      <c r="Z53">
        <v>12109</v>
      </c>
      <c r="AA53" t="s">
        <v>46</v>
      </c>
      <c r="AB53" t="s">
        <v>46</v>
      </c>
      <c r="AC53" t="s">
        <v>46</v>
      </c>
      <c r="AD53">
        <v>0</v>
      </c>
      <c r="AE53">
        <v>20</v>
      </c>
      <c r="AF53">
        <v>1270</v>
      </c>
      <c r="AG53">
        <v>0</v>
      </c>
      <c r="AH53" t="s">
        <v>46</v>
      </c>
      <c r="AI53" t="s">
        <v>46</v>
      </c>
      <c r="AJ53" t="s">
        <v>46</v>
      </c>
      <c r="AK53" t="s">
        <v>46</v>
      </c>
      <c r="AL53">
        <v>86565</v>
      </c>
      <c r="AM53">
        <v>1174</v>
      </c>
      <c r="AN53">
        <v>1143</v>
      </c>
      <c r="AO53">
        <v>72</v>
      </c>
      <c r="AP53">
        <v>430</v>
      </c>
      <c r="AQ53">
        <v>0</v>
      </c>
      <c r="AR53">
        <v>533</v>
      </c>
      <c r="AS53">
        <v>2014</v>
      </c>
      <c r="AT53">
        <v>1.35620631895108E-2</v>
      </c>
    </row>
    <row r="54" spans="1:46" x14ac:dyDescent="0.25">
      <c r="A54">
        <v>53</v>
      </c>
      <c r="B54">
        <v>10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7</v>
      </c>
      <c r="O54">
        <v>0</v>
      </c>
      <c r="P54">
        <v>17</v>
      </c>
      <c r="Q54">
        <v>2468</v>
      </c>
      <c r="R54">
        <v>21253</v>
      </c>
      <c r="S54">
        <v>1430</v>
      </c>
      <c r="T54">
        <v>11899</v>
      </c>
      <c r="U54">
        <v>229</v>
      </c>
      <c r="V54">
        <v>16735</v>
      </c>
      <c r="W54" t="s">
        <v>46</v>
      </c>
      <c r="X54" t="s">
        <v>46</v>
      </c>
      <c r="Y54" t="s">
        <v>46</v>
      </c>
      <c r="Z54">
        <v>10703</v>
      </c>
      <c r="AA54" t="s">
        <v>46</v>
      </c>
      <c r="AB54" t="s">
        <v>46</v>
      </c>
      <c r="AC54" t="s">
        <v>46</v>
      </c>
      <c r="AD54">
        <v>0</v>
      </c>
      <c r="AE54">
        <v>20</v>
      </c>
      <c r="AF54">
        <v>2641</v>
      </c>
      <c r="AG54">
        <v>0</v>
      </c>
      <c r="AH54" t="s">
        <v>46</v>
      </c>
      <c r="AI54" t="s">
        <v>46</v>
      </c>
      <c r="AJ54" t="s">
        <v>46</v>
      </c>
      <c r="AK54" t="s">
        <v>46</v>
      </c>
      <c r="AL54">
        <v>88329</v>
      </c>
      <c r="AM54">
        <v>533</v>
      </c>
      <c r="AN54">
        <v>17</v>
      </c>
      <c r="AO54">
        <v>53</v>
      </c>
      <c r="AP54">
        <v>50</v>
      </c>
      <c r="AQ54">
        <v>0</v>
      </c>
      <c r="AR54">
        <v>619</v>
      </c>
      <c r="AS54">
        <v>2014.25</v>
      </c>
      <c r="AT54">
        <v>6.0342582843686699E-3</v>
      </c>
    </row>
    <row r="55" spans="1:46" x14ac:dyDescent="0.25">
      <c r="A55">
        <v>54</v>
      </c>
      <c r="B55">
        <v>10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25</v>
      </c>
      <c r="K55">
        <v>0</v>
      </c>
      <c r="L55">
        <v>0</v>
      </c>
      <c r="M55">
        <v>0</v>
      </c>
      <c r="N55">
        <v>19</v>
      </c>
      <c r="O55">
        <v>0</v>
      </c>
      <c r="P55">
        <v>54</v>
      </c>
      <c r="Q55">
        <v>2856</v>
      </c>
      <c r="R55">
        <v>20383</v>
      </c>
      <c r="S55">
        <v>1507</v>
      </c>
      <c r="T55">
        <v>11754</v>
      </c>
      <c r="U55">
        <v>228</v>
      </c>
      <c r="V55">
        <v>16222</v>
      </c>
      <c r="W55" t="s">
        <v>46</v>
      </c>
      <c r="X55" t="s">
        <v>46</v>
      </c>
      <c r="Y55" t="s">
        <v>46</v>
      </c>
      <c r="Z55">
        <v>13457</v>
      </c>
      <c r="AA55" t="s">
        <v>46</v>
      </c>
      <c r="AB55" t="s">
        <v>46</v>
      </c>
      <c r="AC55" t="s">
        <v>46</v>
      </c>
      <c r="AD55">
        <v>0</v>
      </c>
      <c r="AE55">
        <v>38</v>
      </c>
      <c r="AF55">
        <v>1655</v>
      </c>
      <c r="AG55">
        <v>0</v>
      </c>
      <c r="AH55" t="s">
        <v>46</v>
      </c>
      <c r="AI55" t="s">
        <v>46</v>
      </c>
      <c r="AJ55" t="s">
        <v>46</v>
      </c>
      <c r="AK55" t="s">
        <v>46</v>
      </c>
      <c r="AL55">
        <v>90813</v>
      </c>
      <c r="AM55">
        <v>533</v>
      </c>
      <c r="AN55">
        <v>54</v>
      </c>
      <c r="AO55">
        <v>61</v>
      </c>
      <c r="AP55">
        <v>85</v>
      </c>
      <c r="AQ55">
        <v>0</v>
      </c>
      <c r="AR55">
        <v>625</v>
      </c>
      <c r="AS55">
        <v>2014.5</v>
      </c>
      <c r="AT55">
        <v>5.8692037483620198E-3</v>
      </c>
    </row>
    <row r="56" spans="1:46" x14ac:dyDescent="0.25">
      <c r="A56">
        <v>55</v>
      </c>
      <c r="B56">
        <v>20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25</v>
      </c>
      <c r="K56">
        <v>0</v>
      </c>
      <c r="L56">
        <v>0</v>
      </c>
      <c r="M56">
        <v>0</v>
      </c>
      <c r="N56">
        <v>22</v>
      </c>
      <c r="O56">
        <v>0</v>
      </c>
      <c r="P56">
        <v>72</v>
      </c>
      <c r="Q56">
        <v>2613</v>
      </c>
      <c r="R56">
        <v>21033</v>
      </c>
      <c r="S56">
        <v>1491</v>
      </c>
      <c r="T56">
        <v>12815</v>
      </c>
      <c r="U56">
        <v>0</v>
      </c>
      <c r="V56">
        <v>16075</v>
      </c>
      <c r="W56" t="s">
        <v>46</v>
      </c>
      <c r="X56" t="s">
        <v>46</v>
      </c>
      <c r="Y56" t="s">
        <v>46</v>
      </c>
      <c r="Z56">
        <v>14174</v>
      </c>
      <c r="AA56" t="s">
        <v>46</v>
      </c>
      <c r="AB56" t="s">
        <v>46</v>
      </c>
      <c r="AC56" t="s">
        <v>46</v>
      </c>
      <c r="AD56">
        <v>0</v>
      </c>
      <c r="AE56">
        <v>39</v>
      </c>
      <c r="AF56">
        <v>1508</v>
      </c>
      <c r="AG56">
        <v>0</v>
      </c>
      <c r="AH56" t="s">
        <v>46</v>
      </c>
      <c r="AI56" t="s">
        <v>46</v>
      </c>
      <c r="AJ56" t="s">
        <v>46</v>
      </c>
      <c r="AK56" t="s">
        <v>46</v>
      </c>
      <c r="AL56">
        <v>92307</v>
      </c>
      <c r="AM56">
        <v>533</v>
      </c>
      <c r="AN56">
        <v>72</v>
      </c>
      <c r="AO56">
        <v>71</v>
      </c>
      <c r="AP56">
        <v>133</v>
      </c>
      <c r="AQ56">
        <v>0</v>
      </c>
      <c r="AR56">
        <v>665</v>
      </c>
      <c r="AS56">
        <v>2014.75</v>
      </c>
      <c r="AT56">
        <v>5.7742099732414698E-3</v>
      </c>
    </row>
    <row r="57" spans="1:46" x14ac:dyDescent="0.25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32</v>
      </c>
      <c r="K57">
        <v>0</v>
      </c>
      <c r="L57">
        <v>1</v>
      </c>
      <c r="M57">
        <v>0</v>
      </c>
      <c r="N57">
        <v>32</v>
      </c>
      <c r="O57">
        <v>0</v>
      </c>
      <c r="P57">
        <v>70</v>
      </c>
      <c r="Q57">
        <v>3473</v>
      </c>
      <c r="R57">
        <v>21269</v>
      </c>
      <c r="S57">
        <v>1562</v>
      </c>
      <c r="T57">
        <v>13423</v>
      </c>
      <c r="U57">
        <v>58</v>
      </c>
      <c r="V57">
        <v>15890</v>
      </c>
      <c r="W57" t="s">
        <v>46</v>
      </c>
      <c r="X57" t="s">
        <v>46</v>
      </c>
      <c r="Y57" t="s">
        <v>46</v>
      </c>
      <c r="Z57">
        <v>14118</v>
      </c>
      <c r="AA57" t="s">
        <v>46</v>
      </c>
      <c r="AB57" t="s">
        <v>46</v>
      </c>
      <c r="AC57" t="s">
        <v>46</v>
      </c>
      <c r="AD57">
        <v>0</v>
      </c>
      <c r="AE57">
        <v>38</v>
      </c>
      <c r="AF57">
        <v>1433</v>
      </c>
      <c r="AG57">
        <v>0</v>
      </c>
      <c r="AH57" t="s">
        <v>46</v>
      </c>
      <c r="AI57" t="s">
        <v>46</v>
      </c>
      <c r="AJ57" t="s">
        <v>46</v>
      </c>
      <c r="AK57" t="s">
        <v>46</v>
      </c>
      <c r="AL57">
        <v>95386</v>
      </c>
      <c r="AM57">
        <v>533</v>
      </c>
      <c r="AN57">
        <v>70</v>
      </c>
      <c r="AO57">
        <v>86</v>
      </c>
      <c r="AP57">
        <v>209</v>
      </c>
      <c r="AQ57">
        <v>0</v>
      </c>
      <c r="AR57">
        <v>758</v>
      </c>
      <c r="AS57">
        <v>2015</v>
      </c>
      <c r="AT57">
        <v>5.58782211225966E-3</v>
      </c>
    </row>
    <row r="58" spans="1:46" x14ac:dyDescent="0.25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1</v>
      </c>
      <c r="M58">
        <v>0</v>
      </c>
      <c r="N58">
        <v>6</v>
      </c>
      <c r="O58">
        <v>0</v>
      </c>
      <c r="P58">
        <v>9</v>
      </c>
      <c r="Q58">
        <v>3292</v>
      </c>
      <c r="R58">
        <v>22806</v>
      </c>
      <c r="S58">
        <v>1559</v>
      </c>
      <c r="T58">
        <v>13253</v>
      </c>
      <c r="U58">
        <v>286</v>
      </c>
      <c r="V58">
        <v>17880</v>
      </c>
      <c r="W58" t="s">
        <v>46</v>
      </c>
      <c r="X58" t="s">
        <v>46</v>
      </c>
      <c r="Y58" t="s">
        <v>46</v>
      </c>
      <c r="Z58">
        <v>13543</v>
      </c>
      <c r="AA58" t="s">
        <v>46</v>
      </c>
      <c r="AB58" t="s">
        <v>46</v>
      </c>
      <c r="AC58" t="s">
        <v>46</v>
      </c>
      <c r="AD58">
        <v>0</v>
      </c>
      <c r="AE58">
        <v>35</v>
      </c>
      <c r="AF58">
        <v>1430</v>
      </c>
      <c r="AG58">
        <v>0</v>
      </c>
      <c r="AH58" t="s">
        <v>46</v>
      </c>
      <c r="AI58" t="s">
        <v>46</v>
      </c>
      <c r="AJ58" t="s">
        <v>46</v>
      </c>
      <c r="AK58" t="s">
        <v>46</v>
      </c>
      <c r="AL58">
        <v>98775</v>
      </c>
      <c r="AM58">
        <v>758</v>
      </c>
      <c r="AN58">
        <v>9</v>
      </c>
      <c r="AO58">
        <v>7</v>
      </c>
      <c r="AP58">
        <v>68</v>
      </c>
      <c r="AQ58">
        <v>0</v>
      </c>
      <c r="AR58">
        <v>824</v>
      </c>
      <c r="AS58">
        <v>2015.25</v>
      </c>
      <c r="AT58">
        <v>7.6740065806124996E-3</v>
      </c>
    </row>
    <row r="59" spans="1:46" x14ac:dyDescent="0.25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3</v>
      </c>
      <c r="M59">
        <v>0</v>
      </c>
      <c r="N59">
        <v>13</v>
      </c>
      <c r="O59">
        <v>0</v>
      </c>
      <c r="P59">
        <v>20</v>
      </c>
      <c r="Q59">
        <v>3023</v>
      </c>
      <c r="R59">
        <v>22800</v>
      </c>
      <c r="S59">
        <v>1556</v>
      </c>
      <c r="T59">
        <v>13307</v>
      </c>
      <c r="U59">
        <v>1400</v>
      </c>
      <c r="V59">
        <v>17436</v>
      </c>
      <c r="W59" t="s">
        <v>46</v>
      </c>
      <c r="X59" t="s">
        <v>46</v>
      </c>
      <c r="Y59" t="s">
        <v>46</v>
      </c>
      <c r="Z59">
        <v>15430</v>
      </c>
      <c r="AA59" t="s">
        <v>46</v>
      </c>
      <c r="AB59" t="s">
        <v>46</v>
      </c>
      <c r="AC59" t="s">
        <v>46</v>
      </c>
      <c r="AD59">
        <v>0</v>
      </c>
      <c r="AE59">
        <v>34</v>
      </c>
      <c r="AF59">
        <v>1572</v>
      </c>
      <c r="AG59">
        <v>0</v>
      </c>
      <c r="AH59" t="s">
        <v>46</v>
      </c>
      <c r="AI59" t="s">
        <v>46</v>
      </c>
      <c r="AJ59" t="s">
        <v>46</v>
      </c>
      <c r="AK59" t="s">
        <v>46</v>
      </c>
      <c r="AL59">
        <v>105512</v>
      </c>
      <c r="AM59">
        <v>758</v>
      </c>
      <c r="AN59">
        <v>20</v>
      </c>
      <c r="AO59">
        <v>18</v>
      </c>
      <c r="AP59">
        <v>149</v>
      </c>
      <c r="AQ59">
        <v>0</v>
      </c>
      <c r="AR59">
        <v>905</v>
      </c>
      <c r="AS59">
        <v>2015.5</v>
      </c>
      <c r="AT59">
        <v>7.1840169838501798E-3</v>
      </c>
    </row>
    <row r="60" spans="1:46" x14ac:dyDescent="0.25">
      <c r="A60">
        <v>59</v>
      </c>
      <c r="B60">
        <v>0</v>
      </c>
      <c r="C60">
        <v>0</v>
      </c>
      <c r="D60">
        <v>0</v>
      </c>
      <c r="E60">
        <v>14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1</v>
      </c>
      <c r="M60">
        <v>0</v>
      </c>
      <c r="N60">
        <v>13</v>
      </c>
      <c r="O60">
        <v>0</v>
      </c>
      <c r="P60">
        <v>34</v>
      </c>
      <c r="Q60">
        <v>3530</v>
      </c>
      <c r="R60">
        <v>25450</v>
      </c>
      <c r="S60">
        <v>1846</v>
      </c>
      <c r="T60">
        <v>13597</v>
      </c>
      <c r="U60">
        <v>281</v>
      </c>
      <c r="V60">
        <v>19142</v>
      </c>
      <c r="W60" t="s">
        <v>46</v>
      </c>
      <c r="X60" t="s">
        <v>46</v>
      </c>
      <c r="Y60" t="s">
        <v>46</v>
      </c>
      <c r="Z60">
        <v>16310</v>
      </c>
      <c r="AA60" t="s">
        <v>46</v>
      </c>
      <c r="AB60" t="s">
        <v>46</v>
      </c>
      <c r="AC60" t="s">
        <v>46</v>
      </c>
      <c r="AD60">
        <v>0</v>
      </c>
      <c r="AE60">
        <v>33</v>
      </c>
      <c r="AF60">
        <v>1495</v>
      </c>
      <c r="AG60">
        <v>0</v>
      </c>
      <c r="AH60" t="s">
        <v>46</v>
      </c>
      <c r="AI60" t="s">
        <v>46</v>
      </c>
      <c r="AJ60" t="s">
        <v>46</v>
      </c>
      <c r="AK60" t="s">
        <v>46</v>
      </c>
      <c r="AL60">
        <v>111007</v>
      </c>
      <c r="AM60">
        <v>758</v>
      </c>
      <c r="AN60">
        <v>34</v>
      </c>
      <c r="AO60">
        <v>20</v>
      </c>
      <c r="AP60">
        <v>203</v>
      </c>
      <c r="AQ60">
        <v>0</v>
      </c>
      <c r="AR60">
        <v>947</v>
      </c>
      <c r="AS60">
        <v>2015.75</v>
      </c>
      <c r="AT60">
        <v>6.8283982091219501E-3</v>
      </c>
    </row>
    <row r="61" spans="1:46" x14ac:dyDescent="0.25">
      <c r="A61">
        <v>60</v>
      </c>
      <c r="B61">
        <v>0</v>
      </c>
      <c r="C61">
        <v>0</v>
      </c>
      <c r="D61">
        <v>0</v>
      </c>
      <c r="E61">
        <v>36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4</v>
      </c>
      <c r="M61">
        <v>0</v>
      </c>
      <c r="N61">
        <v>31</v>
      </c>
      <c r="O61">
        <v>0</v>
      </c>
      <c r="P61">
        <v>76</v>
      </c>
      <c r="Q61">
        <v>5003</v>
      </c>
      <c r="R61">
        <v>25330</v>
      </c>
      <c r="S61">
        <v>2162</v>
      </c>
      <c r="T61">
        <v>13893</v>
      </c>
      <c r="U61">
        <v>278</v>
      </c>
      <c r="V61">
        <v>19498</v>
      </c>
      <c r="W61" t="s">
        <v>46</v>
      </c>
      <c r="X61" t="s">
        <v>46</v>
      </c>
      <c r="Y61" t="s">
        <v>46</v>
      </c>
      <c r="Z61">
        <v>15949</v>
      </c>
      <c r="AA61" t="s">
        <v>46</v>
      </c>
      <c r="AB61" t="s">
        <v>46</v>
      </c>
      <c r="AC61" t="s">
        <v>46</v>
      </c>
      <c r="AD61">
        <v>0</v>
      </c>
      <c r="AE61">
        <v>38</v>
      </c>
      <c r="AF61">
        <v>1744</v>
      </c>
      <c r="AG61">
        <v>0</v>
      </c>
      <c r="AH61" t="s">
        <v>46</v>
      </c>
      <c r="AI61" t="s">
        <v>46</v>
      </c>
      <c r="AJ61" t="s">
        <v>46</v>
      </c>
      <c r="AK61" t="s">
        <v>46</v>
      </c>
      <c r="AL61">
        <v>113495</v>
      </c>
      <c r="AM61">
        <v>758</v>
      </c>
      <c r="AN61">
        <v>76</v>
      </c>
      <c r="AO61">
        <v>38</v>
      </c>
      <c r="AP61">
        <v>256</v>
      </c>
      <c r="AQ61">
        <v>0</v>
      </c>
      <c r="AR61">
        <v>976</v>
      </c>
      <c r="AS61">
        <v>2016</v>
      </c>
      <c r="AT61">
        <v>6.6787083131415502E-3</v>
      </c>
    </row>
    <row r="62" spans="1:46" x14ac:dyDescent="0.25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2</v>
      </c>
      <c r="M62">
        <v>0</v>
      </c>
      <c r="N62">
        <v>5</v>
      </c>
      <c r="O62">
        <v>0</v>
      </c>
      <c r="P62">
        <v>11</v>
      </c>
      <c r="Q62">
        <v>5220</v>
      </c>
      <c r="R62">
        <v>28720</v>
      </c>
      <c r="S62">
        <v>1872</v>
      </c>
      <c r="T62">
        <v>13725</v>
      </c>
      <c r="U62">
        <v>456</v>
      </c>
      <c r="V62">
        <v>20157</v>
      </c>
      <c r="W62" t="s">
        <v>46</v>
      </c>
      <c r="X62" t="s">
        <v>46</v>
      </c>
      <c r="Y62" t="s">
        <v>46</v>
      </c>
      <c r="Z62">
        <v>11940</v>
      </c>
      <c r="AA62" t="s">
        <v>46</v>
      </c>
      <c r="AB62" t="s">
        <v>46</v>
      </c>
      <c r="AC62" t="s">
        <v>46</v>
      </c>
      <c r="AD62">
        <v>0</v>
      </c>
      <c r="AE62">
        <v>34</v>
      </c>
      <c r="AF62">
        <v>2090</v>
      </c>
      <c r="AG62">
        <v>0</v>
      </c>
      <c r="AH62" t="s">
        <v>46</v>
      </c>
      <c r="AI62" t="s">
        <v>46</v>
      </c>
      <c r="AJ62" t="s">
        <v>46</v>
      </c>
      <c r="AK62" t="s">
        <v>46</v>
      </c>
      <c r="AL62">
        <v>113955</v>
      </c>
      <c r="AM62">
        <v>976</v>
      </c>
      <c r="AN62">
        <v>11</v>
      </c>
      <c r="AO62">
        <v>10</v>
      </c>
      <c r="AP62">
        <v>63</v>
      </c>
      <c r="AQ62">
        <v>0</v>
      </c>
      <c r="AR62">
        <v>1038</v>
      </c>
      <c r="AS62">
        <v>2016.25</v>
      </c>
      <c r="AT62">
        <v>8.5647843446974709E-3</v>
      </c>
    </row>
    <row r="63" spans="1:46" x14ac:dyDescent="0.25">
      <c r="A63">
        <v>62</v>
      </c>
      <c r="B63">
        <v>0</v>
      </c>
      <c r="C63">
        <v>0</v>
      </c>
      <c r="D63">
        <v>0</v>
      </c>
      <c r="E63">
        <v>9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2</v>
      </c>
      <c r="M63">
        <v>0</v>
      </c>
      <c r="N63">
        <v>13</v>
      </c>
      <c r="O63">
        <v>0</v>
      </c>
      <c r="P63">
        <v>28</v>
      </c>
      <c r="Q63">
        <v>4794</v>
      </c>
      <c r="R63">
        <v>28420</v>
      </c>
      <c r="S63">
        <v>1780</v>
      </c>
      <c r="T63">
        <v>14957</v>
      </c>
      <c r="U63">
        <v>466</v>
      </c>
      <c r="V63">
        <v>22846</v>
      </c>
      <c r="W63" t="s">
        <v>46</v>
      </c>
      <c r="X63" t="s">
        <v>46</v>
      </c>
      <c r="Y63" t="s">
        <v>46</v>
      </c>
      <c r="Z63">
        <v>13695</v>
      </c>
      <c r="AA63" t="s">
        <v>46</v>
      </c>
      <c r="AB63" t="s">
        <v>46</v>
      </c>
      <c r="AC63" t="s">
        <v>46</v>
      </c>
      <c r="AD63">
        <v>0</v>
      </c>
      <c r="AE63">
        <v>33</v>
      </c>
      <c r="AF63">
        <v>2395</v>
      </c>
      <c r="AG63">
        <v>0</v>
      </c>
      <c r="AH63" t="s">
        <v>46</v>
      </c>
      <c r="AI63" t="s">
        <v>46</v>
      </c>
      <c r="AJ63" t="s">
        <v>46</v>
      </c>
      <c r="AK63" t="s">
        <v>46</v>
      </c>
      <c r="AL63">
        <v>116926</v>
      </c>
      <c r="AM63">
        <v>976</v>
      </c>
      <c r="AN63">
        <v>28</v>
      </c>
      <c r="AO63">
        <v>16</v>
      </c>
      <c r="AP63">
        <v>89</v>
      </c>
      <c r="AQ63">
        <v>0</v>
      </c>
      <c r="AR63">
        <v>1053</v>
      </c>
      <c r="AS63">
        <v>2016.5</v>
      </c>
      <c r="AT63">
        <v>8.3471597420590807E-3</v>
      </c>
    </row>
    <row r="64" spans="1:46" x14ac:dyDescent="0.25">
      <c r="A64">
        <v>63</v>
      </c>
      <c r="B64">
        <v>0</v>
      </c>
      <c r="C64">
        <v>0</v>
      </c>
      <c r="D64">
        <v>0</v>
      </c>
      <c r="E64">
        <v>22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2</v>
      </c>
      <c r="M64">
        <v>0</v>
      </c>
      <c r="N64">
        <v>16</v>
      </c>
      <c r="O64">
        <v>0</v>
      </c>
      <c r="P64">
        <v>44</v>
      </c>
      <c r="Q64">
        <v>4802</v>
      </c>
      <c r="R64">
        <v>27905</v>
      </c>
      <c r="S64">
        <v>1885</v>
      </c>
      <c r="T64">
        <v>15818</v>
      </c>
      <c r="U64">
        <v>50</v>
      </c>
      <c r="V64">
        <v>23216</v>
      </c>
      <c r="W64" t="s">
        <v>46</v>
      </c>
      <c r="X64" t="s">
        <v>46</v>
      </c>
      <c r="Y64" t="s">
        <v>46</v>
      </c>
      <c r="Z64">
        <v>13103</v>
      </c>
      <c r="AA64" t="s">
        <v>46</v>
      </c>
      <c r="AB64" t="s">
        <v>46</v>
      </c>
      <c r="AC64" t="s">
        <v>46</v>
      </c>
      <c r="AD64">
        <v>0</v>
      </c>
      <c r="AE64">
        <v>33</v>
      </c>
      <c r="AF64">
        <v>1877</v>
      </c>
      <c r="AG64">
        <v>0</v>
      </c>
      <c r="AH64" t="s">
        <v>46</v>
      </c>
      <c r="AI64" t="s">
        <v>46</v>
      </c>
      <c r="AJ64" t="s">
        <v>46</v>
      </c>
      <c r="AK64" t="s">
        <v>46</v>
      </c>
      <c r="AL64">
        <v>113653</v>
      </c>
      <c r="AM64">
        <v>976</v>
      </c>
      <c r="AN64">
        <v>44</v>
      </c>
      <c r="AO64">
        <v>21</v>
      </c>
      <c r="AP64">
        <v>88</v>
      </c>
      <c r="AQ64">
        <v>0</v>
      </c>
      <c r="AR64">
        <v>1041</v>
      </c>
      <c r="AS64">
        <v>2016.75</v>
      </c>
      <c r="AT64">
        <v>8.5875427837364595E-3</v>
      </c>
    </row>
    <row r="65" spans="1:46" x14ac:dyDescent="0.25">
      <c r="A65">
        <v>64</v>
      </c>
      <c r="B65">
        <v>0</v>
      </c>
      <c r="C65">
        <v>0</v>
      </c>
      <c r="D65">
        <v>0</v>
      </c>
      <c r="E65">
        <v>23</v>
      </c>
      <c r="F65">
        <v>0</v>
      </c>
      <c r="G65">
        <v>77</v>
      </c>
      <c r="H65">
        <v>0</v>
      </c>
      <c r="I65">
        <v>0</v>
      </c>
      <c r="J65">
        <v>0</v>
      </c>
      <c r="K65">
        <v>0</v>
      </c>
      <c r="L65">
        <v>2</v>
      </c>
      <c r="M65">
        <v>0</v>
      </c>
      <c r="N65">
        <v>20</v>
      </c>
      <c r="O65">
        <v>0</v>
      </c>
      <c r="P65">
        <v>135</v>
      </c>
      <c r="Q65">
        <v>4251</v>
      </c>
      <c r="R65">
        <v>27659</v>
      </c>
      <c r="S65">
        <v>1916</v>
      </c>
      <c r="T65">
        <v>17012</v>
      </c>
      <c r="U65">
        <v>49</v>
      </c>
      <c r="V65">
        <v>21912</v>
      </c>
      <c r="W65" t="s">
        <v>46</v>
      </c>
      <c r="X65" t="s">
        <v>46</v>
      </c>
      <c r="Y65" t="s">
        <v>46</v>
      </c>
      <c r="Z65">
        <v>12602</v>
      </c>
      <c r="AA65" t="s">
        <v>46</v>
      </c>
      <c r="AB65" t="s">
        <v>46</v>
      </c>
      <c r="AC65" t="s">
        <v>46</v>
      </c>
      <c r="AD65">
        <v>0</v>
      </c>
      <c r="AE65">
        <v>32</v>
      </c>
      <c r="AF65">
        <v>1539</v>
      </c>
      <c r="AG65">
        <v>0</v>
      </c>
      <c r="AH65" t="s">
        <v>46</v>
      </c>
      <c r="AI65" t="s">
        <v>46</v>
      </c>
      <c r="AJ65" t="s">
        <v>46</v>
      </c>
      <c r="AK65" t="s">
        <v>46</v>
      </c>
      <c r="AL65">
        <v>110522</v>
      </c>
      <c r="AM65">
        <v>976</v>
      </c>
      <c r="AN65">
        <v>135</v>
      </c>
      <c r="AO65">
        <v>28</v>
      </c>
      <c r="AP65">
        <v>114</v>
      </c>
      <c r="AQ65">
        <v>0</v>
      </c>
      <c r="AR65">
        <v>983</v>
      </c>
      <c r="AS65">
        <v>2017</v>
      </c>
      <c r="AT65">
        <v>8.8308210130109803E-3</v>
      </c>
    </row>
    <row r="66" spans="1:46" x14ac:dyDescent="0.25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t="s">
        <v>46</v>
      </c>
      <c r="I66" t="s">
        <v>46</v>
      </c>
      <c r="J66">
        <v>0</v>
      </c>
      <c r="K66">
        <v>0</v>
      </c>
      <c r="L66">
        <v>0</v>
      </c>
      <c r="M66" t="s">
        <v>46</v>
      </c>
      <c r="N66">
        <v>7</v>
      </c>
      <c r="O66">
        <v>0</v>
      </c>
      <c r="P66">
        <v>7</v>
      </c>
      <c r="Q66">
        <v>4058</v>
      </c>
      <c r="R66">
        <v>26612</v>
      </c>
      <c r="S66">
        <v>1959</v>
      </c>
      <c r="T66">
        <v>16842</v>
      </c>
      <c r="U66">
        <v>48</v>
      </c>
      <c r="V66">
        <v>22819</v>
      </c>
      <c r="W66" t="s">
        <v>46</v>
      </c>
      <c r="X66" t="s">
        <v>46</v>
      </c>
      <c r="Y66" t="s">
        <v>46</v>
      </c>
      <c r="Z66">
        <v>12052</v>
      </c>
      <c r="AA66" t="s">
        <v>46</v>
      </c>
      <c r="AB66" t="s">
        <v>46</v>
      </c>
      <c r="AC66" t="s">
        <v>46</v>
      </c>
      <c r="AD66">
        <v>0</v>
      </c>
      <c r="AE66">
        <v>31</v>
      </c>
      <c r="AF66">
        <v>4716</v>
      </c>
      <c r="AG66" t="s">
        <v>46</v>
      </c>
      <c r="AH66" t="s">
        <v>46</v>
      </c>
      <c r="AI66" t="s">
        <v>46</v>
      </c>
      <c r="AJ66" t="s">
        <v>46</v>
      </c>
      <c r="AK66" t="s">
        <v>46</v>
      </c>
      <c r="AL66">
        <v>111071</v>
      </c>
      <c r="AM66">
        <v>983</v>
      </c>
      <c r="AN66">
        <v>7</v>
      </c>
      <c r="AO66">
        <v>12</v>
      </c>
      <c r="AP66">
        <v>0</v>
      </c>
      <c r="AQ66">
        <v>0</v>
      </c>
      <c r="AR66">
        <v>988</v>
      </c>
      <c r="AS66">
        <v>2017.25</v>
      </c>
      <c r="AT66">
        <v>8.8501949203662507E-3</v>
      </c>
    </row>
    <row r="67" spans="1:46" x14ac:dyDescent="0.25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 t="s">
        <v>46</v>
      </c>
      <c r="I67" t="s">
        <v>46</v>
      </c>
      <c r="J67">
        <v>0</v>
      </c>
      <c r="K67">
        <v>0</v>
      </c>
      <c r="L67">
        <v>4</v>
      </c>
      <c r="M67" t="s">
        <v>46</v>
      </c>
      <c r="N67">
        <v>18</v>
      </c>
      <c r="O67">
        <v>0</v>
      </c>
      <c r="P67">
        <v>22</v>
      </c>
      <c r="Q67">
        <v>5227</v>
      </c>
      <c r="R67">
        <v>27345</v>
      </c>
      <c r="S67">
        <v>2132</v>
      </c>
      <c r="T67">
        <v>17649</v>
      </c>
      <c r="U67">
        <v>160</v>
      </c>
      <c r="V67">
        <v>22745</v>
      </c>
      <c r="W67" t="s">
        <v>46</v>
      </c>
      <c r="X67" t="s">
        <v>46</v>
      </c>
      <c r="Y67" t="s">
        <v>46</v>
      </c>
      <c r="Z67">
        <v>13580</v>
      </c>
      <c r="AA67" t="s">
        <v>46</v>
      </c>
      <c r="AB67" t="s">
        <v>46</v>
      </c>
      <c r="AC67" t="s">
        <v>46</v>
      </c>
      <c r="AD67">
        <v>0</v>
      </c>
      <c r="AE67">
        <v>32</v>
      </c>
      <c r="AF67">
        <v>5214</v>
      </c>
      <c r="AG67" t="s">
        <v>46</v>
      </c>
      <c r="AH67" t="s">
        <v>46</v>
      </c>
      <c r="AI67" t="s">
        <v>46</v>
      </c>
      <c r="AJ67" t="s">
        <v>46</v>
      </c>
      <c r="AK67" t="s">
        <v>46</v>
      </c>
      <c r="AL67">
        <v>116363</v>
      </c>
      <c r="AM67">
        <v>983</v>
      </c>
      <c r="AN67">
        <v>22</v>
      </c>
      <c r="AO67">
        <v>21</v>
      </c>
      <c r="AP67">
        <v>28</v>
      </c>
      <c r="AQ67">
        <v>0</v>
      </c>
      <c r="AR67">
        <v>1010</v>
      </c>
      <c r="AS67">
        <v>2017.5</v>
      </c>
      <c r="AT67">
        <v>8.4477024483727604E-3</v>
      </c>
    </row>
    <row r="68" spans="1:46" x14ac:dyDescent="0.25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46</v>
      </c>
      <c r="I68" t="s">
        <v>46</v>
      </c>
      <c r="J68">
        <v>0</v>
      </c>
      <c r="K68">
        <v>0</v>
      </c>
      <c r="L68">
        <v>4</v>
      </c>
      <c r="M68" t="s">
        <v>46</v>
      </c>
      <c r="N68">
        <v>17</v>
      </c>
      <c r="O68">
        <v>0</v>
      </c>
      <c r="P68">
        <v>21</v>
      </c>
      <c r="Q68">
        <v>4954</v>
      </c>
      <c r="R68">
        <v>27354</v>
      </c>
      <c r="S68">
        <v>2220</v>
      </c>
      <c r="T68">
        <v>17852</v>
      </c>
      <c r="U68">
        <v>151</v>
      </c>
      <c r="V68">
        <v>22341</v>
      </c>
      <c r="W68" t="s">
        <v>46</v>
      </c>
      <c r="X68" t="s">
        <v>46</v>
      </c>
      <c r="Y68" t="s">
        <v>46</v>
      </c>
      <c r="Z68">
        <v>14199</v>
      </c>
      <c r="AA68" t="s">
        <v>46</v>
      </c>
      <c r="AB68" t="s">
        <v>46</v>
      </c>
      <c r="AC68" t="s">
        <v>46</v>
      </c>
      <c r="AD68">
        <v>0</v>
      </c>
      <c r="AE68">
        <v>16</v>
      </c>
      <c r="AF68">
        <v>5198</v>
      </c>
      <c r="AG68" t="s">
        <v>46</v>
      </c>
      <c r="AH68" t="s">
        <v>46</v>
      </c>
      <c r="AI68" t="s">
        <v>46</v>
      </c>
      <c r="AJ68" t="s">
        <v>46</v>
      </c>
      <c r="AK68" t="s">
        <v>46</v>
      </c>
      <c r="AL68">
        <v>115180</v>
      </c>
      <c r="AM68">
        <v>983</v>
      </c>
      <c r="AN68">
        <v>21</v>
      </c>
      <c r="AO68">
        <v>21</v>
      </c>
      <c r="AP68">
        <v>186</v>
      </c>
      <c r="AQ68">
        <v>0</v>
      </c>
      <c r="AR68">
        <v>1169</v>
      </c>
      <c r="AS68">
        <v>2017.75</v>
      </c>
      <c r="AT68">
        <v>8.5344677895467999E-3</v>
      </c>
    </row>
    <row r="69" spans="1:46" x14ac:dyDescent="0.25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t="s">
        <v>46</v>
      </c>
      <c r="I69" t="s">
        <v>46</v>
      </c>
      <c r="J69">
        <v>0</v>
      </c>
      <c r="K69">
        <v>0</v>
      </c>
      <c r="L69">
        <v>4</v>
      </c>
      <c r="M69" t="s">
        <v>46</v>
      </c>
      <c r="N69">
        <v>25</v>
      </c>
      <c r="O69">
        <v>0</v>
      </c>
      <c r="P69">
        <v>29</v>
      </c>
      <c r="Q69">
        <v>7149</v>
      </c>
      <c r="R69">
        <v>32285</v>
      </c>
      <c r="S69">
        <v>2251</v>
      </c>
      <c r="T69">
        <v>17015</v>
      </c>
      <c r="U69">
        <v>149</v>
      </c>
      <c r="V69">
        <v>24493</v>
      </c>
      <c r="W69" t="s">
        <v>46</v>
      </c>
      <c r="X69" t="s">
        <v>46</v>
      </c>
      <c r="Y69" t="s">
        <v>46</v>
      </c>
      <c r="Z69">
        <v>14004</v>
      </c>
      <c r="AA69" t="s">
        <v>46</v>
      </c>
      <c r="AB69" t="s">
        <v>46</v>
      </c>
      <c r="AC69" t="s">
        <v>46</v>
      </c>
      <c r="AD69">
        <v>0</v>
      </c>
      <c r="AE69">
        <v>13</v>
      </c>
      <c r="AF69">
        <v>4914</v>
      </c>
      <c r="AG69" t="s">
        <v>46</v>
      </c>
      <c r="AH69" t="s">
        <v>46</v>
      </c>
      <c r="AI69" t="s">
        <v>46</v>
      </c>
      <c r="AJ69" t="s">
        <v>46</v>
      </c>
      <c r="AK69" t="s">
        <v>46</v>
      </c>
      <c r="AL69">
        <v>122134</v>
      </c>
      <c r="AM69">
        <v>983</v>
      </c>
      <c r="AN69">
        <v>29</v>
      </c>
      <c r="AO69">
        <v>28</v>
      </c>
      <c r="AP69">
        <v>187</v>
      </c>
      <c r="AQ69">
        <v>0</v>
      </c>
      <c r="AR69">
        <v>1169</v>
      </c>
      <c r="AS69">
        <v>2018</v>
      </c>
      <c r="AT69">
        <v>8.0485368529647806E-3</v>
      </c>
    </row>
    <row r="70" spans="1:46" x14ac:dyDescent="0.25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 t="s">
        <v>46</v>
      </c>
      <c r="I70" t="s">
        <v>46</v>
      </c>
      <c r="J70">
        <v>0</v>
      </c>
      <c r="K70">
        <v>0</v>
      </c>
      <c r="L70">
        <v>8</v>
      </c>
      <c r="M70" t="s">
        <v>46</v>
      </c>
      <c r="N70">
        <v>0</v>
      </c>
      <c r="O70">
        <v>0</v>
      </c>
      <c r="P70">
        <v>8</v>
      </c>
      <c r="Q70">
        <v>6529</v>
      </c>
      <c r="R70">
        <v>31209</v>
      </c>
      <c r="S70">
        <v>2400</v>
      </c>
      <c r="T70">
        <v>16334</v>
      </c>
      <c r="U70">
        <v>273</v>
      </c>
      <c r="V70">
        <v>23784</v>
      </c>
      <c r="W70" t="s">
        <v>46</v>
      </c>
      <c r="X70" t="s">
        <v>46</v>
      </c>
      <c r="Y70" t="s">
        <v>46</v>
      </c>
      <c r="Z70">
        <v>13283</v>
      </c>
      <c r="AA70" t="s">
        <v>46</v>
      </c>
      <c r="AB70" t="s">
        <v>46</v>
      </c>
      <c r="AC70" t="s">
        <v>46</v>
      </c>
      <c r="AD70">
        <v>0</v>
      </c>
      <c r="AE70">
        <v>28</v>
      </c>
      <c r="AF70">
        <v>4915</v>
      </c>
      <c r="AG70" t="s">
        <v>46</v>
      </c>
      <c r="AH70" t="s">
        <v>46</v>
      </c>
      <c r="AI70" t="s">
        <v>46</v>
      </c>
      <c r="AJ70" t="s">
        <v>46</v>
      </c>
      <c r="AK70" t="s">
        <v>46</v>
      </c>
      <c r="AL70">
        <v>121416</v>
      </c>
      <c r="AM70">
        <v>1169</v>
      </c>
      <c r="AN70">
        <v>8</v>
      </c>
      <c r="AO70">
        <v>3</v>
      </c>
      <c r="AP70">
        <v>24</v>
      </c>
      <c r="AQ70">
        <v>0</v>
      </c>
      <c r="AR70">
        <v>1188</v>
      </c>
      <c r="AS70">
        <v>2018.25</v>
      </c>
      <c r="AT70">
        <v>9.6280556104632008E-3</v>
      </c>
    </row>
    <row r="71" spans="1:46" x14ac:dyDescent="0.25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t="s">
        <v>46</v>
      </c>
      <c r="I71" t="s">
        <v>46</v>
      </c>
      <c r="J71">
        <v>0</v>
      </c>
      <c r="K71">
        <v>0</v>
      </c>
      <c r="L71">
        <v>6</v>
      </c>
      <c r="M71" t="s">
        <v>46</v>
      </c>
      <c r="N71">
        <v>0</v>
      </c>
      <c r="O71">
        <v>0</v>
      </c>
      <c r="P71">
        <v>13</v>
      </c>
      <c r="Q71">
        <v>5925</v>
      </c>
      <c r="R71">
        <v>32701</v>
      </c>
      <c r="S71">
        <v>2615</v>
      </c>
      <c r="T71">
        <v>16809</v>
      </c>
      <c r="U71">
        <v>271</v>
      </c>
      <c r="V71">
        <v>23895</v>
      </c>
      <c r="W71" t="s">
        <v>46</v>
      </c>
      <c r="X71" t="s">
        <v>46</v>
      </c>
      <c r="Y71" t="s">
        <v>46</v>
      </c>
      <c r="Z71">
        <v>15528</v>
      </c>
      <c r="AA71" t="s">
        <v>46</v>
      </c>
      <c r="AB71" t="s">
        <v>46</v>
      </c>
      <c r="AC71" t="s">
        <v>46</v>
      </c>
      <c r="AD71">
        <v>0</v>
      </c>
      <c r="AE71">
        <v>28</v>
      </c>
      <c r="AF71">
        <v>5229</v>
      </c>
      <c r="AG71" t="s">
        <v>46</v>
      </c>
      <c r="AH71" t="s">
        <v>46</v>
      </c>
      <c r="AI71" t="s">
        <v>46</v>
      </c>
      <c r="AJ71" t="s">
        <v>46</v>
      </c>
      <c r="AK71" t="s">
        <v>46</v>
      </c>
      <c r="AL71">
        <v>128398</v>
      </c>
      <c r="AM71">
        <v>1169</v>
      </c>
      <c r="AN71">
        <v>13</v>
      </c>
      <c r="AO71">
        <v>15</v>
      </c>
      <c r="AP71">
        <v>110</v>
      </c>
      <c r="AQ71">
        <v>0</v>
      </c>
      <c r="AR71">
        <v>1281</v>
      </c>
      <c r="AS71">
        <v>2018.5</v>
      </c>
      <c r="AT71">
        <v>9.1045031854078695E-3</v>
      </c>
    </row>
    <row r="72" spans="1:46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46</v>
      </c>
      <c r="I72" t="s">
        <v>46</v>
      </c>
      <c r="J72">
        <v>0</v>
      </c>
      <c r="K72">
        <v>0</v>
      </c>
      <c r="L72">
        <v>7</v>
      </c>
      <c r="M72" t="s">
        <v>46</v>
      </c>
      <c r="N72">
        <v>0</v>
      </c>
      <c r="O72">
        <v>0</v>
      </c>
      <c r="P72">
        <v>24</v>
      </c>
      <c r="Q72">
        <v>6009</v>
      </c>
      <c r="R72">
        <v>33969</v>
      </c>
      <c r="S72">
        <v>2830</v>
      </c>
      <c r="T72">
        <v>17813</v>
      </c>
      <c r="U72">
        <v>269</v>
      </c>
      <c r="V72">
        <v>25286</v>
      </c>
      <c r="W72" t="s">
        <v>46</v>
      </c>
      <c r="X72" t="s">
        <v>46</v>
      </c>
      <c r="Y72" t="s">
        <v>46</v>
      </c>
      <c r="Z72">
        <v>16220</v>
      </c>
      <c r="AA72" t="s">
        <v>46</v>
      </c>
      <c r="AB72" t="s">
        <v>46</v>
      </c>
      <c r="AC72" t="s">
        <v>46</v>
      </c>
      <c r="AD72">
        <v>0</v>
      </c>
      <c r="AE72">
        <v>13</v>
      </c>
      <c r="AF72">
        <v>5392</v>
      </c>
      <c r="AG72" t="s">
        <v>46</v>
      </c>
      <c r="AH72" t="s">
        <v>46</v>
      </c>
      <c r="AI72" t="s">
        <v>46</v>
      </c>
      <c r="AJ72" t="s">
        <v>46</v>
      </c>
      <c r="AK72" t="s">
        <v>46</v>
      </c>
      <c r="AL72">
        <v>134950</v>
      </c>
      <c r="AM72">
        <v>1169</v>
      </c>
      <c r="AN72">
        <v>24</v>
      </c>
      <c r="AO72">
        <v>20</v>
      </c>
      <c r="AP72">
        <v>167</v>
      </c>
      <c r="AQ72">
        <v>0</v>
      </c>
      <c r="AR72">
        <v>1332</v>
      </c>
      <c r="AS72">
        <v>2018.75</v>
      </c>
      <c r="AT72">
        <v>8.6624675805853993E-3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T72"/>
  <sheetViews>
    <sheetView topLeftCell="AF1" workbookViewId="0"/>
  </sheetViews>
  <sheetFormatPr defaultRowHeight="15" x14ac:dyDescent="0.25"/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119</v>
      </c>
      <c r="L2">
        <v>89</v>
      </c>
      <c r="M2">
        <v>0</v>
      </c>
      <c r="N2">
        <v>35</v>
      </c>
      <c r="O2">
        <v>0</v>
      </c>
      <c r="P2">
        <v>243</v>
      </c>
      <c r="Q2">
        <v>0</v>
      </c>
      <c r="R2">
        <v>0</v>
      </c>
      <c r="S2">
        <v>25702</v>
      </c>
      <c r="T2">
        <v>163</v>
      </c>
      <c r="U2">
        <v>1527</v>
      </c>
      <c r="V2">
        <v>0</v>
      </c>
      <c r="W2">
        <v>0</v>
      </c>
      <c r="X2">
        <v>0</v>
      </c>
      <c r="Y2">
        <v>0</v>
      </c>
      <c r="Z2">
        <v>0</v>
      </c>
      <c r="AA2">
        <v>11603</v>
      </c>
      <c r="AB2">
        <v>0</v>
      </c>
      <c r="AC2">
        <v>11603</v>
      </c>
      <c r="AD2">
        <v>37570</v>
      </c>
      <c r="AE2">
        <v>717</v>
      </c>
      <c r="AF2">
        <v>18566</v>
      </c>
      <c r="AG2">
        <v>0</v>
      </c>
      <c r="AH2">
        <v>0</v>
      </c>
      <c r="AI2">
        <v>0</v>
      </c>
      <c r="AJ2">
        <v>0</v>
      </c>
      <c r="AK2">
        <v>0</v>
      </c>
      <c r="AL2">
        <v>95848</v>
      </c>
      <c r="AM2">
        <v>2199</v>
      </c>
      <c r="AN2">
        <v>243</v>
      </c>
      <c r="AO2">
        <v>30</v>
      </c>
      <c r="AP2">
        <v>-299</v>
      </c>
      <c r="AQ2">
        <v>0</v>
      </c>
      <c r="AR2">
        <v>1687</v>
      </c>
      <c r="AS2">
        <v>2001.25</v>
      </c>
      <c r="AT2">
        <v>2.29425757449295E-2</v>
      </c>
    </row>
    <row r="3" spans="1:46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452</v>
      </c>
      <c r="L3">
        <v>270</v>
      </c>
      <c r="M3">
        <v>0</v>
      </c>
      <c r="N3">
        <v>50</v>
      </c>
      <c r="O3">
        <v>0</v>
      </c>
      <c r="P3">
        <v>772</v>
      </c>
      <c r="Q3">
        <v>0</v>
      </c>
      <c r="R3">
        <v>0</v>
      </c>
      <c r="S3">
        <v>23978</v>
      </c>
      <c r="T3">
        <v>158</v>
      </c>
      <c r="U3">
        <v>1496</v>
      </c>
      <c r="V3">
        <v>0</v>
      </c>
      <c r="W3">
        <v>0</v>
      </c>
      <c r="X3">
        <v>0</v>
      </c>
      <c r="Y3">
        <v>0</v>
      </c>
      <c r="Z3">
        <v>0</v>
      </c>
      <c r="AA3">
        <v>11654</v>
      </c>
      <c r="AB3">
        <v>0</v>
      </c>
      <c r="AC3">
        <v>11654</v>
      </c>
      <c r="AD3">
        <v>6847</v>
      </c>
      <c r="AE3">
        <v>721</v>
      </c>
      <c r="AF3">
        <v>17753</v>
      </c>
      <c r="AG3">
        <v>0</v>
      </c>
      <c r="AH3">
        <v>0</v>
      </c>
      <c r="AI3">
        <v>0</v>
      </c>
      <c r="AJ3">
        <v>0</v>
      </c>
      <c r="AK3">
        <v>0</v>
      </c>
      <c r="AL3">
        <v>62607</v>
      </c>
      <c r="AM3">
        <v>2199</v>
      </c>
      <c r="AN3">
        <v>772</v>
      </c>
      <c r="AO3">
        <v>71</v>
      </c>
      <c r="AP3">
        <v>-633</v>
      </c>
      <c r="AQ3">
        <v>0</v>
      </c>
      <c r="AR3">
        <v>865</v>
      </c>
      <c r="AS3">
        <v>2001.5</v>
      </c>
      <c r="AT3">
        <v>3.5123867938089998E-2</v>
      </c>
    </row>
    <row r="4" spans="1:46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591</v>
      </c>
      <c r="L4">
        <v>340</v>
      </c>
      <c r="M4">
        <v>0</v>
      </c>
      <c r="N4">
        <v>59</v>
      </c>
      <c r="O4">
        <v>0</v>
      </c>
      <c r="P4">
        <v>990</v>
      </c>
      <c r="Q4">
        <v>0</v>
      </c>
      <c r="R4">
        <v>0</v>
      </c>
      <c r="S4">
        <v>22360</v>
      </c>
      <c r="T4">
        <v>153</v>
      </c>
      <c r="U4">
        <v>1467</v>
      </c>
      <c r="V4">
        <v>0</v>
      </c>
      <c r="W4">
        <v>0</v>
      </c>
      <c r="X4">
        <v>0</v>
      </c>
      <c r="Y4">
        <v>0</v>
      </c>
      <c r="Z4">
        <v>0</v>
      </c>
      <c r="AA4">
        <v>14574</v>
      </c>
      <c r="AB4">
        <v>0</v>
      </c>
      <c r="AC4">
        <v>14574</v>
      </c>
      <c r="AD4">
        <v>3759</v>
      </c>
      <c r="AE4">
        <v>820</v>
      </c>
      <c r="AF4">
        <v>17396</v>
      </c>
      <c r="AG4">
        <v>0</v>
      </c>
      <c r="AH4">
        <v>0</v>
      </c>
      <c r="AI4">
        <v>0</v>
      </c>
      <c r="AJ4">
        <v>0</v>
      </c>
      <c r="AK4">
        <v>0</v>
      </c>
      <c r="AL4">
        <v>60529</v>
      </c>
      <c r="AM4">
        <v>2199</v>
      </c>
      <c r="AN4">
        <v>990</v>
      </c>
      <c r="AO4">
        <v>90</v>
      </c>
      <c r="AP4">
        <v>-244</v>
      </c>
      <c r="AQ4">
        <v>0</v>
      </c>
      <c r="AR4">
        <v>1055</v>
      </c>
      <c r="AS4">
        <v>2001.75</v>
      </c>
      <c r="AT4">
        <v>3.6329693204910002E-2</v>
      </c>
    </row>
    <row r="5" spans="1:46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829</v>
      </c>
      <c r="L5">
        <v>522</v>
      </c>
      <c r="M5">
        <v>0</v>
      </c>
      <c r="N5">
        <v>63</v>
      </c>
      <c r="O5">
        <v>0</v>
      </c>
      <c r="P5">
        <v>1414</v>
      </c>
      <c r="Q5">
        <v>0</v>
      </c>
      <c r="R5">
        <v>0</v>
      </c>
      <c r="S5">
        <v>19739</v>
      </c>
      <c r="T5">
        <v>455</v>
      </c>
      <c r="U5">
        <v>1438</v>
      </c>
      <c r="V5">
        <v>0</v>
      </c>
      <c r="W5">
        <v>0</v>
      </c>
      <c r="X5">
        <v>0</v>
      </c>
      <c r="Y5">
        <v>0</v>
      </c>
      <c r="Z5">
        <v>0</v>
      </c>
      <c r="AA5">
        <v>9492</v>
      </c>
      <c r="AB5">
        <v>0</v>
      </c>
      <c r="AC5">
        <v>9492</v>
      </c>
      <c r="AD5">
        <v>2829</v>
      </c>
      <c r="AE5">
        <v>831</v>
      </c>
      <c r="AF5">
        <v>19016</v>
      </c>
      <c r="AG5">
        <v>0</v>
      </c>
      <c r="AH5">
        <v>0</v>
      </c>
      <c r="AI5">
        <v>0</v>
      </c>
      <c r="AJ5">
        <v>0</v>
      </c>
      <c r="AK5">
        <v>0</v>
      </c>
      <c r="AL5">
        <v>53800</v>
      </c>
      <c r="AM5">
        <v>2199</v>
      </c>
      <c r="AN5">
        <v>1414</v>
      </c>
      <c r="AO5">
        <v>117</v>
      </c>
      <c r="AP5">
        <v>423</v>
      </c>
      <c r="AQ5">
        <v>0</v>
      </c>
      <c r="AR5">
        <v>1325</v>
      </c>
      <c r="AS5">
        <v>2002</v>
      </c>
      <c r="AT5">
        <v>4.0873605947955402E-2</v>
      </c>
    </row>
    <row r="6" spans="1:46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453</v>
      </c>
      <c r="M6">
        <v>0</v>
      </c>
      <c r="N6">
        <v>4</v>
      </c>
      <c r="O6">
        <v>0</v>
      </c>
      <c r="P6">
        <v>457</v>
      </c>
      <c r="Q6">
        <v>0</v>
      </c>
      <c r="R6">
        <v>0</v>
      </c>
      <c r="S6">
        <v>17793</v>
      </c>
      <c r="T6">
        <v>448</v>
      </c>
      <c r="U6">
        <v>1408</v>
      </c>
      <c r="V6">
        <v>0</v>
      </c>
      <c r="W6">
        <v>0</v>
      </c>
      <c r="X6">
        <v>0</v>
      </c>
      <c r="Y6">
        <v>0</v>
      </c>
      <c r="Z6">
        <v>0</v>
      </c>
      <c r="AA6">
        <v>9645</v>
      </c>
      <c r="AB6">
        <v>0</v>
      </c>
      <c r="AC6">
        <v>9645</v>
      </c>
      <c r="AD6">
        <v>0</v>
      </c>
      <c r="AE6">
        <v>781</v>
      </c>
      <c r="AF6">
        <v>20571</v>
      </c>
      <c r="AG6">
        <v>0</v>
      </c>
      <c r="AH6">
        <v>0</v>
      </c>
      <c r="AI6">
        <v>0</v>
      </c>
      <c r="AJ6">
        <v>0</v>
      </c>
      <c r="AK6">
        <v>0</v>
      </c>
      <c r="AL6">
        <v>50646</v>
      </c>
      <c r="AM6">
        <v>1325</v>
      </c>
      <c r="AN6">
        <v>457</v>
      </c>
      <c r="AO6">
        <v>33</v>
      </c>
      <c r="AP6">
        <v>11</v>
      </c>
      <c r="AQ6">
        <v>0</v>
      </c>
      <c r="AR6">
        <v>912</v>
      </c>
      <c r="AS6">
        <v>2002.25</v>
      </c>
      <c r="AT6">
        <v>2.61619871263278E-2</v>
      </c>
    </row>
    <row r="7" spans="1:46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748</v>
      </c>
      <c r="M7">
        <v>0</v>
      </c>
      <c r="N7">
        <v>7</v>
      </c>
      <c r="O7">
        <v>0</v>
      </c>
      <c r="P7">
        <v>755</v>
      </c>
      <c r="Q7">
        <v>0</v>
      </c>
      <c r="R7">
        <v>0</v>
      </c>
      <c r="S7">
        <v>16300</v>
      </c>
      <c r="T7">
        <v>440</v>
      </c>
      <c r="U7">
        <v>1372</v>
      </c>
      <c r="V7">
        <v>0</v>
      </c>
      <c r="W7">
        <v>0</v>
      </c>
      <c r="X7">
        <v>0</v>
      </c>
      <c r="Y7">
        <v>0</v>
      </c>
      <c r="Z7">
        <v>0</v>
      </c>
      <c r="AA7">
        <v>10162</v>
      </c>
      <c r="AB7">
        <v>0</v>
      </c>
      <c r="AC7">
        <v>10162</v>
      </c>
      <c r="AD7">
        <v>0</v>
      </c>
      <c r="AE7">
        <v>836</v>
      </c>
      <c r="AF7">
        <v>19568</v>
      </c>
      <c r="AG7">
        <v>0</v>
      </c>
      <c r="AH7">
        <v>0</v>
      </c>
      <c r="AI7">
        <v>0</v>
      </c>
      <c r="AJ7">
        <v>0</v>
      </c>
      <c r="AK7">
        <v>0</v>
      </c>
      <c r="AL7">
        <v>48678</v>
      </c>
      <c r="AM7">
        <v>1325</v>
      </c>
      <c r="AN7">
        <v>755</v>
      </c>
      <c r="AO7">
        <v>75</v>
      </c>
      <c r="AP7">
        <v>31</v>
      </c>
      <c r="AQ7">
        <v>0</v>
      </c>
      <c r="AR7">
        <v>676</v>
      </c>
      <c r="AS7">
        <v>2002.5</v>
      </c>
      <c r="AT7">
        <v>2.7219688565676501E-2</v>
      </c>
    </row>
    <row r="8" spans="1:46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1004</v>
      </c>
      <c r="M8">
        <v>0</v>
      </c>
      <c r="N8">
        <v>17</v>
      </c>
      <c r="O8">
        <v>0</v>
      </c>
      <c r="P8">
        <v>1021</v>
      </c>
      <c r="Q8">
        <v>0</v>
      </c>
      <c r="R8">
        <v>0</v>
      </c>
      <c r="S8">
        <v>14649</v>
      </c>
      <c r="T8">
        <v>433</v>
      </c>
      <c r="U8">
        <v>1093</v>
      </c>
      <c r="V8">
        <v>0</v>
      </c>
      <c r="W8">
        <v>0</v>
      </c>
      <c r="X8">
        <v>0</v>
      </c>
      <c r="Y8">
        <v>0</v>
      </c>
      <c r="Z8">
        <v>0</v>
      </c>
      <c r="AA8">
        <v>12470</v>
      </c>
      <c r="AB8">
        <v>0</v>
      </c>
      <c r="AC8">
        <v>12470</v>
      </c>
      <c r="AD8">
        <v>0</v>
      </c>
      <c r="AE8">
        <v>885</v>
      </c>
      <c r="AF8">
        <v>21188</v>
      </c>
      <c r="AG8">
        <v>0</v>
      </c>
      <c r="AH8">
        <v>0</v>
      </c>
      <c r="AI8">
        <v>0</v>
      </c>
      <c r="AJ8">
        <v>0</v>
      </c>
      <c r="AK8">
        <v>0</v>
      </c>
      <c r="AL8">
        <v>50718</v>
      </c>
      <c r="AM8">
        <v>1325</v>
      </c>
      <c r="AN8">
        <v>1021</v>
      </c>
      <c r="AO8">
        <v>94</v>
      </c>
      <c r="AP8">
        <v>560</v>
      </c>
      <c r="AQ8">
        <v>0</v>
      </c>
      <c r="AR8">
        <v>958</v>
      </c>
      <c r="AS8">
        <v>2002.75</v>
      </c>
      <c r="AT8">
        <v>2.612484719429E-2</v>
      </c>
    </row>
    <row r="9" spans="1:46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1243</v>
      </c>
      <c r="M9">
        <v>0</v>
      </c>
      <c r="N9">
        <v>20</v>
      </c>
      <c r="O9">
        <v>0</v>
      </c>
      <c r="P9">
        <v>1263</v>
      </c>
      <c r="Q9">
        <v>0</v>
      </c>
      <c r="R9">
        <v>0</v>
      </c>
      <c r="S9">
        <v>12346</v>
      </c>
      <c r="T9">
        <v>1864</v>
      </c>
      <c r="U9">
        <v>988</v>
      </c>
      <c r="V9">
        <v>0</v>
      </c>
      <c r="W9">
        <v>0</v>
      </c>
      <c r="X9">
        <v>0</v>
      </c>
      <c r="Y9">
        <v>0</v>
      </c>
      <c r="Z9">
        <v>0</v>
      </c>
      <c r="AA9">
        <v>14955</v>
      </c>
      <c r="AB9">
        <v>0</v>
      </c>
      <c r="AC9">
        <v>14955</v>
      </c>
      <c r="AD9">
        <v>0</v>
      </c>
      <c r="AE9">
        <v>957</v>
      </c>
      <c r="AF9">
        <v>20641</v>
      </c>
      <c r="AG9">
        <v>0</v>
      </c>
      <c r="AH9">
        <v>0</v>
      </c>
      <c r="AI9">
        <v>0</v>
      </c>
      <c r="AJ9">
        <v>0</v>
      </c>
      <c r="AK9">
        <v>0</v>
      </c>
      <c r="AL9">
        <v>51751</v>
      </c>
      <c r="AM9">
        <v>1325</v>
      </c>
      <c r="AN9">
        <v>1263</v>
      </c>
      <c r="AO9">
        <v>122</v>
      </c>
      <c r="AP9">
        <v>1347</v>
      </c>
      <c r="AQ9">
        <v>0</v>
      </c>
      <c r="AR9">
        <v>1531</v>
      </c>
      <c r="AS9">
        <v>2003</v>
      </c>
      <c r="AT9">
        <v>2.5603369983188701E-2</v>
      </c>
    </row>
    <row r="10" spans="1:46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315</v>
      </c>
      <c r="M10">
        <v>0</v>
      </c>
      <c r="N10">
        <v>0</v>
      </c>
      <c r="O10">
        <v>0</v>
      </c>
      <c r="P10">
        <v>315</v>
      </c>
      <c r="Q10">
        <v>0</v>
      </c>
      <c r="R10">
        <v>0</v>
      </c>
      <c r="S10">
        <v>10694</v>
      </c>
      <c r="T10">
        <v>1770</v>
      </c>
      <c r="U10">
        <v>962</v>
      </c>
      <c r="V10">
        <v>0</v>
      </c>
      <c r="W10">
        <v>0</v>
      </c>
      <c r="X10">
        <v>0</v>
      </c>
      <c r="Y10">
        <v>0</v>
      </c>
      <c r="Z10">
        <v>0</v>
      </c>
      <c r="AA10">
        <v>14979</v>
      </c>
      <c r="AB10">
        <v>0</v>
      </c>
      <c r="AC10">
        <v>14979</v>
      </c>
      <c r="AD10">
        <v>0</v>
      </c>
      <c r="AE10">
        <v>868</v>
      </c>
      <c r="AF10">
        <v>19068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48341</v>
      </c>
      <c r="AM10">
        <v>1531</v>
      </c>
      <c r="AN10">
        <v>315</v>
      </c>
      <c r="AO10">
        <v>34</v>
      </c>
      <c r="AP10">
        <v>383</v>
      </c>
      <c r="AQ10">
        <v>0</v>
      </c>
      <c r="AR10">
        <v>1633</v>
      </c>
      <c r="AS10">
        <v>2003.25</v>
      </c>
      <c r="AT10">
        <v>3.1670838418733603E-2</v>
      </c>
    </row>
    <row r="11" spans="1:46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548</v>
      </c>
      <c r="M11">
        <v>0</v>
      </c>
      <c r="N11">
        <v>0</v>
      </c>
      <c r="O11">
        <v>0</v>
      </c>
      <c r="P11">
        <v>548</v>
      </c>
      <c r="Q11">
        <v>0</v>
      </c>
      <c r="R11">
        <v>0</v>
      </c>
      <c r="S11">
        <v>9242</v>
      </c>
      <c r="T11">
        <v>1748</v>
      </c>
      <c r="U11">
        <v>934</v>
      </c>
      <c r="V11">
        <v>0</v>
      </c>
      <c r="W11">
        <v>0</v>
      </c>
      <c r="X11">
        <v>0</v>
      </c>
      <c r="Y11">
        <v>0</v>
      </c>
      <c r="Z11">
        <v>0</v>
      </c>
      <c r="AA11">
        <v>15740</v>
      </c>
      <c r="AB11">
        <v>0</v>
      </c>
      <c r="AC11">
        <v>15740</v>
      </c>
      <c r="AD11">
        <v>0</v>
      </c>
      <c r="AE11">
        <v>875</v>
      </c>
      <c r="AF11">
        <v>17985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46524</v>
      </c>
      <c r="AM11">
        <v>1531</v>
      </c>
      <c r="AN11">
        <v>548</v>
      </c>
      <c r="AO11">
        <v>63</v>
      </c>
      <c r="AP11">
        <v>662</v>
      </c>
      <c r="AQ11">
        <v>0</v>
      </c>
      <c r="AR11">
        <v>1708</v>
      </c>
      <c r="AS11">
        <v>2003.5</v>
      </c>
      <c r="AT11">
        <v>3.2907746539420503E-2</v>
      </c>
    </row>
    <row r="12" spans="1:46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842</v>
      </c>
      <c r="M12">
        <v>0</v>
      </c>
      <c r="N12">
        <v>0</v>
      </c>
      <c r="O12">
        <v>0</v>
      </c>
      <c r="P12">
        <v>842</v>
      </c>
      <c r="Q12">
        <v>39</v>
      </c>
      <c r="R12">
        <v>0</v>
      </c>
      <c r="S12">
        <v>8220</v>
      </c>
      <c r="T12">
        <v>1606</v>
      </c>
      <c r="U12">
        <v>908</v>
      </c>
      <c r="V12">
        <v>0</v>
      </c>
      <c r="W12">
        <v>0</v>
      </c>
      <c r="X12">
        <v>0</v>
      </c>
      <c r="Y12">
        <v>0</v>
      </c>
      <c r="Z12">
        <v>0</v>
      </c>
      <c r="AA12">
        <v>14500</v>
      </c>
      <c r="AB12">
        <v>0</v>
      </c>
      <c r="AC12">
        <v>14500</v>
      </c>
      <c r="AD12">
        <v>0</v>
      </c>
      <c r="AE12">
        <v>845</v>
      </c>
      <c r="AF12">
        <v>17035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43153</v>
      </c>
      <c r="AM12">
        <v>1531</v>
      </c>
      <c r="AN12">
        <v>842</v>
      </c>
      <c r="AO12">
        <v>110</v>
      </c>
      <c r="AP12">
        <v>905</v>
      </c>
      <c r="AQ12">
        <v>0</v>
      </c>
      <c r="AR12">
        <v>1704</v>
      </c>
      <c r="AS12">
        <v>2003.75</v>
      </c>
      <c r="AT12">
        <v>3.5478414015248101E-2</v>
      </c>
    </row>
    <row r="13" spans="1:46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1019</v>
      </c>
      <c r="M13">
        <v>0</v>
      </c>
      <c r="N13">
        <v>0</v>
      </c>
      <c r="O13">
        <v>0</v>
      </c>
      <c r="P13">
        <v>1019</v>
      </c>
      <c r="Q13">
        <v>77</v>
      </c>
      <c r="R13">
        <v>0</v>
      </c>
      <c r="S13">
        <v>7522</v>
      </c>
      <c r="T13">
        <v>1591</v>
      </c>
      <c r="U13">
        <v>881</v>
      </c>
      <c r="V13">
        <v>0</v>
      </c>
      <c r="W13">
        <v>0</v>
      </c>
      <c r="X13">
        <v>0</v>
      </c>
      <c r="Y13">
        <v>0</v>
      </c>
      <c r="Z13">
        <v>0</v>
      </c>
      <c r="AA13">
        <v>15211</v>
      </c>
      <c r="AB13">
        <v>0</v>
      </c>
      <c r="AC13">
        <v>15211</v>
      </c>
      <c r="AD13">
        <v>0</v>
      </c>
      <c r="AE13">
        <v>974</v>
      </c>
      <c r="AF13">
        <v>16377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42633</v>
      </c>
      <c r="AM13">
        <v>1531</v>
      </c>
      <c r="AN13">
        <v>1019</v>
      </c>
      <c r="AO13">
        <v>127</v>
      </c>
      <c r="AP13">
        <v>1120</v>
      </c>
      <c r="AQ13">
        <v>0</v>
      </c>
      <c r="AR13">
        <v>1759</v>
      </c>
      <c r="AS13">
        <v>2004</v>
      </c>
      <c r="AT13">
        <v>3.5911148640724297E-2</v>
      </c>
    </row>
    <row r="14" spans="1:46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356</v>
      </c>
      <c r="M14">
        <v>0</v>
      </c>
      <c r="N14">
        <v>0</v>
      </c>
      <c r="O14">
        <v>0</v>
      </c>
      <c r="P14">
        <v>356</v>
      </c>
      <c r="Q14">
        <v>126</v>
      </c>
      <c r="R14">
        <v>0</v>
      </c>
      <c r="S14">
        <v>7375</v>
      </c>
      <c r="T14">
        <v>1574</v>
      </c>
      <c r="U14">
        <v>851</v>
      </c>
      <c r="V14">
        <v>0</v>
      </c>
      <c r="W14">
        <v>0</v>
      </c>
      <c r="X14">
        <v>0</v>
      </c>
      <c r="Y14">
        <v>0</v>
      </c>
      <c r="Z14">
        <v>0</v>
      </c>
      <c r="AA14">
        <v>15354</v>
      </c>
      <c r="AB14">
        <v>0</v>
      </c>
      <c r="AC14">
        <v>15354</v>
      </c>
      <c r="AD14">
        <v>0</v>
      </c>
      <c r="AE14">
        <v>955</v>
      </c>
      <c r="AF14">
        <v>15396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41631</v>
      </c>
      <c r="AM14">
        <v>1759</v>
      </c>
      <c r="AN14">
        <v>356</v>
      </c>
      <c r="AO14">
        <v>24</v>
      </c>
      <c r="AP14">
        <v>269</v>
      </c>
      <c r="AQ14">
        <v>0</v>
      </c>
      <c r="AR14">
        <v>1696</v>
      </c>
      <c r="AS14">
        <v>2004.25</v>
      </c>
      <c r="AT14">
        <v>4.2252167855684503E-2</v>
      </c>
    </row>
    <row r="15" spans="1:46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490</v>
      </c>
      <c r="M15">
        <v>0</v>
      </c>
      <c r="N15">
        <v>0</v>
      </c>
      <c r="O15">
        <v>0</v>
      </c>
      <c r="P15">
        <v>490</v>
      </c>
      <c r="Q15">
        <v>222</v>
      </c>
      <c r="R15">
        <v>0</v>
      </c>
      <c r="S15">
        <v>7101</v>
      </c>
      <c r="T15">
        <v>1183</v>
      </c>
      <c r="U15">
        <v>823</v>
      </c>
      <c r="V15">
        <v>0</v>
      </c>
      <c r="W15">
        <v>0</v>
      </c>
      <c r="X15">
        <v>0</v>
      </c>
      <c r="Y15">
        <v>0</v>
      </c>
      <c r="Z15">
        <v>0</v>
      </c>
      <c r="AA15">
        <v>14947</v>
      </c>
      <c r="AB15">
        <v>0</v>
      </c>
      <c r="AC15">
        <v>14947</v>
      </c>
      <c r="AD15">
        <v>0</v>
      </c>
      <c r="AE15">
        <v>982</v>
      </c>
      <c r="AF15">
        <v>14748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40006</v>
      </c>
      <c r="AM15">
        <v>1759</v>
      </c>
      <c r="AN15">
        <v>490</v>
      </c>
      <c r="AO15">
        <v>66</v>
      </c>
      <c r="AP15">
        <v>421</v>
      </c>
      <c r="AQ15">
        <v>0</v>
      </c>
      <c r="AR15">
        <v>1756</v>
      </c>
      <c r="AS15">
        <v>2004.5</v>
      </c>
      <c r="AT15">
        <v>4.3968404739289098E-2</v>
      </c>
    </row>
    <row r="16" spans="1:46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778</v>
      </c>
      <c r="M16">
        <v>0</v>
      </c>
      <c r="N16">
        <v>0</v>
      </c>
      <c r="O16">
        <v>0</v>
      </c>
      <c r="P16">
        <v>778</v>
      </c>
      <c r="Q16">
        <v>347</v>
      </c>
      <c r="R16">
        <v>0</v>
      </c>
      <c r="S16">
        <v>6659</v>
      </c>
      <c r="T16">
        <v>1169</v>
      </c>
      <c r="U16">
        <v>791</v>
      </c>
      <c r="V16">
        <v>0</v>
      </c>
      <c r="W16">
        <v>0</v>
      </c>
      <c r="X16">
        <v>0</v>
      </c>
      <c r="Y16">
        <v>0</v>
      </c>
      <c r="Z16">
        <v>0</v>
      </c>
      <c r="AA16">
        <v>15006</v>
      </c>
      <c r="AB16">
        <v>0</v>
      </c>
      <c r="AC16">
        <v>15006</v>
      </c>
      <c r="AD16">
        <v>0</v>
      </c>
      <c r="AE16">
        <v>980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24952</v>
      </c>
      <c r="AM16">
        <v>1759</v>
      </c>
      <c r="AN16">
        <v>778</v>
      </c>
      <c r="AO16">
        <v>85</v>
      </c>
      <c r="AP16">
        <v>-466</v>
      </c>
      <c r="AQ16">
        <v>0</v>
      </c>
      <c r="AR16">
        <v>600</v>
      </c>
      <c r="AS16">
        <v>2004.75</v>
      </c>
      <c r="AT16">
        <v>7.0495351074062199E-2</v>
      </c>
    </row>
    <row r="17" spans="1:46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787</v>
      </c>
      <c r="M17">
        <v>0</v>
      </c>
      <c r="N17">
        <v>0</v>
      </c>
      <c r="O17">
        <v>0</v>
      </c>
      <c r="P17">
        <v>787</v>
      </c>
      <c r="Q17">
        <v>408</v>
      </c>
      <c r="R17">
        <v>0</v>
      </c>
      <c r="S17">
        <v>6300</v>
      </c>
      <c r="T17">
        <v>1245</v>
      </c>
      <c r="U17">
        <v>762</v>
      </c>
      <c r="V17">
        <v>0</v>
      </c>
      <c r="W17">
        <v>0</v>
      </c>
      <c r="X17">
        <v>0</v>
      </c>
      <c r="Y17">
        <v>0</v>
      </c>
      <c r="Z17">
        <v>0</v>
      </c>
      <c r="AA17">
        <v>15136</v>
      </c>
      <c r="AB17">
        <v>0</v>
      </c>
      <c r="AC17">
        <v>15136</v>
      </c>
      <c r="AD17">
        <v>0</v>
      </c>
      <c r="AE17">
        <v>1020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24871</v>
      </c>
      <c r="AM17">
        <v>1759</v>
      </c>
      <c r="AN17">
        <v>787</v>
      </c>
      <c r="AO17">
        <v>105</v>
      </c>
      <c r="AP17">
        <v>-477</v>
      </c>
      <c r="AQ17">
        <v>0</v>
      </c>
      <c r="AR17">
        <v>600</v>
      </c>
      <c r="AS17">
        <v>2005</v>
      </c>
      <c r="AT17">
        <v>7.0724940693980901E-2</v>
      </c>
    </row>
    <row r="18" spans="1:46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15</v>
      </c>
      <c r="M18">
        <v>0</v>
      </c>
      <c r="N18">
        <v>0</v>
      </c>
      <c r="O18">
        <v>0</v>
      </c>
      <c r="P18">
        <v>15</v>
      </c>
      <c r="Q18">
        <v>449</v>
      </c>
      <c r="R18">
        <v>0</v>
      </c>
      <c r="S18">
        <v>5974</v>
      </c>
      <c r="T18">
        <v>1897</v>
      </c>
      <c r="U18">
        <v>729</v>
      </c>
      <c r="V18">
        <v>0</v>
      </c>
      <c r="W18">
        <v>0</v>
      </c>
      <c r="X18">
        <v>0</v>
      </c>
      <c r="Y18">
        <v>0</v>
      </c>
      <c r="Z18">
        <v>0</v>
      </c>
      <c r="AA18">
        <v>15644</v>
      </c>
      <c r="AB18">
        <v>0</v>
      </c>
      <c r="AC18">
        <v>15644</v>
      </c>
      <c r="AD18">
        <v>0</v>
      </c>
      <c r="AE18">
        <v>906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25599</v>
      </c>
      <c r="AM18">
        <v>600</v>
      </c>
      <c r="AN18">
        <v>15</v>
      </c>
      <c r="AO18">
        <v>11</v>
      </c>
      <c r="AP18">
        <v>4</v>
      </c>
      <c r="AQ18">
        <v>0</v>
      </c>
      <c r="AR18">
        <v>600</v>
      </c>
      <c r="AS18">
        <v>2005.25</v>
      </c>
      <c r="AT18">
        <v>2.3438415563107901E-2</v>
      </c>
    </row>
    <row r="19" spans="1:46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</v>
      </c>
      <c r="L19">
        <v>25</v>
      </c>
      <c r="M19">
        <v>0</v>
      </c>
      <c r="N19">
        <v>0</v>
      </c>
      <c r="O19">
        <v>0</v>
      </c>
      <c r="P19">
        <v>29</v>
      </c>
      <c r="Q19">
        <v>0</v>
      </c>
      <c r="R19">
        <v>0</v>
      </c>
      <c r="S19">
        <v>5606</v>
      </c>
      <c r="T19">
        <v>4693</v>
      </c>
      <c r="U19">
        <v>541</v>
      </c>
      <c r="V19">
        <v>0</v>
      </c>
      <c r="W19">
        <v>0</v>
      </c>
      <c r="X19">
        <v>0</v>
      </c>
      <c r="Y19">
        <v>0</v>
      </c>
      <c r="Z19">
        <v>0</v>
      </c>
      <c r="AA19">
        <v>15760</v>
      </c>
      <c r="AB19">
        <v>0</v>
      </c>
      <c r="AC19">
        <v>15760</v>
      </c>
      <c r="AD19">
        <v>0</v>
      </c>
      <c r="AE19">
        <v>957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27557</v>
      </c>
      <c r="AM19">
        <v>600</v>
      </c>
      <c r="AN19">
        <v>29</v>
      </c>
      <c r="AO19">
        <v>16</v>
      </c>
      <c r="AP19">
        <v>13</v>
      </c>
      <c r="AQ19">
        <v>0</v>
      </c>
      <c r="AR19">
        <v>600</v>
      </c>
      <c r="AS19">
        <v>2005.5</v>
      </c>
      <c r="AT19">
        <v>2.1773052219036901E-2</v>
      </c>
    </row>
    <row r="20" spans="1:46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7</v>
      </c>
      <c r="K20">
        <v>4</v>
      </c>
      <c r="L20">
        <v>38</v>
      </c>
      <c r="M20">
        <v>0</v>
      </c>
      <c r="N20">
        <v>0</v>
      </c>
      <c r="O20">
        <v>0</v>
      </c>
      <c r="P20">
        <v>49</v>
      </c>
      <c r="Q20">
        <v>0</v>
      </c>
      <c r="R20">
        <v>0</v>
      </c>
      <c r="S20">
        <v>5157</v>
      </c>
      <c r="T20">
        <v>6530</v>
      </c>
      <c r="U20">
        <v>515</v>
      </c>
      <c r="V20">
        <v>0</v>
      </c>
      <c r="W20">
        <v>0</v>
      </c>
      <c r="X20">
        <v>0</v>
      </c>
      <c r="Y20">
        <v>0</v>
      </c>
      <c r="Z20">
        <v>0</v>
      </c>
      <c r="AA20">
        <v>16522</v>
      </c>
      <c r="AB20">
        <v>0</v>
      </c>
      <c r="AC20">
        <v>16522</v>
      </c>
      <c r="AD20">
        <v>0</v>
      </c>
      <c r="AE20">
        <v>1071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29795</v>
      </c>
      <c r="AM20">
        <v>600</v>
      </c>
      <c r="AN20">
        <v>49</v>
      </c>
      <c r="AO20">
        <v>20</v>
      </c>
      <c r="AP20">
        <v>99</v>
      </c>
      <c r="AQ20">
        <v>0</v>
      </c>
      <c r="AR20">
        <v>670</v>
      </c>
      <c r="AS20">
        <v>2005.75</v>
      </c>
      <c r="AT20">
        <v>2.0137606981037101E-2</v>
      </c>
    </row>
    <row r="21" spans="1:46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7</v>
      </c>
      <c r="K21">
        <v>6</v>
      </c>
      <c r="L21">
        <v>47</v>
      </c>
      <c r="M21">
        <v>0</v>
      </c>
      <c r="N21">
        <v>0</v>
      </c>
      <c r="O21">
        <v>0</v>
      </c>
      <c r="P21">
        <v>60</v>
      </c>
      <c r="Q21">
        <v>0</v>
      </c>
      <c r="R21">
        <v>0</v>
      </c>
      <c r="S21">
        <v>5140</v>
      </c>
      <c r="T21">
        <v>6416</v>
      </c>
      <c r="U21">
        <v>491</v>
      </c>
      <c r="V21">
        <v>0</v>
      </c>
      <c r="W21">
        <v>0</v>
      </c>
      <c r="X21">
        <v>0</v>
      </c>
      <c r="Y21">
        <v>0</v>
      </c>
      <c r="Z21">
        <v>0</v>
      </c>
      <c r="AA21">
        <v>13775</v>
      </c>
      <c r="AB21">
        <v>0</v>
      </c>
      <c r="AC21">
        <v>13775</v>
      </c>
      <c r="AD21">
        <v>0</v>
      </c>
      <c r="AE21">
        <v>983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26805</v>
      </c>
      <c r="AM21">
        <v>600</v>
      </c>
      <c r="AN21">
        <v>60</v>
      </c>
      <c r="AO21">
        <v>26</v>
      </c>
      <c r="AP21">
        <v>98</v>
      </c>
      <c r="AQ21">
        <v>0</v>
      </c>
      <c r="AR21">
        <v>664</v>
      </c>
      <c r="AS21">
        <v>2006</v>
      </c>
      <c r="AT21">
        <v>2.2383883603805301E-2</v>
      </c>
    </row>
    <row r="22" spans="1:46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6</v>
      </c>
      <c r="M22">
        <v>0</v>
      </c>
      <c r="N22">
        <v>0</v>
      </c>
      <c r="O22">
        <v>0</v>
      </c>
      <c r="P22">
        <v>6</v>
      </c>
      <c r="Q22">
        <v>0</v>
      </c>
      <c r="R22">
        <v>0</v>
      </c>
      <c r="S22">
        <v>4310</v>
      </c>
      <c r="T22">
        <v>8038</v>
      </c>
      <c r="U22">
        <v>0</v>
      </c>
      <c r="V22">
        <v>444</v>
      </c>
      <c r="W22">
        <v>0</v>
      </c>
      <c r="X22">
        <v>0</v>
      </c>
      <c r="Y22">
        <v>0</v>
      </c>
      <c r="Z22">
        <v>0</v>
      </c>
      <c r="AA22">
        <v>13333</v>
      </c>
      <c r="AB22">
        <v>0</v>
      </c>
      <c r="AC22">
        <v>13333</v>
      </c>
      <c r="AD22">
        <v>0</v>
      </c>
      <c r="AE22">
        <v>712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26837</v>
      </c>
      <c r="AM22">
        <v>664</v>
      </c>
      <c r="AN22">
        <v>6</v>
      </c>
      <c r="AO22">
        <v>8</v>
      </c>
      <c r="AP22">
        <v>12</v>
      </c>
      <c r="AQ22">
        <v>0</v>
      </c>
      <c r="AR22">
        <v>678</v>
      </c>
      <c r="AS22">
        <v>2006.25</v>
      </c>
      <c r="AT22">
        <v>2.4741960725863502E-2</v>
      </c>
    </row>
    <row r="23" spans="1:46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21</v>
      </c>
      <c r="M23">
        <v>0</v>
      </c>
      <c r="N23">
        <v>0</v>
      </c>
      <c r="O23">
        <v>0</v>
      </c>
      <c r="P23">
        <v>21</v>
      </c>
      <c r="Q23">
        <v>0</v>
      </c>
      <c r="R23">
        <v>0</v>
      </c>
      <c r="S23">
        <v>3916</v>
      </c>
      <c r="T23">
        <v>8533</v>
      </c>
      <c r="U23">
        <v>0</v>
      </c>
      <c r="V23">
        <v>445</v>
      </c>
      <c r="W23">
        <v>0</v>
      </c>
      <c r="X23">
        <v>0</v>
      </c>
      <c r="Y23">
        <v>0</v>
      </c>
      <c r="Z23">
        <v>0</v>
      </c>
      <c r="AA23">
        <v>13303</v>
      </c>
      <c r="AB23">
        <v>0</v>
      </c>
      <c r="AC23">
        <v>13303</v>
      </c>
      <c r="AD23">
        <v>0</v>
      </c>
      <c r="AE23">
        <v>421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26618</v>
      </c>
      <c r="AM23">
        <v>664</v>
      </c>
      <c r="AN23">
        <v>21</v>
      </c>
      <c r="AO23">
        <v>20</v>
      </c>
      <c r="AP23">
        <v>11</v>
      </c>
      <c r="AQ23">
        <v>0</v>
      </c>
      <c r="AR23">
        <v>674</v>
      </c>
      <c r="AS23">
        <v>2006.5</v>
      </c>
      <c r="AT23">
        <v>2.4945525584191101E-2</v>
      </c>
    </row>
    <row r="24" spans="1:46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36</v>
      </c>
      <c r="M24">
        <v>0</v>
      </c>
      <c r="N24">
        <v>0</v>
      </c>
      <c r="O24">
        <v>0</v>
      </c>
      <c r="P24">
        <v>36</v>
      </c>
      <c r="Q24">
        <v>0</v>
      </c>
      <c r="R24">
        <v>0</v>
      </c>
      <c r="S24">
        <v>3709</v>
      </c>
      <c r="T24">
        <v>8226</v>
      </c>
      <c r="U24">
        <v>0</v>
      </c>
      <c r="V24">
        <v>442</v>
      </c>
      <c r="W24">
        <v>0</v>
      </c>
      <c r="X24">
        <v>0</v>
      </c>
      <c r="Y24">
        <v>0</v>
      </c>
      <c r="Z24">
        <v>0</v>
      </c>
      <c r="AA24">
        <v>12372</v>
      </c>
      <c r="AB24">
        <v>0</v>
      </c>
      <c r="AC24">
        <v>12372</v>
      </c>
      <c r="AD24">
        <v>0</v>
      </c>
      <c r="AE24">
        <v>155</v>
      </c>
      <c r="AF24">
        <v>154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25058</v>
      </c>
      <c r="AM24">
        <v>664</v>
      </c>
      <c r="AN24">
        <v>36</v>
      </c>
      <c r="AO24">
        <v>43</v>
      </c>
      <c r="AP24">
        <v>-112</v>
      </c>
      <c r="AQ24">
        <v>0</v>
      </c>
      <c r="AR24">
        <v>559</v>
      </c>
      <c r="AS24">
        <v>2006.75</v>
      </c>
      <c r="AT24">
        <v>2.6498523425652499E-2</v>
      </c>
    </row>
    <row r="25" spans="1:46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37</v>
      </c>
      <c r="M25">
        <v>0</v>
      </c>
      <c r="N25">
        <v>0</v>
      </c>
      <c r="O25">
        <v>0</v>
      </c>
      <c r="P25">
        <v>37</v>
      </c>
      <c r="Q25">
        <v>0</v>
      </c>
      <c r="R25">
        <v>0</v>
      </c>
      <c r="S25">
        <v>3301</v>
      </c>
      <c r="T25">
        <v>7786</v>
      </c>
      <c r="U25">
        <v>0</v>
      </c>
      <c r="V25">
        <v>440</v>
      </c>
      <c r="W25">
        <v>0</v>
      </c>
      <c r="X25">
        <v>0</v>
      </c>
      <c r="Y25">
        <v>0</v>
      </c>
      <c r="Z25">
        <v>0</v>
      </c>
      <c r="AA25">
        <v>15012</v>
      </c>
      <c r="AB25">
        <v>0</v>
      </c>
      <c r="AC25">
        <v>15012</v>
      </c>
      <c r="AD25">
        <v>0</v>
      </c>
      <c r="AE25">
        <v>68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26607</v>
      </c>
      <c r="AM25">
        <v>664</v>
      </c>
      <c r="AN25">
        <v>37</v>
      </c>
      <c r="AO25">
        <v>45</v>
      </c>
      <c r="AP25">
        <v>-30</v>
      </c>
      <c r="AQ25">
        <v>0</v>
      </c>
      <c r="AR25">
        <v>642</v>
      </c>
      <c r="AS25">
        <v>2007</v>
      </c>
      <c r="AT25">
        <v>2.4955838689066801E-2</v>
      </c>
    </row>
    <row r="26" spans="1:46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8</v>
      </c>
      <c r="M26">
        <v>0</v>
      </c>
      <c r="N26">
        <v>0</v>
      </c>
      <c r="O26">
        <v>0</v>
      </c>
      <c r="P26">
        <v>8</v>
      </c>
      <c r="Q26">
        <v>0</v>
      </c>
      <c r="R26">
        <v>0</v>
      </c>
      <c r="S26">
        <v>2977</v>
      </c>
      <c r="T26">
        <v>7449</v>
      </c>
      <c r="U26">
        <v>0</v>
      </c>
      <c r="V26">
        <v>439</v>
      </c>
      <c r="W26">
        <v>0</v>
      </c>
      <c r="X26">
        <v>0</v>
      </c>
      <c r="Y26">
        <v>0</v>
      </c>
      <c r="Z26">
        <v>0</v>
      </c>
      <c r="AA26">
        <v>13819</v>
      </c>
      <c r="AB26">
        <v>0</v>
      </c>
      <c r="AC26">
        <v>13819</v>
      </c>
      <c r="AD26">
        <v>0</v>
      </c>
      <c r="AE26">
        <v>45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24729</v>
      </c>
      <c r="AM26">
        <v>642</v>
      </c>
      <c r="AN26">
        <v>8</v>
      </c>
      <c r="AO26">
        <v>7</v>
      </c>
      <c r="AP26">
        <v>214</v>
      </c>
      <c r="AQ26">
        <v>0</v>
      </c>
      <c r="AR26">
        <v>855</v>
      </c>
      <c r="AS26">
        <v>2007.25</v>
      </c>
      <c r="AT26">
        <v>2.59614218124469E-2</v>
      </c>
    </row>
    <row r="27" spans="1:46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3000</v>
      </c>
      <c r="K27">
        <v>0</v>
      </c>
      <c r="L27">
        <v>10</v>
      </c>
      <c r="M27">
        <v>0</v>
      </c>
      <c r="N27">
        <v>0</v>
      </c>
      <c r="O27">
        <v>0</v>
      </c>
      <c r="P27">
        <v>3010</v>
      </c>
      <c r="Q27">
        <v>0</v>
      </c>
      <c r="R27">
        <v>0</v>
      </c>
      <c r="S27">
        <v>2448</v>
      </c>
      <c r="T27">
        <v>8641</v>
      </c>
      <c r="U27">
        <v>0</v>
      </c>
      <c r="V27">
        <v>438</v>
      </c>
      <c r="W27">
        <v>0</v>
      </c>
      <c r="X27">
        <v>0</v>
      </c>
      <c r="Y27">
        <v>0</v>
      </c>
      <c r="Z27">
        <v>0</v>
      </c>
      <c r="AA27">
        <v>10853</v>
      </c>
      <c r="AB27">
        <v>0</v>
      </c>
      <c r="AC27">
        <v>10853</v>
      </c>
      <c r="AD27">
        <v>0</v>
      </c>
      <c r="AE27">
        <v>34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22414</v>
      </c>
      <c r="AM27">
        <v>642</v>
      </c>
      <c r="AN27">
        <v>3010</v>
      </c>
      <c r="AO27">
        <v>10</v>
      </c>
      <c r="AP27">
        <v>2619</v>
      </c>
      <c r="AQ27">
        <v>0</v>
      </c>
      <c r="AR27">
        <v>261</v>
      </c>
      <c r="AS27">
        <v>2007.5</v>
      </c>
      <c r="AT27">
        <v>2.86428125278844E-2</v>
      </c>
    </row>
    <row r="28" spans="1:46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3000</v>
      </c>
      <c r="K28">
        <v>0</v>
      </c>
      <c r="L28">
        <v>10</v>
      </c>
      <c r="M28">
        <v>0</v>
      </c>
      <c r="N28">
        <v>0</v>
      </c>
      <c r="O28">
        <v>0</v>
      </c>
      <c r="P28">
        <v>3010</v>
      </c>
      <c r="Q28">
        <v>0</v>
      </c>
      <c r="R28">
        <v>0</v>
      </c>
      <c r="S28">
        <v>2417</v>
      </c>
      <c r="T28">
        <v>16693</v>
      </c>
      <c r="U28">
        <v>0</v>
      </c>
      <c r="V28">
        <v>437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22</v>
      </c>
      <c r="AF28">
        <v>0</v>
      </c>
      <c r="AG28">
        <v>0</v>
      </c>
      <c r="AH28">
        <v>12511</v>
      </c>
      <c r="AI28">
        <v>0</v>
      </c>
      <c r="AJ28">
        <v>0</v>
      </c>
      <c r="AK28">
        <v>0</v>
      </c>
      <c r="AL28">
        <v>32080</v>
      </c>
      <c r="AM28">
        <v>642</v>
      </c>
      <c r="AN28">
        <v>3010</v>
      </c>
      <c r="AO28">
        <v>10</v>
      </c>
      <c r="AP28">
        <v>2619</v>
      </c>
      <c r="AQ28">
        <v>0</v>
      </c>
      <c r="AR28">
        <v>261</v>
      </c>
      <c r="AS28">
        <v>2007.75</v>
      </c>
      <c r="AT28">
        <v>2.0012468827930199E-2</v>
      </c>
    </row>
    <row r="29" spans="1:46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3000</v>
      </c>
      <c r="K29">
        <v>0</v>
      </c>
      <c r="L29">
        <v>10</v>
      </c>
      <c r="M29">
        <v>0</v>
      </c>
      <c r="N29">
        <v>0</v>
      </c>
      <c r="O29">
        <v>0</v>
      </c>
      <c r="P29">
        <v>3010</v>
      </c>
      <c r="Q29">
        <v>0</v>
      </c>
      <c r="R29">
        <v>0</v>
      </c>
      <c r="S29">
        <v>2306</v>
      </c>
      <c r="T29">
        <v>16222</v>
      </c>
      <c r="U29">
        <v>0</v>
      </c>
      <c r="V29">
        <v>436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16</v>
      </c>
      <c r="AF29">
        <v>0</v>
      </c>
      <c r="AG29">
        <v>0</v>
      </c>
      <c r="AH29">
        <v>12317</v>
      </c>
      <c r="AI29">
        <v>0</v>
      </c>
      <c r="AJ29">
        <v>0</v>
      </c>
      <c r="AK29">
        <v>0</v>
      </c>
      <c r="AL29">
        <v>31297</v>
      </c>
      <c r="AM29">
        <v>642</v>
      </c>
      <c r="AN29">
        <v>3010</v>
      </c>
      <c r="AO29">
        <v>203</v>
      </c>
      <c r="AP29">
        <v>2664</v>
      </c>
      <c r="AQ29">
        <v>0</v>
      </c>
      <c r="AR29">
        <v>499</v>
      </c>
      <c r="AS29">
        <v>2008</v>
      </c>
      <c r="AT29">
        <v>2.05131482250695E-2</v>
      </c>
    </row>
    <row r="30" spans="1:46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2149</v>
      </c>
      <c r="T30">
        <v>16731</v>
      </c>
      <c r="U30">
        <v>0</v>
      </c>
      <c r="V30">
        <v>433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12</v>
      </c>
      <c r="AF30">
        <v>0</v>
      </c>
      <c r="AG30">
        <v>0</v>
      </c>
      <c r="AH30">
        <v>12121</v>
      </c>
      <c r="AI30">
        <v>0</v>
      </c>
      <c r="AJ30">
        <v>0</v>
      </c>
      <c r="AK30">
        <v>0</v>
      </c>
      <c r="AL30">
        <v>31446</v>
      </c>
      <c r="AM30">
        <v>545</v>
      </c>
      <c r="AN30">
        <v>0</v>
      </c>
      <c r="AO30">
        <v>85</v>
      </c>
      <c r="AP30">
        <v>-40</v>
      </c>
      <c r="AQ30">
        <v>0</v>
      </c>
      <c r="AR30">
        <v>590</v>
      </c>
      <c r="AS30">
        <v>2008.25</v>
      </c>
      <c r="AT30">
        <v>1.73312980983273E-2</v>
      </c>
    </row>
    <row r="31" spans="1:46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1</v>
      </c>
      <c r="Q31">
        <v>0</v>
      </c>
      <c r="R31">
        <v>0</v>
      </c>
      <c r="S31">
        <v>2106</v>
      </c>
      <c r="T31">
        <v>12601</v>
      </c>
      <c r="U31">
        <v>0</v>
      </c>
      <c r="V31">
        <v>432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8</v>
      </c>
      <c r="AG31">
        <v>0</v>
      </c>
      <c r="AH31">
        <v>14878</v>
      </c>
      <c r="AI31">
        <v>0</v>
      </c>
      <c r="AJ31">
        <v>0</v>
      </c>
      <c r="AK31">
        <v>0</v>
      </c>
      <c r="AL31">
        <v>30025</v>
      </c>
      <c r="AM31">
        <v>545</v>
      </c>
      <c r="AN31">
        <v>1</v>
      </c>
      <c r="AO31">
        <v>245</v>
      </c>
      <c r="AP31">
        <v>-40</v>
      </c>
      <c r="AQ31">
        <v>0</v>
      </c>
      <c r="AR31">
        <v>749</v>
      </c>
      <c r="AS31">
        <v>2008.5</v>
      </c>
      <c r="AT31">
        <v>1.8151540383014201E-2</v>
      </c>
    </row>
    <row r="32" spans="1:46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1</v>
      </c>
      <c r="Q32">
        <v>0</v>
      </c>
      <c r="R32">
        <v>0</v>
      </c>
      <c r="S32">
        <v>2005</v>
      </c>
      <c r="T32">
        <v>12339</v>
      </c>
      <c r="U32">
        <v>1799</v>
      </c>
      <c r="V32">
        <v>430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6</v>
      </c>
      <c r="AG32">
        <v>0</v>
      </c>
      <c r="AH32">
        <v>14482</v>
      </c>
      <c r="AI32">
        <v>0</v>
      </c>
      <c r="AJ32">
        <v>0</v>
      </c>
      <c r="AK32">
        <v>0</v>
      </c>
      <c r="AL32">
        <v>31061</v>
      </c>
      <c r="AM32">
        <v>545</v>
      </c>
      <c r="AN32">
        <v>1</v>
      </c>
      <c r="AO32">
        <v>246</v>
      </c>
      <c r="AP32">
        <v>-179</v>
      </c>
      <c r="AQ32">
        <v>0</v>
      </c>
      <c r="AR32">
        <v>611</v>
      </c>
      <c r="AS32">
        <v>2008.75</v>
      </c>
      <c r="AT32">
        <v>1.7546118927272099E-2</v>
      </c>
    </row>
    <row r="33" spans="1:46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1</v>
      </c>
      <c r="Q33">
        <v>0</v>
      </c>
      <c r="R33">
        <v>0</v>
      </c>
      <c r="S33">
        <v>2029</v>
      </c>
      <c r="T33">
        <v>11663</v>
      </c>
      <c r="U33">
        <v>1798</v>
      </c>
      <c r="V33">
        <v>429</v>
      </c>
      <c r="W33">
        <v>1025851</v>
      </c>
      <c r="X33">
        <v>0</v>
      </c>
      <c r="Y33">
        <v>1025851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5</v>
      </c>
      <c r="AG33">
        <v>0</v>
      </c>
      <c r="AH33">
        <v>14033</v>
      </c>
      <c r="AI33">
        <v>0</v>
      </c>
      <c r="AJ33">
        <v>0</v>
      </c>
      <c r="AK33">
        <v>0</v>
      </c>
      <c r="AL33">
        <v>1055808</v>
      </c>
      <c r="AM33">
        <v>545</v>
      </c>
      <c r="AN33">
        <v>1</v>
      </c>
      <c r="AO33">
        <v>406</v>
      </c>
      <c r="AP33">
        <v>-259</v>
      </c>
      <c r="AQ33">
        <v>0</v>
      </c>
      <c r="AR33">
        <v>691</v>
      </c>
      <c r="AS33">
        <v>2009</v>
      </c>
      <c r="AT33">
        <v>5.1619233800084905E-4</v>
      </c>
    </row>
    <row r="34" spans="1:46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2226</v>
      </c>
      <c r="T34">
        <v>11577</v>
      </c>
      <c r="U34">
        <v>168</v>
      </c>
      <c r="V34">
        <v>427</v>
      </c>
      <c r="W34">
        <v>1875851</v>
      </c>
      <c r="X34">
        <v>0</v>
      </c>
      <c r="Y34">
        <v>1875851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5</v>
      </c>
      <c r="AG34">
        <v>0</v>
      </c>
      <c r="AH34">
        <v>14414</v>
      </c>
      <c r="AI34">
        <v>0</v>
      </c>
      <c r="AJ34">
        <v>0</v>
      </c>
      <c r="AK34">
        <v>0</v>
      </c>
      <c r="AL34">
        <v>1904668</v>
      </c>
      <c r="AM34">
        <v>691</v>
      </c>
      <c r="AN34">
        <v>0</v>
      </c>
      <c r="AO34">
        <v>1</v>
      </c>
      <c r="AP34">
        <v>0</v>
      </c>
      <c r="AQ34">
        <v>0</v>
      </c>
      <c r="AR34">
        <v>692</v>
      </c>
      <c r="AS34">
        <v>2009.25</v>
      </c>
      <c r="AT34">
        <v>3.6279288568926397E-4</v>
      </c>
    </row>
    <row r="35" spans="1:46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2328</v>
      </c>
      <c r="T35">
        <v>11499</v>
      </c>
      <c r="U35">
        <v>167</v>
      </c>
      <c r="V35">
        <v>425</v>
      </c>
      <c r="W35">
        <v>850000</v>
      </c>
      <c r="X35">
        <v>0</v>
      </c>
      <c r="Y35">
        <v>850000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4</v>
      </c>
      <c r="AG35">
        <v>0</v>
      </c>
      <c r="AH35">
        <v>1043490</v>
      </c>
      <c r="AI35">
        <v>0</v>
      </c>
      <c r="AJ35">
        <v>0</v>
      </c>
      <c r="AK35">
        <v>0</v>
      </c>
      <c r="AL35">
        <v>1907913</v>
      </c>
      <c r="AM35">
        <v>691</v>
      </c>
      <c r="AN35">
        <v>0</v>
      </c>
      <c r="AO35">
        <v>71</v>
      </c>
      <c r="AP35">
        <v>8</v>
      </c>
      <c r="AQ35">
        <v>0</v>
      </c>
      <c r="AR35">
        <v>770</v>
      </c>
      <c r="AS35">
        <v>2009.5</v>
      </c>
      <c r="AT35">
        <v>3.6217584344778802E-4</v>
      </c>
    </row>
    <row r="36" spans="1:46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2</v>
      </c>
      <c r="M36">
        <v>0</v>
      </c>
      <c r="N36">
        <v>0</v>
      </c>
      <c r="O36">
        <v>0</v>
      </c>
      <c r="P36">
        <v>2</v>
      </c>
      <c r="Q36">
        <v>0</v>
      </c>
      <c r="R36">
        <v>0</v>
      </c>
      <c r="S36">
        <v>2253</v>
      </c>
      <c r="T36">
        <v>10666</v>
      </c>
      <c r="U36">
        <v>2467</v>
      </c>
      <c r="V36">
        <v>421</v>
      </c>
      <c r="W36">
        <v>850000</v>
      </c>
      <c r="X36">
        <v>0</v>
      </c>
      <c r="Y36">
        <v>850000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1922762</v>
      </c>
      <c r="AI36">
        <v>0</v>
      </c>
      <c r="AJ36">
        <v>0</v>
      </c>
      <c r="AK36">
        <v>0</v>
      </c>
      <c r="AL36">
        <v>2788570</v>
      </c>
      <c r="AM36">
        <v>691</v>
      </c>
      <c r="AN36">
        <v>2</v>
      </c>
      <c r="AO36">
        <v>228</v>
      </c>
      <c r="AP36">
        <v>679</v>
      </c>
      <c r="AQ36">
        <v>0</v>
      </c>
      <c r="AR36">
        <v>1596</v>
      </c>
      <c r="AS36">
        <v>2009.75</v>
      </c>
      <c r="AT36">
        <v>2.4779725809285802E-4</v>
      </c>
    </row>
    <row r="37" spans="1:46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2</v>
      </c>
      <c r="M37">
        <v>0</v>
      </c>
      <c r="N37">
        <v>0</v>
      </c>
      <c r="O37">
        <v>0</v>
      </c>
      <c r="P37">
        <v>2</v>
      </c>
      <c r="Q37">
        <v>0</v>
      </c>
      <c r="R37">
        <v>0</v>
      </c>
      <c r="S37">
        <v>2131</v>
      </c>
      <c r="T37">
        <v>10271</v>
      </c>
      <c r="U37">
        <v>2466</v>
      </c>
      <c r="V37">
        <v>420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1851513</v>
      </c>
      <c r="AI37">
        <v>0</v>
      </c>
      <c r="AJ37">
        <v>0</v>
      </c>
      <c r="AK37">
        <v>0</v>
      </c>
      <c r="AL37">
        <v>1866801</v>
      </c>
      <c r="AM37">
        <v>691</v>
      </c>
      <c r="AN37">
        <v>2</v>
      </c>
      <c r="AO37">
        <v>230</v>
      </c>
      <c r="AP37">
        <v>1419</v>
      </c>
      <c r="AQ37">
        <v>0</v>
      </c>
      <c r="AR37">
        <v>2338</v>
      </c>
      <c r="AS37">
        <v>2010</v>
      </c>
      <c r="AT37">
        <v>3.7015193370905602E-4</v>
      </c>
    </row>
    <row r="38" spans="1:46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1900</v>
      </c>
      <c r="T38">
        <v>10204</v>
      </c>
      <c r="U38">
        <v>2465</v>
      </c>
      <c r="V38">
        <v>418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1805169</v>
      </c>
      <c r="AI38">
        <v>0</v>
      </c>
      <c r="AJ38">
        <v>0</v>
      </c>
      <c r="AK38">
        <v>0</v>
      </c>
      <c r="AL38">
        <v>1820746</v>
      </c>
      <c r="AM38">
        <v>2338</v>
      </c>
      <c r="AN38">
        <v>0</v>
      </c>
      <c r="AO38">
        <v>81</v>
      </c>
      <c r="AP38">
        <v>285</v>
      </c>
      <c r="AQ38">
        <v>0</v>
      </c>
      <c r="AR38">
        <v>2704</v>
      </c>
      <c r="AS38">
        <v>2010.25</v>
      </c>
      <c r="AT38">
        <v>1.2840890492138901E-3</v>
      </c>
    </row>
    <row r="39" spans="1:46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1758</v>
      </c>
      <c r="T39">
        <v>10152</v>
      </c>
      <c r="U39">
        <v>0</v>
      </c>
      <c r="V39">
        <v>584</v>
      </c>
      <c r="W39">
        <v>0</v>
      </c>
      <c r="X39">
        <v>0</v>
      </c>
      <c r="Y39">
        <v>0</v>
      </c>
      <c r="Z39">
        <v>0</v>
      </c>
      <c r="AA39">
        <v>1508</v>
      </c>
      <c r="AB39">
        <v>0</v>
      </c>
      <c r="AC39">
        <v>1508</v>
      </c>
      <c r="AD39">
        <v>0</v>
      </c>
      <c r="AE39">
        <v>0</v>
      </c>
      <c r="AF39">
        <v>0</v>
      </c>
      <c r="AG39">
        <v>0</v>
      </c>
      <c r="AH39">
        <v>1697440</v>
      </c>
      <c r="AI39">
        <v>0</v>
      </c>
      <c r="AJ39">
        <v>0</v>
      </c>
      <c r="AK39">
        <v>0</v>
      </c>
      <c r="AL39">
        <v>1712032</v>
      </c>
      <c r="AM39">
        <v>2338</v>
      </c>
      <c r="AN39">
        <v>0</v>
      </c>
      <c r="AO39">
        <v>81</v>
      </c>
      <c r="AP39">
        <v>321</v>
      </c>
      <c r="AQ39">
        <v>0</v>
      </c>
      <c r="AR39">
        <v>2740</v>
      </c>
      <c r="AS39">
        <v>2010.5</v>
      </c>
      <c r="AT39">
        <v>1.3656286798377599E-3</v>
      </c>
    </row>
    <row r="40" spans="1:46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650</v>
      </c>
      <c r="R40">
        <v>0</v>
      </c>
      <c r="S40">
        <v>1682</v>
      </c>
      <c r="T40">
        <v>9715</v>
      </c>
      <c r="U40">
        <v>0</v>
      </c>
      <c r="V40">
        <v>581</v>
      </c>
      <c r="W40">
        <v>0</v>
      </c>
      <c r="X40">
        <v>0</v>
      </c>
      <c r="Y40">
        <v>0</v>
      </c>
      <c r="Z40">
        <v>0</v>
      </c>
      <c r="AA40">
        <v>1508</v>
      </c>
      <c r="AB40">
        <v>0</v>
      </c>
      <c r="AC40">
        <v>1508</v>
      </c>
      <c r="AD40">
        <v>0</v>
      </c>
      <c r="AE40">
        <v>0</v>
      </c>
      <c r="AF40">
        <v>0</v>
      </c>
      <c r="AG40">
        <v>0</v>
      </c>
      <c r="AH40">
        <v>1642542</v>
      </c>
      <c r="AI40">
        <v>0</v>
      </c>
      <c r="AJ40">
        <v>0</v>
      </c>
      <c r="AK40">
        <v>0</v>
      </c>
      <c r="AL40">
        <v>1657267</v>
      </c>
      <c r="AM40">
        <v>2338</v>
      </c>
      <c r="AN40">
        <v>0</v>
      </c>
      <c r="AO40">
        <v>125</v>
      </c>
      <c r="AP40">
        <v>219</v>
      </c>
      <c r="AQ40">
        <v>0</v>
      </c>
      <c r="AR40">
        <v>2682</v>
      </c>
      <c r="AS40">
        <v>2010.75</v>
      </c>
      <c r="AT40">
        <v>1.41075638385366E-3</v>
      </c>
    </row>
    <row r="41" spans="1:46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1539</v>
      </c>
      <c r="T41">
        <v>9331</v>
      </c>
      <c r="U41">
        <v>0</v>
      </c>
      <c r="V41">
        <v>580</v>
      </c>
      <c r="W41">
        <v>0</v>
      </c>
      <c r="X41">
        <v>0</v>
      </c>
      <c r="Y41">
        <v>0</v>
      </c>
      <c r="Z41">
        <v>0</v>
      </c>
      <c r="AA41">
        <v>1508</v>
      </c>
      <c r="AB41">
        <v>0</v>
      </c>
      <c r="AC41">
        <v>1508</v>
      </c>
      <c r="AD41">
        <v>0</v>
      </c>
      <c r="AE41">
        <v>0</v>
      </c>
      <c r="AF41">
        <v>0</v>
      </c>
      <c r="AG41">
        <v>0</v>
      </c>
      <c r="AH41">
        <v>1591702</v>
      </c>
      <c r="AI41">
        <v>0</v>
      </c>
      <c r="AJ41">
        <v>0</v>
      </c>
      <c r="AK41">
        <v>0</v>
      </c>
      <c r="AL41">
        <v>1605250</v>
      </c>
      <c r="AM41">
        <v>2338</v>
      </c>
      <c r="AN41">
        <v>0</v>
      </c>
      <c r="AO41">
        <v>126</v>
      </c>
      <c r="AP41">
        <v>-478</v>
      </c>
      <c r="AQ41">
        <v>0</v>
      </c>
      <c r="AR41">
        <v>1986</v>
      </c>
      <c r="AS41">
        <v>2011</v>
      </c>
      <c r="AT41">
        <v>1.4564709546799599E-3</v>
      </c>
    </row>
    <row r="42" spans="1:46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1460</v>
      </c>
      <c r="T42">
        <v>8512</v>
      </c>
      <c r="U42">
        <v>0</v>
      </c>
      <c r="V42">
        <v>576</v>
      </c>
      <c r="W42">
        <v>0</v>
      </c>
      <c r="X42">
        <v>0</v>
      </c>
      <c r="Y42">
        <v>0</v>
      </c>
      <c r="Z42">
        <v>0</v>
      </c>
      <c r="AA42">
        <v>1508</v>
      </c>
      <c r="AB42">
        <v>0</v>
      </c>
      <c r="AC42">
        <v>1508</v>
      </c>
      <c r="AD42">
        <v>0</v>
      </c>
      <c r="AE42">
        <v>0</v>
      </c>
      <c r="AF42">
        <v>0</v>
      </c>
      <c r="AG42">
        <v>0</v>
      </c>
      <c r="AH42">
        <v>1534065</v>
      </c>
      <c r="AI42">
        <v>0</v>
      </c>
      <c r="AJ42">
        <v>0</v>
      </c>
      <c r="AK42">
        <v>0</v>
      </c>
      <c r="AL42">
        <v>1546711</v>
      </c>
      <c r="AM42">
        <v>1986</v>
      </c>
      <c r="AN42">
        <v>0</v>
      </c>
      <c r="AO42">
        <v>1</v>
      </c>
      <c r="AP42">
        <v>-253</v>
      </c>
      <c r="AQ42">
        <v>0</v>
      </c>
      <c r="AR42">
        <v>1734</v>
      </c>
      <c r="AS42">
        <v>2011.25</v>
      </c>
      <c r="AT42">
        <v>1.2840149193999401E-3</v>
      </c>
    </row>
    <row r="43" spans="1:46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1379</v>
      </c>
      <c r="T43">
        <v>7998</v>
      </c>
      <c r="U43">
        <v>0</v>
      </c>
      <c r="V43">
        <v>574</v>
      </c>
      <c r="W43">
        <v>0</v>
      </c>
      <c r="X43">
        <v>0</v>
      </c>
      <c r="Y43">
        <v>0</v>
      </c>
      <c r="Z43">
        <v>0</v>
      </c>
      <c r="AA43">
        <v>1018</v>
      </c>
      <c r="AB43">
        <v>0</v>
      </c>
      <c r="AC43">
        <v>1018</v>
      </c>
      <c r="AD43">
        <v>0</v>
      </c>
      <c r="AE43">
        <v>0</v>
      </c>
      <c r="AF43">
        <v>0</v>
      </c>
      <c r="AG43">
        <v>0</v>
      </c>
      <c r="AH43">
        <v>1463269</v>
      </c>
      <c r="AI43">
        <v>0</v>
      </c>
      <c r="AJ43">
        <v>0</v>
      </c>
      <c r="AK43">
        <v>0</v>
      </c>
      <c r="AL43">
        <v>1474828</v>
      </c>
      <c r="AM43">
        <v>1986</v>
      </c>
      <c r="AN43">
        <v>0</v>
      </c>
      <c r="AO43">
        <v>1</v>
      </c>
      <c r="AP43">
        <v>-302</v>
      </c>
      <c r="AQ43">
        <v>0</v>
      </c>
      <c r="AR43">
        <v>1685</v>
      </c>
      <c r="AS43">
        <v>2011.5</v>
      </c>
      <c r="AT43">
        <v>1.3465977049527101E-3</v>
      </c>
    </row>
    <row r="44" spans="1:46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910</v>
      </c>
      <c r="R44">
        <v>0</v>
      </c>
      <c r="S44">
        <v>1243</v>
      </c>
      <c r="T44">
        <v>7937</v>
      </c>
      <c r="U44">
        <v>0</v>
      </c>
      <c r="V44">
        <v>572</v>
      </c>
      <c r="W44">
        <v>0</v>
      </c>
      <c r="X44">
        <v>0</v>
      </c>
      <c r="Y44">
        <v>0</v>
      </c>
      <c r="Z44">
        <v>0</v>
      </c>
      <c r="AA44">
        <v>1018</v>
      </c>
      <c r="AB44">
        <v>0</v>
      </c>
      <c r="AC44">
        <v>1018</v>
      </c>
      <c r="AD44">
        <v>0</v>
      </c>
      <c r="AE44">
        <v>0</v>
      </c>
      <c r="AF44">
        <v>0</v>
      </c>
      <c r="AG44">
        <v>0</v>
      </c>
      <c r="AH44">
        <v>1366142</v>
      </c>
      <c r="AI44">
        <v>0</v>
      </c>
      <c r="AJ44">
        <v>0</v>
      </c>
      <c r="AK44">
        <v>0</v>
      </c>
      <c r="AL44">
        <v>1378412</v>
      </c>
      <c r="AM44">
        <v>1986</v>
      </c>
      <c r="AN44">
        <v>0</v>
      </c>
      <c r="AO44">
        <v>1</v>
      </c>
      <c r="AP44">
        <v>-593</v>
      </c>
      <c r="AQ44">
        <v>0</v>
      </c>
      <c r="AR44">
        <v>1394</v>
      </c>
      <c r="AS44">
        <v>2011.75</v>
      </c>
      <c r="AT44">
        <v>1.4407883854754601E-3</v>
      </c>
    </row>
    <row r="45" spans="1:46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910</v>
      </c>
      <c r="R45">
        <v>0</v>
      </c>
      <c r="S45">
        <v>1181</v>
      </c>
      <c r="T45">
        <v>7739</v>
      </c>
      <c r="U45">
        <v>0</v>
      </c>
      <c r="V45">
        <v>567</v>
      </c>
      <c r="W45">
        <v>0</v>
      </c>
      <c r="X45">
        <v>0</v>
      </c>
      <c r="Y45">
        <v>0</v>
      </c>
      <c r="Z45">
        <v>0</v>
      </c>
      <c r="AA45">
        <v>1019</v>
      </c>
      <c r="AB45">
        <v>0</v>
      </c>
      <c r="AC45">
        <v>1019</v>
      </c>
      <c r="AD45">
        <v>0</v>
      </c>
      <c r="AE45">
        <v>0</v>
      </c>
      <c r="AF45">
        <v>0</v>
      </c>
      <c r="AG45">
        <v>0</v>
      </c>
      <c r="AH45">
        <v>1312105</v>
      </c>
      <c r="AI45">
        <v>0</v>
      </c>
      <c r="AJ45">
        <v>0</v>
      </c>
      <c r="AK45">
        <v>0</v>
      </c>
      <c r="AL45">
        <v>1330307</v>
      </c>
      <c r="AM45">
        <v>1986</v>
      </c>
      <c r="AN45">
        <v>0</v>
      </c>
      <c r="AO45">
        <v>1</v>
      </c>
      <c r="AP45">
        <v>-337</v>
      </c>
      <c r="AQ45">
        <v>0</v>
      </c>
      <c r="AR45">
        <v>1650</v>
      </c>
      <c r="AS45">
        <v>2012</v>
      </c>
      <c r="AT45">
        <v>1.4928884836357299E-3</v>
      </c>
    </row>
    <row r="46" spans="1:46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910</v>
      </c>
      <c r="R46">
        <v>0</v>
      </c>
      <c r="S46">
        <v>1102</v>
      </c>
      <c r="T46">
        <v>7617</v>
      </c>
      <c r="U46">
        <v>0</v>
      </c>
      <c r="V46">
        <v>566</v>
      </c>
      <c r="W46">
        <v>0</v>
      </c>
      <c r="X46">
        <v>0</v>
      </c>
      <c r="Y46">
        <v>0</v>
      </c>
      <c r="Z46">
        <v>0</v>
      </c>
      <c r="AA46">
        <v>1019</v>
      </c>
      <c r="AB46">
        <v>0</v>
      </c>
      <c r="AC46">
        <v>1019</v>
      </c>
      <c r="AD46">
        <v>0</v>
      </c>
      <c r="AE46">
        <v>0</v>
      </c>
      <c r="AF46">
        <v>0</v>
      </c>
      <c r="AG46">
        <v>0</v>
      </c>
      <c r="AH46">
        <v>1264461</v>
      </c>
      <c r="AI46">
        <v>0</v>
      </c>
      <c r="AJ46">
        <v>0</v>
      </c>
      <c r="AK46">
        <v>0</v>
      </c>
      <c r="AL46">
        <v>1282303</v>
      </c>
      <c r="AM46">
        <v>1650</v>
      </c>
      <c r="AN46">
        <v>0</v>
      </c>
      <c r="AO46">
        <v>0</v>
      </c>
      <c r="AP46">
        <v>-77</v>
      </c>
      <c r="AQ46">
        <v>0</v>
      </c>
      <c r="AR46">
        <v>1573</v>
      </c>
      <c r="AS46">
        <v>2012.25</v>
      </c>
      <c r="AT46">
        <v>1.2867473600233299E-3</v>
      </c>
    </row>
    <row r="47" spans="1:46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910</v>
      </c>
      <c r="R47">
        <v>0</v>
      </c>
      <c r="S47">
        <v>1054</v>
      </c>
      <c r="T47">
        <v>7205</v>
      </c>
      <c r="U47">
        <v>0</v>
      </c>
      <c r="V47">
        <v>564</v>
      </c>
      <c r="W47">
        <v>0</v>
      </c>
      <c r="X47">
        <v>0</v>
      </c>
      <c r="Y47">
        <v>0</v>
      </c>
      <c r="Z47">
        <v>0</v>
      </c>
      <c r="AA47">
        <v>523</v>
      </c>
      <c r="AB47">
        <v>0</v>
      </c>
      <c r="AC47">
        <v>523</v>
      </c>
      <c r="AD47">
        <v>0</v>
      </c>
      <c r="AE47">
        <v>0</v>
      </c>
      <c r="AF47">
        <v>0</v>
      </c>
      <c r="AG47">
        <v>0</v>
      </c>
      <c r="AH47">
        <v>1207214</v>
      </c>
      <c r="AI47">
        <v>0</v>
      </c>
      <c r="AJ47">
        <v>0</v>
      </c>
      <c r="AK47">
        <v>0</v>
      </c>
      <c r="AL47">
        <v>1223985</v>
      </c>
      <c r="AM47">
        <v>1650</v>
      </c>
      <c r="AN47">
        <v>0</v>
      </c>
      <c r="AO47">
        <v>0</v>
      </c>
      <c r="AP47">
        <v>-123</v>
      </c>
      <c r="AQ47">
        <v>0</v>
      </c>
      <c r="AR47">
        <v>1527</v>
      </c>
      <c r="AS47">
        <v>2012.5</v>
      </c>
      <c r="AT47">
        <v>1.34805573597716E-3</v>
      </c>
    </row>
    <row r="48" spans="1:46" x14ac:dyDescent="0.25">
      <c r="A48">
        <v>47</v>
      </c>
      <c r="B48">
        <v>0</v>
      </c>
      <c r="C48">
        <v>0</v>
      </c>
      <c r="D48">
        <v>0</v>
      </c>
      <c r="E48">
        <v>59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59</v>
      </c>
      <c r="Q48">
        <v>910</v>
      </c>
      <c r="R48">
        <v>0</v>
      </c>
      <c r="S48">
        <v>996</v>
      </c>
      <c r="T48">
        <v>6902</v>
      </c>
      <c r="U48">
        <v>0</v>
      </c>
      <c r="V48">
        <v>558</v>
      </c>
      <c r="W48">
        <v>0</v>
      </c>
      <c r="X48">
        <v>0</v>
      </c>
      <c r="Y48">
        <v>0</v>
      </c>
      <c r="Z48">
        <v>0</v>
      </c>
      <c r="AA48">
        <v>523</v>
      </c>
      <c r="AB48">
        <v>0</v>
      </c>
      <c r="AC48">
        <v>523</v>
      </c>
      <c r="AD48">
        <v>0</v>
      </c>
      <c r="AE48">
        <v>0</v>
      </c>
      <c r="AF48">
        <v>0</v>
      </c>
      <c r="AG48">
        <v>0</v>
      </c>
      <c r="AH48">
        <v>1165100</v>
      </c>
      <c r="AI48">
        <v>0</v>
      </c>
      <c r="AJ48">
        <v>0</v>
      </c>
      <c r="AK48">
        <v>0</v>
      </c>
      <c r="AL48">
        <v>1182787</v>
      </c>
      <c r="AM48">
        <v>1650</v>
      </c>
      <c r="AN48">
        <v>59</v>
      </c>
      <c r="AO48">
        <v>0</v>
      </c>
      <c r="AP48">
        <v>-213</v>
      </c>
      <c r="AQ48">
        <v>0</v>
      </c>
      <c r="AR48">
        <v>1378</v>
      </c>
      <c r="AS48">
        <v>2012.75</v>
      </c>
      <c r="AT48">
        <v>1.3950102596663599E-3</v>
      </c>
    </row>
    <row r="49" spans="1:46" x14ac:dyDescent="0.25">
      <c r="A49">
        <v>48</v>
      </c>
      <c r="B49">
        <v>0</v>
      </c>
      <c r="C49">
        <v>0</v>
      </c>
      <c r="D49">
        <v>0</v>
      </c>
      <c r="E49">
        <v>59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59</v>
      </c>
      <c r="Q49">
        <v>0</v>
      </c>
      <c r="R49">
        <v>0</v>
      </c>
      <c r="S49">
        <v>957</v>
      </c>
      <c r="T49">
        <v>6420</v>
      </c>
      <c r="U49">
        <v>0</v>
      </c>
      <c r="V49">
        <v>556</v>
      </c>
      <c r="W49">
        <v>0</v>
      </c>
      <c r="X49">
        <v>0</v>
      </c>
      <c r="Y49">
        <v>0</v>
      </c>
      <c r="Z49">
        <v>0</v>
      </c>
      <c r="AA49">
        <v>523</v>
      </c>
      <c r="AB49">
        <v>0</v>
      </c>
      <c r="AC49">
        <v>523</v>
      </c>
      <c r="AD49">
        <v>0</v>
      </c>
      <c r="AE49">
        <v>0</v>
      </c>
      <c r="AF49">
        <v>0</v>
      </c>
      <c r="AG49">
        <v>0</v>
      </c>
      <c r="AH49">
        <v>301328</v>
      </c>
      <c r="AI49">
        <v>0</v>
      </c>
      <c r="AJ49">
        <v>0</v>
      </c>
      <c r="AK49">
        <v>0</v>
      </c>
      <c r="AL49">
        <v>317317</v>
      </c>
      <c r="AM49">
        <v>1650</v>
      </c>
      <c r="AN49">
        <v>59</v>
      </c>
      <c r="AO49">
        <v>0</v>
      </c>
      <c r="AP49">
        <v>-271</v>
      </c>
      <c r="AQ49">
        <v>0</v>
      </c>
      <c r="AR49">
        <v>1320</v>
      </c>
      <c r="AS49">
        <v>2013</v>
      </c>
      <c r="AT49">
        <v>5.1998474711408499E-3</v>
      </c>
    </row>
    <row r="50" spans="1:46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6386</v>
      </c>
      <c r="R50">
        <v>0</v>
      </c>
      <c r="S50">
        <v>898</v>
      </c>
      <c r="T50">
        <v>6370</v>
      </c>
      <c r="U50">
        <v>2000</v>
      </c>
      <c r="V50">
        <v>551</v>
      </c>
      <c r="W50">
        <v>0</v>
      </c>
      <c r="X50">
        <v>0</v>
      </c>
      <c r="Y50">
        <v>0</v>
      </c>
      <c r="Z50">
        <v>0</v>
      </c>
      <c r="AA50">
        <v>523</v>
      </c>
      <c r="AB50">
        <v>0</v>
      </c>
      <c r="AC50">
        <v>523</v>
      </c>
      <c r="AD50">
        <v>5265336</v>
      </c>
      <c r="AE50">
        <v>0</v>
      </c>
      <c r="AF50">
        <v>0</v>
      </c>
      <c r="AG50">
        <v>0</v>
      </c>
      <c r="AH50">
        <v>265634</v>
      </c>
      <c r="AI50">
        <v>0</v>
      </c>
      <c r="AJ50">
        <v>0</v>
      </c>
      <c r="AK50">
        <v>0</v>
      </c>
      <c r="AL50">
        <v>5554916</v>
      </c>
      <c r="AM50">
        <v>1319</v>
      </c>
      <c r="AN50">
        <v>0</v>
      </c>
      <c r="AO50">
        <v>0</v>
      </c>
      <c r="AP50">
        <v>18667</v>
      </c>
      <c r="AQ50">
        <v>0</v>
      </c>
      <c r="AR50">
        <v>19986</v>
      </c>
      <c r="AS50">
        <v>2013.25</v>
      </c>
      <c r="AT50">
        <v>2.3744733493719799E-4</v>
      </c>
    </row>
    <row r="51" spans="1:46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8555</v>
      </c>
      <c r="R51">
        <v>0</v>
      </c>
      <c r="S51">
        <v>808</v>
      </c>
      <c r="T51">
        <v>6275</v>
      </c>
      <c r="U51">
        <v>155</v>
      </c>
      <c r="V51">
        <v>393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5310142</v>
      </c>
      <c r="AE51">
        <v>0</v>
      </c>
      <c r="AF51">
        <v>0</v>
      </c>
      <c r="AG51">
        <v>0</v>
      </c>
      <c r="AH51">
        <v>210555</v>
      </c>
      <c r="AI51">
        <v>0</v>
      </c>
      <c r="AJ51">
        <v>0</v>
      </c>
      <c r="AK51">
        <v>0</v>
      </c>
      <c r="AL51">
        <v>5542876</v>
      </c>
      <c r="AM51">
        <v>1319</v>
      </c>
      <c r="AN51">
        <v>0</v>
      </c>
      <c r="AO51">
        <v>0</v>
      </c>
      <c r="AP51">
        <v>97607</v>
      </c>
      <c r="AQ51">
        <v>0</v>
      </c>
      <c r="AR51">
        <v>98926</v>
      </c>
      <c r="AS51">
        <v>2013.5</v>
      </c>
      <c r="AT51">
        <v>2.3796310796056101E-4</v>
      </c>
    </row>
    <row r="52" spans="1:46" x14ac:dyDescent="0.25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10832</v>
      </c>
      <c r="R52">
        <v>0</v>
      </c>
      <c r="S52">
        <v>702</v>
      </c>
      <c r="T52">
        <v>6215</v>
      </c>
      <c r="U52">
        <v>155</v>
      </c>
      <c r="V52">
        <v>390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5392917</v>
      </c>
      <c r="AE52">
        <v>0</v>
      </c>
      <c r="AF52">
        <v>0</v>
      </c>
      <c r="AG52">
        <v>0</v>
      </c>
      <c r="AH52">
        <v>210504</v>
      </c>
      <c r="AI52">
        <v>0</v>
      </c>
      <c r="AJ52">
        <v>0</v>
      </c>
      <c r="AK52">
        <v>0</v>
      </c>
      <c r="AL52">
        <v>5627593</v>
      </c>
      <c r="AM52">
        <v>1319</v>
      </c>
      <c r="AN52">
        <v>0</v>
      </c>
      <c r="AO52">
        <v>0</v>
      </c>
      <c r="AP52">
        <v>173025</v>
      </c>
      <c r="AQ52">
        <v>0</v>
      </c>
      <c r="AR52">
        <v>174344</v>
      </c>
      <c r="AS52">
        <v>2013.75</v>
      </c>
      <c r="AT52">
        <v>2.34380844528025E-4</v>
      </c>
    </row>
    <row r="53" spans="1:46" x14ac:dyDescent="0.2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12955</v>
      </c>
      <c r="R53">
        <v>0</v>
      </c>
      <c r="S53">
        <v>677</v>
      </c>
      <c r="T53">
        <v>6148</v>
      </c>
      <c r="U53">
        <v>154</v>
      </c>
      <c r="V53">
        <v>387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5991349</v>
      </c>
      <c r="AE53">
        <v>0</v>
      </c>
      <c r="AF53">
        <v>0</v>
      </c>
      <c r="AG53">
        <v>0</v>
      </c>
      <c r="AH53">
        <v>11953</v>
      </c>
      <c r="AI53">
        <v>0</v>
      </c>
      <c r="AJ53">
        <v>0</v>
      </c>
      <c r="AK53">
        <v>0</v>
      </c>
      <c r="AL53">
        <v>6029202</v>
      </c>
      <c r="AM53">
        <v>1319</v>
      </c>
      <c r="AN53">
        <v>0</v>
      </c>
      <c r="AO53">
        <v>0</v>
      </c>
      <c r="AP53">
        <v>257865</v>
      </c>
      <c r="AQ53">
        <v>0</v>
      </c>
      <c r="AR53">
        <v>259184</v>
      </c>
      <c r="AS53">
        <v>2014</v>
      </c>
      <c r="AT53">
        <v>2.1876858662224301E-4</v>
      </c>
    </row>
    <row r="54" spans="1:46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17444</v>
      </c>
      <c r="L54">
        <v>0</v>
      </c>
      <c r="M54">
        <v>0</v>
      </c>
      <c r="N54">
        <v>0</v>
      </c>
      <c r="O54">
        <v>0</v>
      </c>
      <c r="P54">
        <v>17444</v>
      </c>
      <c r="Q54">
        <v>13917</v>
      </c>
      <c r="R54">
        <v>0</v>
      </c>
      <c r="S54">
        <v>1241</v>
      </c>
      <c r="T54">
        <v>5676</v>
      </c>
      <c r="U54">
        <v>153</v>
      </c>
      <c r="V54">
        <v>379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5287670</v>
      </c>
      <c r="AE54">
        <v>0</v>
      </c>
      <c r="AF54">
        <v>0</v>
      </c>
      <c r="AG54">
        <v>0</v>
      </c>
      <c r="AH54">
        <v>10208</v>
      </c>
      <c r="AI54">
        <v>0</v>
      </c>
      <c r="AJ54">
        <v>0</v>
      </c>
      <c r="AK54">
        <v>0</v>
      </c>
      <c r="AL54">
        <v>5327569</v>
      </c>
      <c r="AM54">
        <v>259184</v>
      </c>
      <c r="AN54">
        <v>17444</v>
      </c>
      <c r="AO54">
        <v>4099</v>
      </c>
      <c r="AP54">
        <v>83161</v>
      </c>
      <c r="AQ54">
        <v>0</v>
      </c>
      <c r="AR54">
        <v>329000</v>
      </c>
      <c r="AS54">
        <v>2014.25</v>
      </c>
      <c r="AT54">
        <v>4.8649581075345998E-2</v>
      </c>
    </row>
    <row r="55" spans="1:46" x14ac:dyDescent="0.25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101317</v>
      </c>
      <c r="L55">
        <v>0</v>
      </c>
      <c r="M55">
        <v>0</v>
      </c>
      <c r="N55">
        <v>0</v>
      </c>
      <c r="O55">
        <v>0</v>
      </c>
      <c r="P55">
        <v>101317</v>
      </c>
      <c r="Q55">
        <v>423</v>
      </c>
      <c r="R55">
        <v>0</v>
      </c>
      <c r="S55">
        <v>1163</v>
      </c>
      <c r="T55">
        <v>5513</v>
      </c>
      <c r="U55">
        <v>152</v>
      </c>
      <c r="V55">
        <v>373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5258320</v>
      </c>
      <c r="AE55">
        <v>0</v>
      </c>
      <c r="AF55">
        <v>0</v>
      </c>
      <c r="AG55">
        <v>0</v>
      </c>
      <c r="AH55">
        <v>3997</v>
      </c>
      <c r="AI55">
        <v>0</v>
      </c>
      <c r="AJ55">
        <v>0</v>
      </c>
      <c r="AK55">
        <v>0</v>
      </c>
      <c r="AL55">
        <v>5277155</v>
      </c>
      <c r="AM55">
        <v>259185</v>
      </c>
      <c r="AN55">
        <v>101317</v>
      </c>
      <c r="AO55">
        <v>25365</v>
      </c>
      <c r="AP55">
        <v>142113</v>
      </c>
      <c r="AQ55">
        <v>0</v>
      </c>
      <c r="AR55">
        <v>325346</v>
      </c>
      <c r="AS55">
        <v>2014.5</v>
      </c>
      <c r="AT55">
        <v>4.9114532356923403E-2</v>
      </c>
    </row>
    <row r="56" spans="1:46" x14ac:dyDescent="0.25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177711</v>
      </c>
      <c r="L56">
        <v>0</v>
      </c>
      <c r="M56">
        <v>0</v>
      </c>
      <c r="N56">
        <v>0</v>
      </c>
      <c r="O56">
        <v>0</v>
      </c>
      <c r="P56">
        <v>177711</v>
      </c>
      <c r="Q56">
        <v>6057</v>
      </c>
      <c r="R56">
        <v>0</v>
      </c>
      <c r="S56">
        <v>487</v>
      </c>
      <c r="T56">
        <v>5266</v>
      </c>
      <c r="U56">
        <v>151</v>
      </c>
      <c r="V56">
        <v>362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5209116</v>
      </c>
      <c r="AE56">
        <v>0</v>
      </c>
      <c r="AF56">
        <v>0</v>
      </c>
      <c r="AG56">
        <v>0</v>
      </c>
      <c r="AH56">
        <v>3787</v>
      </c>
      <c r="AI56">
        <v>0</v>
      </c>
      <c r="AJ56">
        <v>0</v>
      </c>
      <c r="AK56">
        <v>0</v>
      </c>
      <c r="AL56">
        <v>5233317</v>
      </c>
      <c r="AM56">
        <v>259185</v>
      </c>
      <c r="AN56">
        <v>177711</v>
      </c>
      <c r="AO56">
        <v>42653</v>
      </c>
      <c r="AP56">
        <v>208059</v>
      </c>
      <c r="AQ56">
        <v>0</v>
      </c>
      <c r="AR56">
        <v>332186</v>
      </c>
      <c r="AS56">
        <v>2014.75</v>
      </c>
      <c r="AT56">
        <v>4.9525950749782603E-2</v>
      </c>
    </row>
    <row r="57" spans="1:46" x14ac:dyDescent="0.25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253288</v>
      </c>
      <c r="L57">
        <v>0</v>
      </c>
      <c r="M57">
        <v>0</v>
      </c>
      <c r="N57">
        <v>0</v>
      </c>
      <c r="O57">
        <v>0</v>
      </c>
      <c r="P57">
        <v>253288</v>
      </c>
      <c r="Q57">
        <v>8908</v>
      </c>
      <c r="R57">
        <v>0</v>
      </c>
      <c r="S57">
        <v>451</v>
      </c>
      <c r="T57">
        <v>5219</v>
      </c>
      <c r="U57">
        <v>150</v>
      </c>
      <c r="V57">
        <v>357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5719587</v>
      </c>
      <c r="AE57">
        <v>0</v>
      </c>
      <c r="AF57">
        <v>0</v>
      </c>
      <c r="AG57">
        <v>0</v>
      </c>
      <c r="AH57">
        <v>3743</v>
      </c>
      <c r="AI57">
        <v>0</v>
      </c>
      <c r="AJ57">
        <v>0</v>
      </c>
      <c r="AK57">
        <v>0</v>
      </c>
      <c r="AL57">
        <v>5753238</v>
      </c>
      <c r="AM57">
        <v>259185</v>
      </c>
      <c r="AN57">
        <v>253288</v>
      </c>
      <c r="AO57">
        <v>60298</v>
      </c>
      <c r="AP57">
        <v>286253</v>
      </c>
      <c r="AQ57">
        <v>0</v>
      </c>
      <c r="AR57">
        <v>352448</v>
      </c>
      <c r="AS57">
        <v>2015</v>
      </c>
      <c r="AT57">
        <v>4.5050282988466701E-2</v>
      </c>
    </row>
    <row r="58" spans="1:46" x14ac:dyDescent="0.25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78520</v>
      </c>
      <c r="L58">
        <v>0</v>
      </c>
      <c r="M58">
        <v>0</v>
      </c>
      <c r="N58">
        <v>0</v>
      </c>
      <c r="O58">
        <v>0</v>
      </c>
      <c r="P58">
        <v>78520</v>
      </c>
      <c r="Q58">
        <v>13631</v>
      </c>
      <c r="R58">
        <v>0</v>
      </c>
      <c r="S58">
        <v>434</v>
      </c>
      <c r="T58">
        <v>4933</v>
      </c>
      <c r="U58">
        <v>149</v>
      </c>
      <c r="V58">
        <v>349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5016424</v>
      </c>
      <c r="AE58">
        <v>0</v>
      </c>
      <c r="AF58">
        <v>0</v>
      </c>
      <c r="AG58">
        <v>0</v>
      </c>
      <c r="AH58">
        <v>1582</v>
      </c>
      <c r="AI58">
        <v>0</v>
      </c>
      <c r="AJ58">
        <v>0</v>
      </c>
      <c r="AK58">
        <v>0</v>
      </c>
      <c r="AL58">
        <v>5053552</v>
      </c>
      <c r="AM58">
        <v>352448</v>
      </c>
      <c r="AN58">
        <v>78520</v>
      </c>
      <c r="AO58">
        <v>19992</v>
      </c>
      <c r="AP58">
        <v>33126</v>
      </c>
      <c r="AQ58">
        <v>0</v>
      </c>
      <c r="AR58">
        <v>327046</v>
      </c>
      <c r="AS58">
        <v>2015.25</v>
      </c>
      <c r="AT58">
        <v>6.97426285511656E-2</v>
      </c>
    </row>
    <row r="59" spans="1:46" x14ac:dyDescent="0.25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151352</v>
      </c>
      <c r="L59">
        <v>0</v>
      </c>
      <c r="M59">
        <v>0</v>
      </c>
      <c r="N59">
        <v>0</v>
      </c>
      <c r="O59">
        <v>0</v>
      </c>
      <c r="P59">
        <v>151352</v>
      </c>
      <c r="Q59">
        <v>21093</v>
      </c>
      <c r="R59">
        <v>0</v>
      </c>
      <c r="S59">
        <v>408</v>
      </c>
      <c r="T59">
        <v>4748</v>
      </c>
      <c r="U59">
        <v>148</v>
      </c>
      <c r="V59">
        <v>1321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5007839</v>
      </c>
      <c r="AE59">
        <v>0</v>
      </c>
      <c r="AF59">
        <v>0</v>
      </c>
      <c r="AG59">
        <v>0</v>
      </c>
      <c r="AH59">
        <v>1519</v>
      </c>
      <c r="AI59">
        <v>0</v>
      </c>
      <c r="AJ59">
        <v>0</v>
      </c>
      <c r="AK59">
        <v>0</v>
      </c>
      <c r="AL59">
        <v>5053102</v>
      </c>
      <c r="AM59">
        <v>352448</v>
      </c>
      <c r="AN59">
        <v>151352</v>
      </c>
      <c r="AO59">
        <v>41193</v>
      </c>
      <c r="AP59">
        <v>91968</v>
      </c>
      <c r="AQ59">
        <v>0</v>
      </c>
      <c r="AR59">
        <v>334257</v>
      </c>
      <c r="AS59">
        <v>2015.5</v>
      </c>
      <c r="AT59">
        <v>6.9748839425762599E-2</v>
      </c>
    </row>
    <row r="60" spans="1:46" x14ac:dyDescent="0.25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215896</v>
      </c>
      <c r="L60">
        <v>0</v>
      </c>
      <c r="M60">
        <v>0</v>
      </c>
      <c r="N60">
        <v>0</v>
      </c>
      <c r="O60">
        <v>0</v>
      </c>
      <c r="P60">
        <v>215896</v>
      </c>
      <c r="Q60">
        <v>23438</v>
      </c>
      <c r="R60">
        <v>0</v>
      </c>
      <c r="S60">
        <v>367</v>
      </c>
      <c r="T60">
        <v>4704</v>
      </c>
      <c r="U60">
        <v>148</v>
      </c>
      <c r="V60">
        <v>1247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4988411</v>
      </c>
      <c r="AE60">
        <v>0</v>
      </c>
      <c r="AF60">
        <v>0</v>
      </c>
      <c r="AG60">
        <v>0</v>
      </c>
      <c r="AH60">
        <v>1476</v>
      </c>
      <c r="AI60">
        <v>0</v>
      </c>
      <c r="AJ60">
        <v>0</v>
      </c>
      <c r="AK60">
        <v>0</v>
      </c>
      <c r="AL60">
        <v>5036271</v>
      </c>
      <c r="AM60">
        <v>352448</v>
      </c>
      <c r="AN60">
        <v>215896</v>
      </c>
      <c r="AO60">
        <v>63594</v>
      </c>
      <c r="AP60">
        <v>149294</v>
      </c>
      <c r="AQ60">
        <v>0</v>
      </c>
      <c r="AR60">
        <v>349440</v>
      </c>
      <c r="AS60">
        <v>2015.75</v>
      </c>
      <c r="AT60">
        <v>6.9981937032379704E-2</v>
      </c>
    </row>
    <row r="61" spans="1:46" x14ac:dyDescent="0.25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286902</v>
      </c>
      <c r="L61">
        <v>0</v>
      </c>
      <c r="M61">
        <v>0</v>
      </c>
      <c r="N61">
        <v>0</v>
      </c>
      <c r="O61">
        <v>0</v>
      </c>
      <c r="P61">
        <v>286902</v>
      </c>
      <c r="Q61">
        <v>26892</v>
      </c>
      <c r="R61">
        <v>0</v>
      </c>
      <c r="S61">
        <v>352</v>
      </c>
      <c r="T61">
        <v>4497</v>
      </c>
      <c r="U61">
        <v>147</v>
      </c>
      <c r="V61">
        <v>1223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8083603</v>
      </c>
      <c r="AE61">
        <v>0</v>
      </c>
      <c r="AF61">
        <v>0</v>
      </c>
      <c r="AG61">
        <v>0</v>
      </c>
      <c r="AH61">
        <v>1448</v>
      </c>
      <c r="AI61">
        <v>0</v>
      </c>
      <c r="AJ61">
        <v>0</v>
      </c>
      <c r="AK61">
        <v>0</v>
      </c>
      <c r="AL61">
        <v>8133950</v>
      </c>
      <c r="AM61">
        <v>352448</v>
      </c>
      <c r="AN61">
        <v>286902</v>
      </c>
      <c r="AO61">
        <v>82794</v>
      </c>
      <c r="AP61">
        <v>254509</v>
      </c>
      <c r="AQ61">
        <v>0</v>
      </c>
      <c r="AR61">
        <v>402849</v>
      </c>
      <c r="AS61">
        <v>2016</v>
      </c>
      <c r="AT61">
        <v>4.3330485188623001E-2</v>
      </c>
    </row>
    <row r="62" spans="1:46" x14ac:dyDescent="0.25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78789</v>
      </c>
      <c r="L62">
        <v>0</v>
      </c>
      <c r="M62">
        <v>0</v>
      </c>
      <c r="N62">
        <v>0</v>
      </c>
      <c r="O62">
        <v>0</v>
      </c>
      <c r="P62">
        <v>78789</v>
      </c>
      <c r="Q62">
        <v>20111</v>
      </c>
      <c r="R62">
        <v>0</v>
      </c>
      <c r="S62">
        <v>337</v>
      </c>
      <c r="T62">
        <v>4453</v>
      </c>
      <c r="U62">
        <v>146</v>
      </c>
      <c r="V62">
        <v>1206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7040519</v>
      </c>
      <c r="AE62">
        <v>0</v>
      </c>
      <c r="AF62">
        <v>0</v>
      </c>
      <c r="AG62">
        <v>0</v>
      </c>
      <c r="AH62">
        <v>1375</v>
      </c>
      <c r="AI62">
        <v>0</v>
      </c>
      <c r="AJ62">
        <v>0</v>
      </c>
      <c r="AK62">
        <v>0</v>
      </c>
      <c r="AL62">
        <v>7083881</v>
      </c>
      <c r="AM62">
        <v>402849</v>
      </c>
      <c r="AN62">
        <v>78789</v>
      </c>
      <c r="AO62">
        <v>22471</v>
      </c>
      <c r="AP62">
        <v>46330</v>
      </c>
      <c r="AQ62">
        <v>0</v>
      </c>
      <c r="AR62">
        <v>392861</v>
      </c>
      <c r="AS62">
        <v>2016.25</v>
      </c>
      <c r="AT62">
        <v>5.6868403068882703E-2</v>
      </c>
    </row>
    <row r="63" spans="1:46" x14ac:dyDescent="0.25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149800</v>
      </c>
      <c r="L63">
        <v>0</v>
      </c>
      <c r="M63">
        <v>0</v>
      </c>
      <c r="N63">
        <v>0</v>
      </c>
      <c r="O63">
        <v>0</v>
      </c>
      <c r="P63">
        <v>149800</v>
      </c>
      <c r="Q63">
        <v>19643</v>
      </c>
      <c r="R63">
        <v>0</v>
      </c>
      <c r="S63">
        <v>322</v>
      </c>
      <c r="T63">
        <v>4377</v>
      </c>
      <c r="U63">
        <v>5063</v>
      </c>
      <c r="V63">
        <v>1187</v>
      </c>
      <c r="W63">
        <v>0</v>
      </c>
      <c r="X63">
        <v>0</v>
      </c>
      <c r="Y63">
        <v>0</v>
      </c>
      <c r="Z63">
        <v>0</v>
      </c>
      <c r="AA63">
        <v>3152</v>
      </c>
      <c r="AB63">
        <v>0</v>
      </c>
      <c r="AC63">
        <v>3152</v>
      </c>
      <c r="AD63">
        <v>7056812</v>
      </c>
      <c r="AE63">
        <v>0</v>
      </c>
      <c r="AF63">
        <v>0</v>
      </c>
      <c r="AG63">
        <v>0</v>
      </c>
      <c r="AH63">
        <v>2911</v>
      </c>
      <c r="AI63">
        <v>0</v>
      </c>
      <c r="AJ63">
        <v>0</v>
      </c>
      <c r="AK63">
        <v>0</v>
      </c>
      <c r="AL63">
        <v>7109183</v>
      </c>
      <c r="AM63">
        <v>402849</v>
      </c>
      <c r="AN63">
        <v>149800</v>
      </c>
      <c r="AO63">
        <v>43015</v>
      </c>
      <c r="AP63">
        <v>127530</v>
      </c>
      <c r="AQ63">
        <v>0</v>
      </c>
      <c r="AR63">
        <v>423594</v>
      </c>
      <c r="AS63">
        <v>2016.5</v>
      </c>
      <c r="AT63">
        <v>5.66660050810339E-2</v>
      </c>
    </row>
    <row r="64" spans="1:46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222555</v>
      </c>
      <c r="L64">
        <v>0</v>
      </c>
      <c r="M64">
        <v>0</v>
      </c>
      <c r="N64">
        <v>0</v>
      </c>
      <c r="O64">
        <v>0</v>
      </c>
      <c r="P64">
        <v>222555</v>
      </c>
      <c r="Q64">
        <v>19323</v>
      </c>
      <c r="R64">
        <v>0</v>
      </c>
      <c r="S64">
        <v>309</v>
      </c>
      <c r="T64">
        <v>4288</v>
      </c>
      <c r="U64">
        <v>5030</v>
      </c>
      <c r="V64">
        <v>1456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7251370</v>
      </c>
      <c r="AE64">
        <v>0</v>
      </c>
      <c r="AF64">
        <v>0</v>
      </c>
      <c r="AG64">
        <v>0</v>
      </c>
      <c r="AH64">
        <v>2839</v>
      </c>
      <c r="AI64">
        <v>0</v>
      </c>
      <c r="AJ64">
        <v>0</v>
      </c>
      <c r="AK64">
        <v>0</v>
      </c>
      <c r="AL64">
        <v>7301741</v>
      </c>
      <c r="AM64">
        <v>402849</v>
      </c>
      <c r="AN64">
        <v>222555</v>
      </c>
      <c r="AO64">
        <v>61885</v>
      </c>
      <c r="AP64">
        <v>219891</v>
      </c>
      <c r="AQ64">
        <v>0</v>
      </c>
      <c r="AR64">
        <v>462070</v>
      </c>
      <c r="AS64">
        <v>2016.75</v>
      </c>
      <c r="AT64">
        <v>5.5171636463139398E-2</v>
      </c>
    </row>
    <row r="65" spans="1:46" x14ac:dyDescent="0.25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318135</v>
      </c>
      <c r="L65">
        <v>0</v>
      </c>
      <c r="M65">
        <v>0</v>
      </c>
      <c r="N65">
        <v>0</v>
      </c>
      <c r="O65">
        <v>0</v>
      </c>
      <c r="P65">
        <v>318135</v>
      </c>
      <c r="Q65">
        <v>22218</v>
      </c>
      <c r="R65">
        <v>0</v>
      </c>
      <c r="S65">
        <v>295</v>
      </c>
      <c r="T65">
        <v>4319</v>
      </c>
      <c r="U65">
        <v>5009</v>
      </c>
      <c r="V65">
        <v>1139</v>
      </c>
      <c r="W65">
        <v>0</v>
      </c>
      <c r="X65">
        <v>0</v>
      </c>
      <c r="Y65">
        <v>0</v>
      </c>
      <c r="Z65">
        <v>0</v>
      </c>
      <c r="AA65">
        <v>137107</v>
      </c>
      <c r="AB65">
        <v>0</v>
      </c>
      <c r="AC65">
        <v>137107</v>
      </c>
      <c r="AD65">
        <v>8436667</v>
      </c>
      <c r="AE65">
        <v>0</v>
      </c>
      <c r="AF65">
        <v>0</v>
      </c>
      <c r="AG65">
        <v>0</v>
      </c>
      <c r="AH65">
        <v>2814</v>
      </c>
      <c r="AI65">
        <v>0</v>
      </c>
      <c r="AJ65">
        <v>0</v>
      </c>
      <c r="AK65">
        <v>0</v>
      </c>
      <c r="AL65">
        <v>8627063</v>
      </c>
      <c r="AM65">
        <v>402849</v>
      </c>
      <c r="AN65">
        <v>318135</v>
      </c>
      <c r="AO65">
        <v>80610</v>
      </c>
      <c r="AP65">
        <v>344894</v>
      </c>
      <c r="AQ65">
        <v>0</v>
      </c>
      <c r="AR65">
        <v>510218</v>
      </c>
      <c r="AS65">
        <v>2017</v>
      </c>
      <c r="AT65">
        <v>4.6695961302241601E-2</v>
      </c>
    </row>
    <row r="66" spans="1:46" x14ac:dyDescent="0.25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t="s">
        <v>46</v>
      </c>
      <c r="I66" t="s">
        <v>46</v>
      </c>
      <c r="J66">
        <v>0</v>
      </c>
      <c r="K66">
        <v>106859</v>
      </c>
      <c r="L66">
        <v>0</v>
      </c>
      <c r="M66" t="s">
        <v>46</v>
      </c>
      <c r="N66">
        <v>0</v>
      </c>
      <c r="O66">
        <v>0</v>
      </c>
      <c r="P66">
        <v>106859</v>
      </c>
      <c r="Q66">
        <v>17408</v>
      </c>
      <c r="R66">
        <v>0</v>
      </c>
      <c r="S66">
        <v>281</v>
      </c>
      <c r="T66">
        <v>4058</v>
      </c>
      <c r="U66">
        <v>14153</v>
      </c>
      <c r="V66">
        <v>1120</v>
      </c>
      <c r="W66">
        <v>0</v>
      </c>
      <c r="X66">
        <v>0</v>
      </c>
      <c r="Y66">
        <v>0</v>
      </c>
      <c r="Z66">
        <v>0</v>
      </c>
      <c r="AA66">
        <v>256449</v>
      </c>
      <c r="AB66">
        <v>0</v>
      </c>
      <c r="AC66">
        <v>256449</v>
      </c>
      <c r="AD66">
        <v>7496684</v>
      </c>
      <c r="AE66">
        <v>0</v>
      </c>
      <c r="AF66">
        <v>0</v>
      </c>
      <c r="AG66" t="s">
        <v>46</v>
      </c>
      <c r="AH66">
        <v>2792</v>
      </c>
      <c r="AI66">
        <v>0</v>
      </c>
      <c r="AJ66">
        <v>0</v>
      </c>
      <c r="AK66">
        <v>0</v>
      </c>
      <c r="AL66">
        <v>7810420</v>
      </c>
      <c r="AM66">
        <v>510218</v>
      </c>
      <c r="AN66">
        <v>106859</v>
      </c>
      <c r="AO66">
        <v>26372</v>
      </c>
      <c r="AP66">
        <v>103204</v>
      </c>
      <c r="AQ66">
        <v>0</v>
      </c>
      <c r="AR66">
        <v>532935</v>
      </c>
      <c r="AS66">
        <v>2017.25</v>
      </c>
      <c r="AT66">
        <v>6.5325296206862102E-2</v>
      </c>
    </row>
    <row r="67" spans="1:46" x14ac:dyDescent="0.25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 t="s">
        <v>46</v>
      </c>
      <c r="I67" t="s">
        <v>46</v>
      </c>
      <c r="J67">
        <v>0</v>
      </c>
      <c r="K67">
        <v>215733</v>
      </c>
      <c r="L67">
        <v>0</v>
      </c>
      <c r="M67" t="s">
        <v>46</v>
      </c>
      <c r="N67">
        <v>0</v>
      </c>
      <c r="O67">
        <v>0</v>
      </c>
      <c r="P67">
        <v>215733</v>
      </c>
      <c r="Q67">
        <v>18949</v>
      </c>
      <c r="R67">
        <v>0</v>
      </c>
      <c r="S67">
        <v>266</v>
      </c>
      <c r="T67">
        <v>4015</v>
      </c>
      <c r="U67">
        <v>14207</v>
      </c>
      <c r="V67">
        <v>15122</v>
      </c>
      <c r="W67">
        <v>0</v>
      </c>
      <c r="X67">
        <v>0</v>
      </c>
      <c r="Y67">
        <v>0</v>
      </c>
      <c r="Z67">
        <v>0</v>
      </c>
      <c r="AA67">
        <v>274283</v>
      </c>
      <c r="AB67">
        <v>0</v>
      </c>
      <c r="AC67">
        <v>274283</v>
      </c>
      <c r="AD67">
        <v>7694581</v>
      </c>
      <c r="AE67">
        <v>0</v>
      </c>
      <c r="AF67">
        <v>0</v>
      </c>
      <c r="AG67" t="s">
        <v>46</v>
      </c>
      <c r="AH67">
        <v>5723</v>
      </c>
      <c r="AI67">
        <v>0</v>
      </c>
      <c r="AJ67">
        <v>0</v>
      </c>
      <c r="AK67">
        <v>0</v>
      </c>
      <c r="AL67">
        <v>8043527</v>
      </c>
      <c r="AM67">
        <v>510218</v>
      </c>
      <c r="AN67">
        <v>215733</v>
      </c>
      <c r="AO67">
        <v>51749</v>
      </c>
      <c r="AP67">
        <v>185676</v>
      </c>
      <c r="AQ67">
        <v>0</v>
      </c>
      <c r="AR67">
        <v>531910</v>
      </c>
      <c r="AS67">
        <v>2017.5</v>
      </c>
      <c r="AT67">
        <v>6.3432123743725893E-2</v>
      </c>
    </row>
    <row r="68" spans="1:46" x14ac:dyDescent="0.25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46</v>
      </c>
      <c r="I68" t="s">
        <v>46</v>
      </c>
      <c r="J68">
        <v>0</v>
      </c>
      <c r="K68">
        <v>328519</v>
      </c>
      <c r="L68">
        <v>0</v>
      </c>
      <c r="M68" t="s">
        <v>46</v>
      </c>
      <c r="N68">
        <v>0</v>
      </c>
      <c r="O68">
        <v>0</v>
      </c>
      <c r="P68">
        <v>328519</v>
      </c>
      <c r="Q68">
        <v>19909</v>
      </c>
      <c r="R68">
        <v>0</v>
      </c>
      <c r="S68">
        <v>250</v>
      </c>
      <c r="T68">
        <v>3972</v>
      </c>
      <c r="U68">
        <v>14173</v>
      </c>
      <c r="V68">
        <v>14924</v>
      </c>
      <c r="W68">
        <v>0</v>
      </c>
      <c r="X68">
        <v>0</v>
      </c>
      <c r="Y68">
        <v>0</v>
      </c>
      <c r="Z68">
        <v>0</v>
      </c>
      <c r="AA68">
        <v>240570</v>
      </c>
      <c r="AB68">
        <v>0</v>
      </c>
      <c r="AC68">
        <v>240570</v>
      </c>
      <c r="AD68">
        <v>8022868</v>
      </c>
      <c r="AE68">
        <v>0</v>
      </c>
      <c r="AF68">
        <v>0</v>
      </c>
      <c r="AG68" t="s">
        <v>46</v>
      </c>
      <c r="AH68">
        <v>5689</v>
      </c>
      <c r="AI68">
        <v>0</v>
      </c>
      <c r="AJ68">
        <v>0</v>
      </c>
      <c r="AK68">
        <v>0</v>
      </c>
      <c r="AL68">
        <v>8341041</v>
      </c>
      <c r="AM68">
        <v>510218</v>
      </c>
      <c r="AN68">
        <v>328519</v>
      </c>
      <c r="AO68">
        <v>77282</v>
      </c>
      <c r="AP68">
        <v>315190</v>
      </c>
      <c r="AQ68">
        <v>0</v>
      </c>
      <c r="AR68">
        <v>574171</v>
      </c>
      <c r="AS68">
        <v>2017.75</v>
      </c>
      <c r="AT68">
        <v>6.1169583029264597E-2</v>
      </c>
    </row>
    <row r="69" spans="1:46" x14ac:dyDescent="0.25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t="s">
        <v>46</v>
      </c>
      <c r="I69" t="s">
        <v>46</v>
      </c>
      <c r="J69">
        <v>0</v>
      </c>
      <c r="K69">
        <v>457431</v>
      </c>
      <c r="L69">
        <v>0</v>
      </c>
      <c r="M69" t="s">
        <v>46</v>
      </c>
      <c r="N69">
        <v>0</v>
      </c>
      <c r="O69">
        <v>0</v>
      </c>
      <c r="P69">
        <v>457431</v>
      </c>
      <c r="Q69">
        <v>22719</v>
      </c>
      <c r="R69">
        <v>0</v>
      </c>
      <c r="S69">
        <v>231</v>
      </c>
      <c r="T69">
        <v>3772</v>
      </c>
      <c r="U69">
        <v>14138</v>
      </c>
      <c r="V69">
        <v>14773</v>
      </c>
      <c r="W69">
        <v>0</v>
      </c>
      <c r="X69">
        <v>0</v>
      </c>
      <c r="Y69">
        <v>0</v>
      </c>
      <c r="Z69">
        <v>0</v>
      </c>
      <c r="AA69">
        <v>302972</v>
      </c>
      <c r="AB69">
        <v>0</v>
      </c>
      <c r="AC69">
        <v>302972</v>
      </c>
      <c r="AD69">
        <v>9453348</v>
      </c>
      <c r="AE69">
        <v>0</v>
      </c>
      <c r="AF69">
        <v>0</v>
      </c>
      <c r="AG69" t="s">
        <v>46</v>
      </c>
      <c r="AH69">
        <v>6639</v>
      </c>
      <c r="AI69">
        <v>0</v>
      </c>
      <c r="AJ69">
        <v>0</v>
      </c>
      <c r="AK69">
        <v>0</v>
      </c>
      <c r="AL69">
        <v>9840938</v>
      </c>
      <c r="AM69">
        <v>510218</v>
      </c>
      <c r="AN69">
        <v>457431</v>
      </c>
      <c r="AO69">
        <v>101121</v>
      </c>
      <c r="AP69">
        <v>479703</v>
      </c>
      <c r="AQ69">
        <v>0</v>
      </c>
      <c r="AR69">
        <v>633611</v>
      </c>
      <c r="AS69">
        <v>2018</v>
      </c>
      <c r="AT69">
        <v>5.1846480487937198E-2</v>
      </c>
    </row>
    <row r="70" spans="1:46" x14ac:dyDescent="0.25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 t="s">
        <v>46</v>
      </c>
      <c r="I70" t="s">
        <v>46</v>
      </c>
      <c r="J70">
        <v>0</v>
      </c>
      <c r="K70">
        <v>140146</v>
      </c>
      <c r="L70">
        <v>0</v>
      </c>
      <c r="M70" t="s">
        <v>46</v>
      </c>
      <c r="N70">
        <v>0</v>
      </c>
      <c r="O70">
        <v>0</v>
      </c>
      <c r="P70">
        <v>140146</v>
      </c>
      <c r="Q70">
        <v>23673</v>
      </c>
      <c r="R70">
        <v>0</v>
      </c>
      <c r="S70">
        <v>218</v>
      </c>
      <c r="T70">
        <v>3719</v>
      </c>
      <c r="U70">
        <v>14103</v>
      </c>
      <c r="V70">
        <v>14662</v>
      </c>
      <c r="W70">
        <v>0</v>
      </c>
      <c r="X70">
        <v>0</v>
      </c>
      <c r="Y70">
        <v>0</v>
      </c>
      <c r="Z70">
        <v>0</v>
      </c>
      <c r="AA70">
        <v>264946</v>
      </c>
      <c r="AB70">
        <v>0</v>
      </c>
      <c r="AC70">
        <v>264946</v>
      </c>
      <c r="AD70">
        <v>8521389</v>
      </c>
      <c r="AE70">
        <v>0</v>
      </c>
      <c r="AF70">
        <v>0</v>
      </c>
      <c r="AG70" t="s">
        <v>46</v>
      </c>
      <c r="AH70">
        <v>6625</v>
      </c>
      <c r="AI70">
        <v>0</v>
      </c>
      <c r="AJ70">
        <v>0</v>
      </c>
      <c r="AK70">
        <v>0</v>
      </c>
      <c r="AL70">
        <v>8872130</v>
      </c>
      <c r="AM70">
        <v>633611</v>
      </c>
      <c r="AN70">
        <v>140146</v>
      </c>
      <c r="AO70">
        <v>28683</v>
      </c>
      <c r="AP70">
        <v>131655</v>
      </c>
      <c r="AQ70">
        <v>0</v>
      </c>
      <c r="AR70">
        <v>653803</v>
      </c>
      <c r="AS70">
        <v>2018.25</v>
      </c>
      <c r="AT70">
        <v>7.1415883220827495E-2</v>
      </c>
    </row>
    <row r="71" spans="1:46" x14ac:dyDescent="0.25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t="s">
        <v>46</v>
      </c>
      <c r="I71" t="s">
        <v>46</v>
      </c>
      <c r="J71">
        <v>0</v>
      </c>
      <c r="K71">
        <v>277855</v>
      </c>
      <c r="L71">
        <v>0</v>
      </c>
      <c r="M71" t="s">
        <v>46</v>
      </c>
      <c r="N71">
        <v>0</v>
      </c>
      <c r="O71">
        <v>0</v>
      </c>
      <c r="P71">
        <v>277855</v>
      </c>
      <c r="Q71">
        <v>14879</v>
      </c>
      <c r="R71">
        <v>0</v>
      </c>
      <c r="S71">
        <v>206</v>
      </c>
      <c r="T71">
        <v>3678</v>
      </c>
      <c r="U71">
        <v>18012</v>
      </c>
      <c r="V71">
        <v>14553</v>
      </c>
      <c r="W71">
        <v>0</v>
      </c>
      <c r="X71">
        <v>0</v>
      </c>
      <c r="Y71">
        <v>0</v>
      </c>
      <c r="Z71">
        <v>0</v>
      </c>
      <c r="AA71">
        <v>273639</v>
      </c>
      <c r="AB71">
        <v>0</v>
      </c>
      <c r="AC71">
        <v>273639</v>
      </c>
      <c r="AD71">
        <v>8603203</v>
      </c>
      <c r="AE71">
        <v>0</v>
      </c>
      <c r="AF71">
        <v>0</v>
      </c>
      <c r="AG71" t="s">
        <v>46</v>
      </c>
      <c r="AH71">
        <v>6610</v>
      </c>
      <c r="AI71">
        <v>0</v>
      </c>
      <c r="AJ71">
        <v>0</v>
      </c>
      <c r="AK71">
        <v>0</v>
      </c>
      <c r="AL71">
        <v>8952753</v>
      </c>
      <c r="AM71">
        <v>633611</v>
      </c>
      <c r="AN71">
        <v>277855</v>
      </c>
      <c r="AO71">
        <v>56857</v>
      </c>
      <c r="AP71">
        <v>230287</v>
      </c>
      <c r="AQ71">
        <v>0</v>
      </c>
      <c r="AR71">
        <v>642900</v>
      </c>
      <c r="AS71">
        <v>2018.5</v>
      </c>
      <c r="AT71">
        <v>7.0772755598194195E-2</v>
      </c>
    </row>
    <row r="72" spans="1:46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46</v>
      </c>
      <c r="I72" t="s">
        <v>46</v>
      </c>
      <c r="J72">
        <v>0</v>
      </c>
      <c r="K72">
        <v>417867</v>
      </c>
      <c r="L72">
        <v>0</v>
      </c>
      <c r="M72" t="s">
        <v>46</v>
      </c>
      <c r="N72">
        <v>0</v>
      </c>
      <c r="O72">
        <v>0</v>
      </c>
      <c r="P72">
        <v>417867</v>
      </c>
      <c r="Q72">
        <v>16279</v>
      </c>
      <c r="R72">
        <v>0</v>
      </c>
      <c r="S72">
        <v>191</v>
      </c>
      <c r="T72">
        <v>3475</v>
      </c>
      <c r="U72">
        <v>17579</v>
      </c>
      <c r="V72">
        <v>14534</v>
      </c>
      <c r="W72">
        <v>0</v>
      </c>
      <c r="X72">
        <v>0</v>
      </c>
      <c r="Y72">
        <v>0</v>
      </c>
      <c r="Z72">
        <v>0</v>
      </c>
      <c r="AA72">
        <v>508111</v>
      </c>
      <c r="AB72">
        <v>0</v>
      </c>
      <c r="AC72">
        <v>508111</v>
      </c>
      <c r="AD72">
        <v>8848196</v>
      </c>
      <c r="AE72">
        <v>0</v>
      </c>
      <c r="AF72">
        <v>0</v>
      </c>
      <c r="AG72" t="s">
        <v>46</v>
      </c>
      <c r="AH72">
        <v>4100</v>
      </c>
      <c r="AI72">
        <v>0</v>
      </c>
      <c r="AJ72">
        <v>0</v>
      </c>
      <c r="AK72">
        <v>0</v>
      </c>
      <c r="AL72">
        <v>9436474</v>
      </c>
      <c r="AM72">
        <v>633611</v>
      </c>
      <c r="AN72">
        <v>417867</v>
      </c>
      <c r="AO72">
        <v>83474</v>
      </c>
      <c r="AP72">
        <v>366521</v>
      </c>
      <c r="AQ72">
        <v>0</v>
      </c>
      <c r="AR72">
        <v>665739</v>
      </c>
      <c r="AS72">
        <v>2018.75</v>
      </c>
      <c r="AT72">
        <v>6.7144889076152806E-2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BA87"/>
  <sheetViews>
    <sheetView topLeftCell="N1"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2" max="3" width="10.140625" style="1" bestFit="1" customWidth="1"/>
    <col min="4" max="4" width="8.42578125" style="1" bestFit="1" customWidth="1"/>
    <col min="5" max="6" width="7.140625" style="1" bestFit="1" customWidth="1"/>
    <col min="7" max="7" width="7.85546875" style="1" bestFit="1" customWidth="1"/>
    <col min="8" max="8" width="7.42578125" style="1" bestFit="1" customWidth="1"/>
    <col min="9" max="9" width="7.140625" style="1" bestFit="1" customWidth="1"/>
    <col min="10" max="10" width="11.7109375" style="1" bestFit="1" customWidth="1"/>
    <col min="11" max="12" width="7.140625" style="1" bestFit="1" customWidth="1"/>
    <col min="13" max="13" width="9.140625" style="1"/>
    <col min="14" max="14" width="13.85546875" style="1" bestFit="1" customWidth="1"/>
    <col min="15" max="15" width="8.7109375" style="1"/>
    <col min="17" max="20" width="9.140625" style="1"/>
    <col min="35" max="38" width="9.140625" style="5"/>
  </cols>
  <sheetData>
    <row r="1" spans="1:43" s="7" customFormat="1" x14ac:dyDescent="0.2">
      <c r="A1" s="7" t="s">
        <v>59</v>
      </c>
      <c r="B1" s="8" t="s">
        <v>47</v>
      </c>
      <c r="C1" s="8" t="s">
        <v>48</v>
      </c>
      <c r="D1" s="8" t="s">
        <v>49</v>
      </c>
      <c r="E1" s="8" t="s">
        <v>50</v>
      </c>
      <c r="F1" s="8" t="s">
        <v>51</v>
      </c>
      <c r="G1" s="8" t="s">
        <v>52</v>
      </c>
      <c r="H1" s="8" t="s">
        <v>53</v>
      </c>
      <c r="I1" s="8" t="s">
        <v>54</v>
      </c>
      <c r="J1" s="8" t="s">
        <v>56</v>
      </c>
      <c r="K1" s="8" t="s">
        <v>55</v>
      </c>
      <c r="L1" s="8" t="s">
        <v>57</v>
      </c>
      <c r="M1" s="8" t="s">
        <v>58</v>
      </c>
      <c r="N1" s="8" t="s">
        <v>267</v>
      </c>
      <c r="O1" s="8" t="s">
        <v>268</v>
      </c>
      <c r="P1" s="8" t="s">
        <v>60</v>
      </c>
      <c r="Q1" s="8" t="s">
        <v>61</v>
      </c>
      <c r="R1" s="8" t="s">
        <v>62</v>
      </c>
      <c r="S1" s="8" t="s">
        <v>63</v>
      </c>
      <c r="T1" s="8" t="s">
        <v>64</v>
      </c>
      <c r="V1" s="8" t="s">
        <v>69</v>
      </c>
      <c r="W1" s="8" t="s">
        <v>68</v>
      </c>
      <c r="X1" s="7" t="s">
        <v>65</v>
      </c>
      <c r="Y1" s="7" t="s">
        <v>66</v>
      </c>
      <c r="Z1" s="7" t="s">
        <v>67</v>
      </c>
      <c r="AA1" s="7" t="s">
        <v>262</v>
      </c>
      <c r="AB1" s="7" t="s">
        <v>72</v>
      </c>
      <c r="AD1" s="7" t="s">
        <v>263</v>
      </c>
      <c r="AE1" s="7" t="s">
        <v>264</v>
      </c>
      <c r="AF1" s="7" t="s">
        <v>265</v>
      </c>
      <c r="AG1" s="8" t="s">
        <v>60</v>
      </c>
      <c r="AH1" s="8" t="s">
        <v>61</v>
      </c>
      <c r="AI1" s="8" t="s">
        <v>62</v>
      </c>
      <c r="AJ1" s="8" t="s">
        <v>63</v>
      </c>
      <c r="AK1" s="8" t="s">
        <v>64</v>
      </c>
      <c r="AL1" s="8" t="s">
        <v>69</v>
      </c>
      <c r="AM1" s="8" t="s">
        <v>68</v>
      </c>
      <c r="AN1" s="7" t="s">
        <v>65</v>
      </c>
      <c r="AO1" s="7" t="s">
        <v>66</v>
      </c>
      <c r="AP1" s="7" t="s">
        <v>67</v>
      </c>
      <c r="AQ1" s="7" t="s">
        <v>262</v>
      </c>
    </row>
    <row r="2" spans="1:43" ht="14.45" x14ac:dyDescent="0.35">
      <c r="A2">
        <v>2001.25</v>
      </c>
      <c r="B2" s="1">
        <f>PWCData!$AT2</f>
        <v>6.0586538192207502E-2</v>
      </c>
      <c r="C2" s="1">
        <f>DiscoverData!$AT2</f>
        <v>3.76065158198002E-2</v>
      </c>
      <c r="D2" s="1">
        <f>CapitalOneData!$AT2</f>
        <v>4.90672371270452E-2</v>
      </c>
      <c r="E2" s="1">
        <f>CitiData!$AT2</f>
        <v>4.66764222427134E-2</v>
      </c>
      <c r="F2" s="1">
        <f>AMEXData!$AT2</f>
        <v>2.8173761583337498E-2</v>
      </c>
      <c r="G2" s="1">
        <f>JPMData!$AT2</f>
        <v>1.9339599825870999E-2</v>
      </c>
      <c r="H2" s="1">
        <f>BofAData!$AT2</f>
        <v>1.8786660889138301E-2</v>
      </c>
      <c r="I2" s="1">
        <f>WellsFargoData!$AT2</f>
        <v>1.9264202075982999E-2</v>
      </c>
      <c r="J2" s="1">
        <f>HuntingtonData!$AT2</f>
        <v>9.4736583085213693E-3</v>
      </c>
      <c r="K2" s="1">
        <f>PNCData!$AT2</f>
        <v>1.43870434499653E-2</v>
      </c>
      <c r="L2" s="1">
        <f>TDData!$AT2</f>
        <v>2.29425757449295E-2</v>
      </c>
      <c r="M2" s="1">
        <f>PWCData!$AT2</f>
        <v>6.0586538192207502E-2</v>
      </c>
      <c r="P2" s="2">
        <f>MIN(B2:M2)</f>
        <v>9.4736583085213693E-3</v>
      </c>
      <c r="Q2" s="1">
        <f>_xlfn.QUARTILE.INC(B2:M2,1)</f>
        <v>1.9144816779271823E-2</v>
      </c>
      <c r="R2" s="1">
        <f>_xlfn.QUARTILE.INC(B2:M2,2)</f>
        <v>2.5558168664133497E-2</v>
      </c>
      <c r="S2" s="1">
        <f>_xlfn.QUARTILE.INC(C2:N2,3)</f>
        <v>4.2141469031256804E-2</v>
      </c>
      <c r="T2" s="1">
        <f>MAX(B2:M2)</f>
        <v>6.0586538192207502E-2</v>
      </c>
      <c r="V2" s="2">
        <f>P2</f>
        <v>9.4736583085213693E-3</v>
      </c>
      <c r="W2" s="2">
        <f>Q2</f>
        <v>1.9144816779271823E-2</v>
      </c>
      <c r="X2" s="2">
        <f t="shared" ref="X2:Z17" si="0">R2-Q2</f>
        <v>6.4133518848616747E-3</v>
      </c>
      <c r="Y2" s="2">
        <f t="shared" si="0"/>
        <v>1.6583300367123306E-2</v>
      </c>
      <c r="Z2" s="2">
        <f t="shared" si="0"/>
        <v>1.8445069160950699E-2</v>
      </c>
      <c r="AA2" s="2">
        <f>S2-Q2</f>
        <v>2.2996652251984981E-2</v>
      </c>
      <c r="AB2" s="4">
        <v>1.68</v>
      </c>
      <c r="AC2" s="1">
        <f>AB2/100</f>
        <v>1.6799999999999999E-2</v>
      </c>
      <c r="AD2">
        <v>0</v>
      </c>
      <c r="AE2">
        <f>AD2*100</f>
        <v>0</v>
      </c>
      <c r="AG2" s="2">
        <f>MIN(B2:L2)</f>
        <v>9.4736583085213693E-3</v>
      </c>
      <c r="AH2" s="5">
        <f>_xlfn.QUARTILE.INC(B2:L2,1)</f>
        <v>1.902543148256065E-2</v>
      </c>
      <c r="AI2" s="5">
        <f>_xlfn.QUARTILE.INC(B2:L2,2)</f>
        <v>2.29425757449295E-2</v>
      </c>
      <c r="AJ2" s="5">
        <f>_xlfn.QUARTILE.INC(C2:L2,3)</f>
        <v>3.5248327260684525E-2</v>
      </c>
      <c r="AK2" s="5">
        <f>MAX(B2:L2)</f>
        <v>6.0586538192207502E-2</v>
      </c>
      <c r="AL2" s="5">
        <f>AG2</f>
        <v>9.4736583085213693E-3</v>
      </c>
      <c r="AM2" s="6">
        <f>AH2</f>
        <v>1.902543148256065E-2</v>
      </c>
      <c r="AN2" s="6">
        <f>AI2-AH2</f>
        <v>3.9171442623688497E-3</v>
      </c>
      <c r="AO2" s="6">
        <f>AJ2-AI2</f>
        <v>1.2305751515755026E-2</v>
      </c>
      <c r="AP2" s="6">
        <f>AK2-AJ2</f>
        <v>2.5338210931522977E-2</v>
      </c>
      <c r="AQ2" s="6">
        <f>AJ2-AH2</f>
        <v>1.6222895778123875E-2</v>
      </c>
    </row>
    <row r="3" spans="1:43" ht="14.45" x14ac:dyDescent="0.35">
      <c r="A3">
        <v>2001.5</v>
      </c>
      <c r="B3" s="1">
        <f>PWCData!$AT3</f>
        <v>6.4659166774614599E-2</v>
      </c>
      <c r="C3" s="1">
        <f>DiscoverData!$AT3</f>
        <v>3.8882484817568598E-2</v>
      </c>
      <c r="D3" s="1">
        <f>CapitalOneData!$AT3</f>
        <v>5.1873131267309497E-2</v>
      </c>
      <c r="E3" s="1">
        <f>CitiData!$AT3</f>
        <v>4.5846090235186397E-2</v>
      </c>
      <c r="F3" s="1">
        <f>AMEXData!$AT3</f>
        <v>2.7867139261833901E-2</v>
      </c>
      <c r="G3" s="1">
        <f>JPMData!$AT3</f>
        <v>1.8809785165438301E-2</v>
      </c>
      <c r="H3" s="1">
        <f>BofAData!$AT3</f>
        <v>1.86480455635838E-2</v>
      </c>
      <c r="I3" s="1">
        <f>WellsFargoData!$AT3</f>
        <v>1.8068677761258499E-2</v>
      </c>
      <c r="J3" s="1">
        <f>HuntingtonData!$AT3</f>
        <v>9.10273081924577E-3</v>
      </c>
      <c r="K3" s="1">
        <f>PNCData!$AT3</f>
        <v>1.49231181106564E-2</v>
      </c>
      <c r="L3" s="1">
        <f>TDData!$AT3</f>
        <v>3.5123867938089998E-2</v>
      </c>
      <c r="M3" s="1">
        <f>PWCData!$AT3</f>
        <v>6.4659166774614599E-2</v>
      </c>
      <c r="P3" s="2">
        <f t="shared" ref="P3:P66" si="1">MIN(B3:M3)</f>
        <v>9.10273081924577E-3</v>
      </c>
      <c r="Q3" s="1">
        <f t="shared" ref="Q3:Q66" si="2">_xlfn.QUARTILE.INC(B3:M3,1)</f>
        <v>1.8503203613002474E-2</v>
      </c>
      <c r="R3" s="1">
        <f t="shared" ref="R3:R66" si="3">_xlfn.QUARTILE.INC(B3:M3,2)</f>
        <v>3.1495503599961949E-2</v>
      </c>
      <c r="S3" s="1">
        <f t="shared" ref="S3:S66" si="4">_xlfn.QUARTILE.INC(C3:N3,3)</f>
        <v>4.2364287526377498E-2</v>
      </c>
      <c r="T3" s="1">
        <f t="shared" ref="T3:T66" si="5">MAX(B3:M3)</f>
        <v>6.4659166774614599E-2</v>
      </c>
      <c r="V3" s="2">
        <f t="shared" ref="V3:V66" si="6">P3</f>
        <v>9.10273081924577E-3</v>
      </c>
      <c r="W3" s="2">
        <f t="shared" ref="W3:W66" si="7">Q3</f>
        <v>1.8503203613002474E-2</v>
      </c>
      <c r="X3" s="2">
        <f t="shared" si="0"/>
        <v>1.2992299986959475E-2</v>
      </c>
      <c r="Y3" s="2">
        <f t="shared" si="0"/>
        <v>1.0868783926415548E-2</v>
      </c>
      <c r="Z3" s="2">
        <f t="shared" si="0"/>
        <v>2.2294879248237101E-2</v>
      </c>
      <c r="AA3" s="2">
        <f t="shared" ref="AA3:AA66" si="8">S3-Q3</f>
        <v>2.3861083913375023E-2</v>
      </c>
      <c r="AB3" s="4">
        <v>1.7</v>
      </c>
      <c r="AC3" s="1">
        <f t="shared" ref="AC3:AC66" si="9">AB3/100</f>
        <v>1.7000000000000001E-2</v>
      </c>
      <c r="AD3">
        <v>1</v>
      </c>
      <c r="AE3">
        <f t="shared" ref="AE3:AE66" si="10">AD3*100</f>
        <v>100</v>
      </c>
      <c r="AG3" s="2">
        <f t="shared" ref="AG3:AG66" si="11">MIN(B3:L3)</f>
        <v>9.10273081924577E-3</v>
      </c>
      <c r="AH3" s="5">
        <f t="shared" ref="AH3:AH66" si="12">_xlfn.QUARTILE.INC(B3:L3,1)</f>
        <v>1.8358361662421149E-2</v>
      </c>
      <c r="AI3" s="5">
        <f t="shared" ref="AI3:AI66" si="13">_xlfn.QUARTILE.INC(B3:L3,2)</f>
        <v>2.7867139261833901E-2</v>
      </c>
      <c r="AJ3" s="5">
        <f t="shared" ref="AJ3:AJ66" si="14">_xlfn.QUARTILE.INC(C3:L3,3)</f>
        <v>3.794283059769895E-2</v>
      </c>
      <c r="AK3" s="5">
        <f t="shared" ref="AK3:AK66" si="15">MAX(B3:L3)</f>
        <v>6.4659166774614599E-2</v>
      </c>
      <c r="AL3" s="5">
        <f t="shared" ref="AL3:AL66" si="16">AG3</f>
        <v>9.10273081924577E-3</v>
      </c>
      <c r="AM3" s="6">
        <f t="shared" ref="AM3:AM66" si="17">AH3</f>
        <v>1.8358361662421149E-2</v>
      </c>
      <c r="AN3" s="6">
        <f t="shared" ref="AN3:AN66" si="18">AI3-AH3</f>
        <v>9.5087775994127516E-3</v>
      </c>
      <c r="AO3" s="6">
        <f t="shared" ref="AO3:AO66" si="19">AJ3-AI3</f>
        <v>1.0075691335865049E-2</v>
      </c>
      <c r="AP3" s="6">
        <f t="shared" ref="AP3:AP66" si="20">AK3-AJ3</f>
        <v>2.6716336176915649E-2</v>
      </c>
      <c r="AQ3" s="6">
        <f t="shared" ref="AQ3:AQ66" si="21">AJ3-AH3</f>
        <v>1.95844689352778E-2</v>
      </c>
    </row>
    <row r="4" spans="1:43" ht="14.45" x14ac:dyDescent="0.35">
      <c r="A4">
        <v>2001.75</v>
      </c>
      <c r="B4" s="1">
        <f>PWCData!$AT4</f>
        <v>6.6954888769656204E-2</v>
      </c>
      <c r="C4" s="1">
        <f>DiscoverData!$AT4</f>
        <v>4.1864213012958097E-2</v>
      </c>
      <c r="D4" s="1">
        <f>CapitalOneData!$AT4</f>
        <v>5.0338505955642598E-2</v>
      </c>
      <c r="E4" s="1">
        <f>CitiData!$AT4</f>
        <v>4.2990602440780602E-2</v>
      </c>
      <c r="F4" s="1">
        <f>AMEXData!$AT4</f>
        <v>2.9010068361977601E-2</v>
      </c>
      <c r="G4" s="1">
        <f>JPMData!$AT4</f>
        <v>1.8287430535968801E-2</v>
      </c>
      <c r="H4" s="1">
        <f>BofAData!$AT4</f>
        <v>2.0114334109676099E-2</v>
      </c>
      <c r="I4" s="1">
        <f>WellsFargoData!$AT4</f>
        <v>1.78311542329764E-2</v>
      </c>
      <c r="J4" s="1">
        <f>HuntingtonData!$AT4</f>
        <v>8.8266312072997396E-3</v>
      </c>
      <c r="K4" s="1">
        <f>PNCData!$AT4</f>
        <v>1.5653940251987599E-2</v>
      </c>
      <c r="L4" s="1">
        <f>TDData!$AT4</f>
        <v>3.6329693204910002E-2</v>
      </c>
      <c r="M4" s="1">
        <f>PWCData!$AT4</f>
        <v>6.6954888769656204E-2</v>
      </c>
      <c r="P4" s="2">
        <f t="shared" si="1"/>
        <v>8.8266312072997396E-3</v>
      </c>
      <c r="Q4" s="1">
        <f t="shared" si="2"/>
        <v>1.8173361460220701E-2</v>
      </c>
      <c r="R4" s="1">
        <f t="shared" si="3"/>
        <v>3.2669880783443801E-2</v>
      </c>
      <c r="S4" s="1">
        <f t="shared" si="4"/>
        <v>4.242740772686935E-2</v>
      </c>
      <c r="T4" s="1">
        <f t="shared" si="5"/>
        <v>6.6954888769656204E-2</v>
      </c>
      <c r="V4" s="2">
        <f t="shared" si="6"/>
        <v>8.8266312072997396E-3</v>
      </c>
      <c r="W4" s="2">
        <f t="shared" si="7"/>
        <v>1.8173361460220701E-2</v>
      </c>
      <c r="X4" s="2">
        <f t="shared" si="0"/>
        <v>1.44965193232231E-2</v>
      </c>
      <c r="Y4" s="2">
        <f t="shared" si="0"/>
        <v>9.7575269434255485E-3</v>
      </c>
      <c r="Z4" s="2">
        <f t="shared" si="0"/>
        <v>2.4527481042786854E-2</v>
      </c>
      <c r="AA4" s="2">
        <f t="shared" si="8"/>
        <v>2.4254046266648649E-2</v>
      </c>
      <c r="AB4" s="4">
        <v>1.76</v>
      </c>
      <c r="AC4" s="1">
        <f t="shared" si="9"/>
        <v>1.7600000000000001E-2</v>
      </c>
      <c r="AD4">
        <v>1</v>
      </c>
      <c r="AE4">
        <f t="shared" si="10"/>
        <v>100</v>
      </c>
      <c r="AG4" s="2">
        <f t="shared" si="11"/>
        <v>8.8266312072997396E-3</v>
      </c>
      <c r="AH4" s="5">
        <f t="shared" si="12"/>
        <v>1.8059292384472601E-2</v>
      </c>
      <c r="AI4" s="5">
        <f t="shared" si="13"/>
        <v>2.9010068361977601E-2</v>
      </c>
      <c r="AJ4" s="5">
        <f t="shared" si="14"/>
        <v>4.0480583060946075E-2</v>
      </c>
      <c r="AK4" s="5">
        <f t="shared" si="15"/>
        <v>6.6954888769656204E-2</v>
      </c>
      <c r="AL4" s="5">
        <f t="shared" si="16"/>
        <v>8.8266312072997396E-3</v>
      </c>
      <c r="AM4" s="6">
        <f t="shared" si="17"/>
        <v>1.8059292384472601E-2</v>
      </c>
      <c r="AN4" s="6">
        <f t="shared" si="18"/>
        <v>1.0950775977505E-2</v>
      </c>
      <c r="AO4" s="6">
        <f t="shared" si="19"/>
        <v>1.1470514698968474E-2</v>
      </c>
      <c r="AP4" s="6">
        <f t="shared" si="20"/>
        <v>2.6474305708710129E-2</v>
      </c>
      <c r="AQ4" s="6">
        <f t="shared" si="21"/>
        <v>2.2421290676473474E-2</v>
      </c>
    </row>
    <row r="5" spans="1:43" ht="14.45" x14ac:dyDescent="0.35">
      <c r="A5">
        <v>2002</v>
      </c>
      <c r="B5" s="1">
        <f>PWCData!$AT5</f>
        <v>3.5950536848053702E-2</v>
      </c>
      <c r="C5" s="1">
        <f>DiscoverData!$AT5</f>
        <v>3.6625462232111203E-2</v>
      </c>
      <c r="D5" s="1">
        <f>CapitalOneData!$AT5</f>
        <v>4.9974976326111101E-2</v>
      </c>
      <c r="E5" s="1">
        <f>CitiData!$AT5</f>
        <v>3.6569373444211503E-2</v>
      </c>
      <c r="F5" s="1">
        <f>AMEXData!$AT5</f>
        <v>2.6914093653015E-2</v>
      </c>
      <c r="G5" s="1">
        <f>JPMData!$AT5</f>
        <v>1.72407597720396E-2</v>
      </c>
      <c r="H5" s="1">
        <f>BofAData!$AT5</f>
        <v>2.2025230139788601E-2</v>
      </c>
      <c r="I5" s="1">
        <f>WellsFargoData!$AT5</f>
        <v>1.5822519003821801E-2</v>
      </c>
      <c r="J5" s="1">
        <f>HuntingtonData!$AT5</f>
        <v>8.4996467679265292E-3</v>
      </c>
      <c r="K5" s="1">
        <f>PNCData!$AT5</f>
        <v>1.6353873573847402E-2</v>
      </c>
      <c r="L5" s="1">
        <f>TDData!$AT5</f>
        <v>4.0873605947955402E-2</v>
      </c>
      <c r="M5" s="1">
        <f>PWCData!$AT5</f>
        <v>3.5950536848053702E-2</v>
      </c>
      <c r="P5" s="2">
        <f t="shared" si="1"/>
        <v>8.4996467679265292E-3</v>
      </c>
      <c r="Q5" s="1">
        <f t="shared" si="2"/>
        <v>1.701903822249155E-2</v>
      </c>
      <c r="R5" s="1">
        <f t="shared" si="3"/>
        <v>3.1432315250534353E-2</v>
      </c>
      <c r="S5" s="1">
        <f t="shared" si="4"/>
        <v>3.6597417838161353E-2</v>
      </c>
      <c r="T5" s="1">
        <f t="shared" si="5"/>
        <v>4.9974976326111101E-2</v>
      </c>
      <c r="V5" s="2">
        <f t="shared" si="6"/>
        <v>8.4996467679265292E-3</v>
      </c>
      <c r="W5" s="2">
        <f t="shared" si="7"/>
        <v>1.701903822249155E-2</v>
      </c>
      <c r="X5" s="2">
        <f t="shared" si="0"/>
        <v>1.4413277028042803E-2</v>
      </c>
      <c r="Y5" s="2">
        <f t="shared" si="0"/>
        <v>5.1651025876270004E-3</v>
      </c>
      <c r="Z5" s="2">
        <f t="shared" si="0"/>
        <v>1.3377558487949748E-2</v>
      </c>
      <c r="AA5" s="2">
        <f t="shared" si="8"/>
        <v>1.9578379615669803E-2</v>
      </c>
      <c r="AB5" s="4">
        <v>1.85</v>
      </c>
      <c r="AC5" s="1">
        <f t="shared" si="9"/>
        <v>1.8500000000000003E-2</v>
      </c>
      <c r="AD5">
        <v>0</v>
      </c>
      <c r="AE5">
        <f t="shared" si="10"/>
        <v>0</v>
      </c>
      <c r="AG5" s="2">
        <f t="shared" si="11"/>
        <v>8.4996467679265292E-3</v>
      </c>
      <c r="AH5" s="5">
        <f t="shared" si="12"/>
        <v>1.6797316672943499E-2</v>
      </c>
      <c r="AI5" s="5">
        <f t="shared" si="13"/>
        <v>2.6914093653015E-2</v>
      </c>
      <c r="AJ5" s="5">
        <f t="shared" si="14"/>
        <v>3.6611440035136278E-2</v>
      </c>
      <c r="AK5" s="5">
        <f t="shared" si="15"/>
        <v>4.9974976326111101E-2</v>
      </c>
      <c r="AL5" s="5">
        <f t="shared" si="16"/>
        <v>8.4996467679265292E-3</v>
      </c>
      <c r="AM5" s="6">
        <f t="shared" si="17"/>
        <v>1.6797316672943499E-2</v>
      </c>
      <c r="AN5" s="6">
        <f t="shared" si="18"/>
        <v>1.0116776980071501E-2</v>
      </c>
      <c r="AO5" s="6">
        <f t="shared" si="19"/>
        <v>9.6973463821212781E-3</v>
      </c>
      <c r="AP5" s="6">
        <f t="shared" si="20"/>
        <v>1.3363536290974823E-2</v>
      </c>
      <c r="AQ5" s="6">
        <f t="shared" si="21"/>
        <v>1.9814123362192779E-2</v>
      </c>
    </row>
    <row r="6" spans="1:43" ht="14.45" x14ac:dyDescent="0.35">
      <c r="A6">
        <v>2002.25</v>
      </c>
      <c r="B6" s="1">
        <f>PWCData!$AT6</f>
        <v>1.41713861880273E-2</v>
      </c>
      <c r="C6" s="1">
        <f>DiscoverData!$AT6</f>
        <v>4.19435926877222E-2</v>
      </c>
      <c r="D6" s="1">
        <f>CapitalOneData!$AT6</f>
        <v>5.4052271324061797E-2</v>
      </c>
      <c r="E6" s="1">
        <f>CitiData!$AT6</f>
        <v>4.02426678686756E-2</v>
      </c>
      <c r="F6" s="1">
        <f>AMEXData!$AT6</f>
        <v>3.8004010208168501E-2</v>
      </c>
      <c r="G6" s="1">
        <f>JPMData!$AT6</f>
        <v>2.3294355297598698E-2</v>
      </c>
      <c r="H6" s="1">
        <f>BofAData!$AT6</f>
        <v>2.0276478806365801E-2</v>
      </c>
      <c r="I6" s="1">
        <f>WellsFargoData!$AT6</f>
        <v>1.52041245791246E-2</v>
      </c>
      <c r="J6" s="1">
        <f>HuntingtonData!$AT6</f>
        <v>9.3873411165540897E-3</v>
      </c>
      <c r="K6" s="1">
        <f>PNCData!$AT6</f>
        <v>1.5173845997659301E-2</v>
      </c>
      <c r="L6" s="1">
        <f>TDData!$AT6</f>
        <v>2.61619871263278E-2</v>
      </c>
      <c r="M6" s="1">
        <f>PWCData!$AT6</f>
        <v>1.41713861880273E-2</v>
      </c>
      <c r="P6" s="2">
        <f t="shared" si="1"/>
        <v>9.3873411165540897E-3</v>
      </c>
      <c r="Q6" s="1">
        <f t="shared" si="2"/>
        <v>1.4923231045251301E-2</v>
      </c>
      <c r="R6" s="1">
        <f t="shared" si="3"/>
        <v>2.178541705198225E-2</v>
      </c>
      <c r="S6" s="1">
        <f t="shared" si="4"/>
        <v>3.912333903842205E-2</v>
      </c>
      <c r="T6" s="1">
        <f t="shared" si="5"/>
        <v>5.4052271324061797E-2</v>
      </c>
      <c r="V6" s="2">
        <f t="shared" si="6"/>
        <v>9.3873411165540897E-3</v>
      </c>
      <c r="W6" s="2">
        <f t="shared" si="7"/>
        <v>1.4923231045251301E-2</v>
      </c>
      <c r="X6" s="2">
        <f t="shared" si="0"/>
        <v>6.8621860067309484E-3</v>
      </c>
      <c r="Y6" s="2">
        <f t="shared" si="0"/>
        <v>1.7337921986439801E-2</v>
      </c>
      <c r="Z6" s="2">
        <f t="shared" si="0"/>
        <v>1.4928932285639747E-2</v>
      </c>
      <c r="AA6" s="2">
        <f t="shared" si="8"/>
        <v>2.4200107993170749E-2</v>
      </c>
      <c r="AB6" s="4">
        <v>1.92</v>
      </c>
      <c r="AC6" s="1">
        <f t="shared" si="9"/>
        <v>1.9199999999999998E-2</v>
      </c>
      <c r="AD6">
        <v>0</v>
      </c>
      <c r="AE6">
        <f t="shared" si="10"/>
        <v>0</v>
      </c>
      <c r="AG6" s="2">
        <f t="shared" si="11"/>
        <v>9.3873411165540897E-3</v>
      </c>
      <c r="AH6" s="5">
        <f t="shared" si="12"/>
        <v>1.5188985288391951E-2</v>
      </c>
      <c r="AI6" s="5">
        <f t="shared" si="13"/>
        <v>2.3294355297598698E-2</v>
      </c>
      <c r="AJ6" s="5">
        <f t="shared" si="14"/>
        <v>3.9683003453548825E-2</v>
      </c>
      <c r="AK6" s="5">
        <f t="shared" si="15"/>
        <v>5.4052271324061797E-2</v>
      </c>
      <c r="AL6" s="5">
        <f t="shared" si="16"/>
        <v>9.3873411165540897E-3</v>
      </c>
      <c r="AM6" s="6">
        <f t="shared" si="17"/>
        <v>1.5188985288391951E-2</v>
      </c>
      <c r="AN6" s="6">
        <f t="shared" si="18"/>
        <v>8.1053700092067471E-3</v>
      </c>
      <c r="AO6" s="6">
        <f t="shared" si="19"/>
        <v>1.6388648155950127E-2</v>
      </c>
      <c r="AP6" s="6">
        <f t="shared" si="20"/>
        <v>1.4369267870512972E-2</v>
      </c>
      <c r="AQ6" s="6">
        <f t="shared" si="21"/>
        <v>2.4494018165156874E-2</v>
      </c>
    </row>
    <row r="7" spans="1:43" ht="14.45" x14ac:dyDescent="0.35">
      <c r="A7">
        <v>2002.5</v>
      </c>
      <c r="B7" s="1">
        <f>PWCData!$AT7</f>
        <v>1.2759941173545101E-2</v>
      </c>
      <c r="C7" s="1">
        <f>DiscoverData!$AT7</f>
        <v>4.3797250065851702E-2</v>
      </c>
      <c r="D7" s="1">
        <f>CapitalOneData!$AT7</f>
        <v>5.4371071915186302E-2</v>
      </c>
      <c r="E7" s="1">
        <f>CitiData!$AT7</f>
        <v>3.8856425294491202E-2</v>
      </c>
      <c r="F7" s="1">
        <f>AMEXData!$AT7</f>
        <v>4.195223179141E-2</v>
      </c>
      <c r="G7" s="1">
        <f>JPMData!$AT7</f>
        <v>2.3085327600183302E-2</v>
      </c>
      <c r="H7" s="1">
        <f>BofAData!$AT7</f>
        <v>1.9567704058254799E-2</v>
      </c>
      <c r="I7" s="1">
        <f>WellsFargoData!$AT7</f>
        <v>1.43606765916002E-2</v>
      </c>
      <c r="J7" s="1">
        <f>HuntingtonData!$AT7</f>
        <v>9.1859360152043105E-3</v>
      </c>
      <c r="K7" s="1">
        <f>PNCData!$AT7</f>
        <v>1.5925854248803301E-2</v>
      </c>
      <c r="L7" s="1">
        <f>TDData!$AT7</f>
        <v>2.7219688565676501E-2</v>
      </c>
      <c r="M7" s="1">
        <f>PWCData!$AT7</f>
        <v>1.2759941173545101E-2</v>
      </c>
      <c r="P7" s="2">
        <f t="shared" si="1"/>
        <v>9.1859360152043105E-3</v>
      </c>
      <c r="Q7" s="1">
        <f t="shared" si="2"/>
        <v>1.3960492737086425E-2</v>
      </c>
      <c r="R7" s="1">
        <f t="shared" si="3"/>
        <v>2.1326515829219052E-2</v>
      </c>
      <c r="S7" s="1">
        <f t="shared" si="4"/>
        <v>4.0404328542950604E-2</v>
      </c>
      <c r="T7" s="1">
        <f t="shared" si="5"/>
        <v>5.4371071915186302E-2</v>
      </c>
      <c r="V7" s="2">
        <f t="shared" si="6"/>
        <v>9.1859360152043105E-3</v>
      </c>
      <c r="W7" s="2">
        <f t="shared" si="7"/>
        <v>1.3960492737086425E-2</v>
      </c>
      <c r="X7" s="2">
        <f t="shared" si="0"/>
        <v>7.3660230921326272E-3</v>
      </c>
      <c r="Y7" s="2">
        <f t="shared" si="0"/>
        <v>1.9077812713731553E-2</v>
      </c>
      <c r="Z7" s="2">
        <f t="shared" si="0"/>
        <v>1.3966743372235697E-2</v>
      </c>
      <c r="AA7" s="2">
        <f t="shared" si="8"/>
        <v>2.644383580586418E-2</v>
      </c>
      <c r="AB7" s="4">
        <v>1.89</v>
      </c>
      <c r="AC7" s="1">
        <f t="shared" si="9"/>
        <v>1.89E-2</v>
      </c>
      <c r="AD7">
        <v>0</v>
      </c>
      <c r="AE7">
        <f t="shared" si="10"/>
        <v>0</v>
      </c>
      <c r="AG7" s="2">
        <f t="shared" si="11"/>
        <v>9.1859360152043105E-3</v>
      </c>
      <c r="AH7" s="5">
        <f t="shared" si="12"/>
        <v>1.5143265420201751E-2</v>
      </c>
      <c r="AI7" s="5">
        <f t="shared" si="13"/>
        <v>2.3085327600183302E-2</v>
      </c>
      <c r="AJ7" s="5">
        <f t="shared" si="14"/>
        <v>4.1178280167180302E-2</v>
      </c>
      <c r="AK7" s="5">
        <f t="shared" si="15"/>
        <v>5.4371071915186302E-2</v>
      </c>
      <c r="AL7" s="5">
        <f t="shared" si="16"/>
        <v>9.1859360152043105E-3</v>
      </c>
      <c r="AM7" s="6">
        <f t="shared" si="17"/>
        <v>1.5143265420201751E-2</v>
      </c>
      <c r="AN7" s="6">
        <f t="shared" si="18"/>
        <v>7.9420621799815502E-3</v>
      </c>
      <c r="AO7" s="6">
        <f t="shared" si="19"/>
        <v>1.8092952566997E-2</v>
      </c>
      <c r="AP7" s="6">
        <f t="shared" si="20"/>
        <v>1.3192791748006E-2</v>
      </c>
      <c r="AQ7" s="6">
        <f t="shared" si="21"/>
        <v>2.6035014746978551E-2</v>
      </c>
    </row>
    <row r="8" spans="1:43" ht="14.45" x14ac:dyDescent="0.35">
      <c r="A8">
        <v>2002.75</v>
      </c>
      <c r="B8" s="1">
        <f>PWCData!$AT8</f>
        <v>9.2541424009501497E-3</v>
      </c>
      <c r="C8" s="1">
        <f>DiscoverData!$AT8</f>
        <v>3.9813643420821103E-2</v>
      </c>
      <c r="D8" s="1">
        <f>CapitalOneData!$AT8</f>
        <v>4.7567724136556203E-2</v>
      </c>
      <c r="E8" s="1">
        <f>CitiData!$AT8</f>
        <v>3.7055181329522999E-2</v>
      </c>
      <c r="F8" s="1">
        <f>AMEXData!$AT8</f>
        <v>3.93483374561579E-2</v>
      </c>
      <c r="G8" s="1">
        <f>JPMData!$AT8</f>
        <v>2.2687754154803199E-2</v>
      </c>
      <c r="H8" s="1">
        <f>BofAData!$AT8</f>
        <v>1.9301805317101101E-2</v>
      </c>
      <c r="I8" s="1">
        <f>WellsFargoData!$AT8</f>
        <v>1.2372316834056801E-2</v>
      </c>
      <c r="J8" s="1">
        <f>HuntingtonData!$AT8</f>
        <v>9.1210265872683008E-3</v>
      </c>
      <c r="K8" s="1">
        <f>PNCData!$AT8</f>
        <v>1.6903368223047398E-2</v>
      </c>
      <c r="L8" s="1">
        <f>TDData!$AT8</f>
        <v>2.612484719429E-2</v>
      </c>
      <c r="M8" s="1">
        <f>PWCData!$AT8</f>
        <v>9.2541424009501497E-3</v>
      </c>
      <c r="P8" s="2">
        <f t="shared" si="1"/>
        <v>9.1210265872683008E-3</v>
      </c>
      <c r="Q8" s="1">
        <f t="shared" si="2"/>
        <v>1.1592773225780138E-2</v>
      </c>
      <c r="R8" s="1">
        <f t="shared" si="3"/>
        <v>2.0994779735952152E-2</v>
      </c>
      <c r="S8" s="1">
        <f t="shared" si="4"/>
        <v>3.8201759392840449E-2</v>
      </c>
      <c r="T8" s="1">
        <f t="shared" si="5"/>
        <v>4.7567724136556203E-2</v>
      </c>
      <c r="V8" s="2">
        <f t="shared" si="6"/>
        <v>9.1210265872683008E-3</v>
      </c>
      <c r="W8" s="2">
        <f t="shared" si="7"/>
        <v>1.1592773225780138E-2</v>
      </c>
      <c r="X8" s="2">
        <f t="shared" si="0"/>
        <v>9.4020065101720132E-3</v>
      </c>
      <c r="Y8" s="2">
        <f t="shared" si="0"/>
        <v>1.7206979656888298E-2</v>
      </c>
      <c r="Z8" s="2">
        <f t="shared" si="0"/>
        <v>9.3659647437157531E-3</v>
      </c>
      <c r="AA8" s="2">
        <f t="shared" si="8"/>
        <v>2.6608986167060311E-2</v>
      </c>
      <c r="AB8" s="4">
        <v>1.87</v>
      </c>
      <c r="AC8" s="1">
        <f t="shared" si="9"/>
        <v>1.8700000000000001E-2</v>
      </c>
      <c r="AD8">
        <v>0</v>
      </c>
      <c r="AE8">
        <f t="shared" si="10"/>
        <v>0</v>
      </c>
      <c r="AG8" s="2">
        <f t="shared" si="11"/>
        <v>9.1210265872683008E-3</v>
      </c>
      <c r="AH8" s="5">
        <f t="shared" si="12"/>
        <v>1.46378425285521E-2</v>
      </c>
      <c r="AI8" s="5">
        <f t="shared" si="13"/>
        <v>2.2687754154803199E-2</v>
      </c>
      <c r="AJ8" s="5">
        <f t="shared" si="14"/>
        <v>3.8775048424499178E-2</v>
      </c>
      <c r="AK8" s="5">
        <f t="shared" si="15"/>
        <v>4.7567724136556203E-2</v>
      </c>
      <c r="AL8" s="5">
        <f t="shared" si="16"/>
        <v>9.1210265872683008E-3</v>
      </c>
      <c r="AM8" s="6">
        <f t="shared" si="17"/>
        <v>1.46378425285521E-2</v>
      </c>
      <c r="AN8" s="6">
        <f t="shared" si="18"/>
        <v>8.0499116262510995E-3</v>
      </c>
      <c r="AO8" s="6">
        <f t="shared" si="19"/>
        <v>1.6087294269695979E-2</v>
      </c>
      <c r="AP8" s="6">
        <f t="shared" si="20"/>
        <v>8.7926757120570243E-3</v>
      </c>
      <c r="AQ8" s="6">
        <f t="shared" si="21"/>
        <v>2.4137205895947079E-2</v>
      </c>
    </row>
    <row r="9" spans="1:43" ht="14.45" x14ac:dyDescent="0.35">
      <c r="A9">
        <v>2003</v>
      </c>
      <c r="B9" s="1">
        <f>PWCData!$AT9</f>
        <v>9.74450515167463E-3</v>
      </c>
      <c r="C9" s="1">
        <f>DiscoverData!$AT9</f>
        <v>3.6054766965373901E-2</v>
      </c>
      <c r="D9" s="1">
        <f>CapitalOneData!$AT9</f>
        <v>5.8965183191243803E-2</v>
      </c>
      <c r="E9" s="1">
        <f>CitiData!$AT9</f>
        <v>3.5570592538405298E-2</v>
      </c>
      <c r="F9" s="1">
        <f>AMEXData!$AT9</f>
        <v>3.3734288261241002E-2</v>
      </c>
      <c r="G9" s="1">
        <f>JPMData!$AT9</f>
        <v>2.1916469808808101E-2</v>
      </c>
      <c r="H9" s="1">
        <f>BofAData!$AT9</f>
        <v>1.8845341841674999E-2</v>
      </c>
      <c r="I9" s="1">
        <f>WellsFargoData!$AT9</f>
        <v>1.05700512775498E-2</v>
      </c>
      <c r="J9" s="1">
        <f>HuntingtonData!$AT9</f>
        <v>9.1046088157729493E-3</v>
      </c>
      <c r="K9" s="1">
        <f>PNCData!$AT9</f>
        <v>1.7322572163015301E-2</v>
      </c>
      <c r="L9" s="1">
        <f>TDData!$AT9</f>
        <v>2.5603369983188701E-2</v>
      </c>
      <c r="M9" s="1">
        <f>PWCData!$AT9</f>
        <v>9.74450515167463E-3</v>
      </c>
      <c r="P9" s="2">
        <f t="shared" si="1"/>
        <v>9.1046088157729493E-3</v>
      </c>
      <c r="Q9" s="1">
        <f t="shared" si="2"/>
        <v>1.0363664746081008E-2</v>
      </c>
      <c r="R9" s="1">
        <f t="shared" si="3"/>
        <v>2.038090582524155E-2</v>
      </c>
      <c r="S9" s="1">
        <f t="shared" si="4"/>
        <v>3.4652440399823153E-2</v>
      </c>
      <c r="T9" s="1">
        <f t="shared" si="5"/>
        <v>5.8965183191243803E-2</v>
      </c>
      <c r="V9" s="2">
        <f t="shared" si="6"/>
        <v>9.1046088157729493E-3</v>
      </c>
      <c r="W9" s="2">
        <f t="shared" si="7"/>
        <v>1.0363664746081008E-2</v>
      </c>
      <c r="X9" s="2">
        <f t="shared" si="0"/>
        <v>1.0017241079160542E-2</v>
      </c>
      <c r="Y9" s="2">
        <f t="shared" si="0"/>
        <v>1.4271534574581603E-2</v>
      </c>
      <c r="Z9" s="2">
        <f t="shared" si="0"/>
        <v>2.431274279142065E-2</v>
      </c>
      <c r="AA9" s="2">
        <f t="shared" si="8"/>
        <v>2.4288775653742146E-2</v>
      </c>
      <c r="AB9" s="4">
        <v>1.86</v>
      </c>
      <c r="AC9" s="1">
        <f t="shared" si="9"/>
        <v>1.8600000000000002E-2</v>
      </c>
      <c r="AD9">
        <v>0</v>
      </c>
      <c r="AE9">
        <f t="shared" si="10"/>
        <v>0</v>
      </c>
      <c r="AG9" s="2">
        <f t="shared" si="11"/>
        <v>9.1046088157729493E-3</v>
      </c>
      <c r="AH9" s="5">
        <f t="shared" si="12"/>
        <v>1.394631172028255E-2</v>
      </c>
      <c r="AI9" s="5">
        <f t="shared" si="13"/>
        <v>2.1916469808808101E-2</v>
      </c>
      <c r="AJ9" s="5">
        <f t="shared" si="14"/>
        <v>3.5111516469114222E-2</v>
      </c>
      <c r="AK9" s="5">
        <f t="shared" si="15"/>
        <v>5.8965183191243803E-2</v>
      </c>
      <c r="AL9" s="5">
        <f t="shared" si="16"/>
        <v>9.1046088157729493E-3</v>
      </c>
      <c r="AM9" s="6">
        <f t="shared" si="17"/>
        <v>1.394631172028255E-2</v>
      </c>
      <c r="AN9" s="6">
        <f t="shared" si="18"/>
        <v>7.9701580885255512E-3</v>
      </c>
      <c r="AO9" s="6">
        <f t="shared" si="19"/>
        <v>1.3195046660306121E-2</v>
      </c>
      <c r="AP9" s="6">
        <f t="shared" si="20"/>
        <v>2.3853666722129581E-2</v>
      </c>
      <c r="AQ9" s="6">
        <f t="shared" si="21"/>
        <v>2.116520474883167E-2</v>
      </c>
    </row>
    <row r="10" spans="1:43" ht="14.45" x14ac:dyDescent="0.35">
      <c r="A10">
        <v>2003.25</v>
      </c>
      <c r="B10" s="1">
        <f>PWCData!$AT10</f>
        <v>1.5649294796158002E-2</v>
      </c>
      <c r="C10" s="1">
        <f>DiscoverData!$AT10</f>
        <v>5.0719971759071801E-2</v>
      </c>
      <c r="D10" s="1">
        <f>CapitalOneData!$AT10</f>
        <v>0.11176070924213601</v>
      </c>
      <c r="E10" s="1">
        <f>CitiData!$AT10</f>
        <v>5.5537086914930402E-2</v>
      </c>
      <c r="F10" s="1">
        <f>AMEXData!$AT10</f>
        <v>4.4930076103902698E-2</v>
      </c>
      <c r="G10" s="1">
        <f>JPMData!$AT10</f>
        <v>2.3357549680566501E-2</v>
      </c>
      <c r="H10" s="1">
        <f>BofAData!$AT10</f>
        <v>1.8225590047926999E-2</v>
      </c>
      <c r="I10" s="1">
        <f>WellsFargoData!$AT10</f>
        <v>8.6285839577986204E-3</v>
      </c>
      <c r="J10" s="1">
        <f>HuntingtonData!$AT10</f>
        <v>9.7807828878824603E-3</v>
      </c>
      <c r="K10" s="1">
        <f>PNCData!$AT10</f>
        <v>1.8541344601998098E-2</v>
      </c>
      <c r="L10" s="1">
        <f>TDData!$AT10</f>
        <v>3.1670838418733603E-2</v>
      </c>
      <c r="M10" s="1">
        <f>PWCData!$AT10</f>
        <v>1.5649294796158002E-2</v>
      </c>
      <c r="P10" s="2">
        <f t="shared" si="1"/>
        <v>8.6285839577986204E-3</v>
      </c>
      <c r="Q10" s="1">
        <f t="shared" si="2"/>
        <v>1.5649294796158002E-2</v>
      </c>
      <c r="R10" s="1">
        <f t="shared" si="3"/>
        <v>2.0949447141282301E-2</v>
      </c>
      <c r="S10" s="1">
        <f t="shared" si="4"/>
        <v>4.782502393148725E-2</v>
      </c>
      <c r="T10" s="1">
        <f t="shared" si="5"/>
        <v>0.11176070924213601</v>
      </c>
      <c r="V10" s="2">
        <f t="shared" si="6"/>
        <v>8.6285839577986204E-3</v>
      </c>
      <c r="W10" s="2">
        <f t="shared" si="7"/>
        <v>1.5649294796158002E-2</v>
      </c>
      <c r="X10" s="2">
        <f t="shared" si="0"/>
        <v>5.3001523451242996E-3</v>
      </c>
      <c r="Y10" s="2">
        <f t="shared" si="0"/>
        <v>2.6875576790204948E-2</v>
      </c>
      <c r="Z10" s="2">
        <f t="shared" si="0"/>
        <v>6.3935685310648749E-2</v>
      </c>
      <c r="AA10" s="2">
        <f t="shared" si="8"/>
        <v>3.2175729135329248E-2</v>
      </c>
      <c r="AB10" s="4">
        <v>1.85</v>
      </c>
      <c r="AC10" s="1">
        <f t="shared" si="9"/>
        <v>1.8500000000000003E-2</v>
      </c>
      <c r="AD10">
        <v>0</v>
      </c>
      <c r="AE10">
        <f t="shared" si="10"/>
        <v>0</v>
      </c>
      <c r="AG10" s="2">
        <f t="shared" si="11"/>
        <v>8.6285839577986204E-3</v>
      </c>
      <c r="AH10" s="5">
        <f t="shared" si="12"/>
        <v>1.6937442422042502E-2</v>
      </c>
      <c r="AI10" s="5">
        <f t="shared" si="13"/>
        <v>2.3357549680566501E-2</v>
      </c>
      <c r="AJ10" s="5">
        <f t="shared" si="14"/>
        <v>4.9272497845279525E-2</v>
      </c>
      <c r="AK10" s="5">
        <f t="shared" si="15"/>
        <v>0.11176070924213601</v>
      </c>
      <c r="AL10" s="5">
        <f t="shared" si="16"/>
        <v>8.6285839577986204E-3</v>
      </c>
      <c r="AM10" s="6">
        <f t="shared" si="17"/>
        <v>1.6937442422042502E-2</v>
      </c>
      <c r="AN10" s="6">
        <f t="shared" si="18"/>
        <v>6.4201072585239986E-3</v>
      </c>
      <c r="AO10" s="6">
        <f t="shared" si="19"/>
        <v>2.5914948164713025E-2</v>
      </c>
      <c r="AP10" s="6">
        <f t="shared" si="20"/>
        <v>6.248821139685648E-2</v>
      </c>
      <c r="AQ10" s="6">
        <f t="shared" si="21"/>
        <v>3.2335055423237023E-2</v>
      </c>
    </row>
    <row r="11" spans="1:43" ht="14.45" x14ac:dyDescent="0.35">
      <c r="A11">
        <v>2003.5</v>
      </c>
      <c r="B11" s="1">
        <f>PWCData!$AT11</f>
        <v>1.58822311506049E-2</v>
      </c>
      <c r="C11" s="1">
        <f>DiscoverData!$AT11</f>
        <v>5.0150977913326802E-2</v>
      </c>
      <c r="D11" s="1">
        <f>CapitalOneData!$AT11</f>
        <v>0.115482168334141</v>
      </c>
      <c r="E11" s="1">
        <f>CitiData!$AT11</f>
        <v>6.0773890835659601E-2</v>
      </c>
      <c r="F11" s="1">
        <f>AMEXData!$AT11</f>
        <v>4.4887114184875898E-2</v>
      </c>
      <c r="G11" s="1">
        <f>JPMData!$AT11</f>
        <v>2.1667394574659101E-2</v>
      </c>
      <c r="H11" s="1">
        <f>BofAData!$AT11</f>
        <v>1.70680195928746E-2</v>
      </c>
      <c r="I11" s="1">
        <f>WellsFargoData!$AT11</f>
        <v>8.2020977263392806E-3</v>
      </c>
      <c r="J11" s="1">
        <f>HuntingtonData!$AT11</f>
        <v>9.2557194309744704E-3</v>
      </c>
      <c r="K11" s="1">
        <f>PNCData!$AT11</f>
        <v>1.9074371981907399E-2</v>
      </c>
      <c r="L11" s="1">
        <f>TDData!$AT11</f>
        <v>3.2907746539420503E-2</v>
      </c>
      <c r="M11" s="1">
        <f>PWCData!$AT11</f>
        <v>1.58822311506049E-2</v>
      </c>
      <c r="P11" s="2">
        <f t="shared" si="1"/>
        <v>8.2020977263392806E-3</v>
      </c>
      <c r="Q11" s="1">
        <f t="shared" si="2"/>
        <v>1.58822311506049E-2</v>
      </c>
      <c r="R11" s="1">
        <f t="shared" si="3"/>
        <v>2.037088327828325E-2</v>
      </c>
      <c r="S11" s="1">
        <f t="shared" si="4"/>
        <v>4.751904604910135E-2</v>
      </c>
      <c r="T11" s="1">
        <f t="shared" si="5"/>
        <v>0.115482168334141</v>
      </c>
      <c r="V11" s="2">
        <f t="shared" si="6"/>
        <v>8.2020977263392806E-3</v>
      </c>
      <c r="W11" s="2">
        <f t="shared" si="7"/>
        <v>1.58822311506049E-2</v>
      </c>
      <c r="X11" s="2">
        <f t="shared" si="0"/>
        <v>4.4886521276783498E-3</v>
      </c>
      <c r="Y11" s="2">
        <f t="shared" si="0"/>
        <v>2.71481627708181E-2</v>
      </c>
      <c r="Z11" s="2">
        <f t="shared" si="0"/>
        <v>6.7963122285039645E-2</v>
      </c>
      <c r="AA11" s="2">
        <f t="shared" si="8"/>
        <v>3.163681489849645E-2</v>
      </c>
      <c r="AB11" s="4">
        <v>1.81</v>
      </c>
      <c r="AC11" s="1">
        <f t="shared" si="9"/>
        <v>1.8100000000000002E-2</v>
      </c>
      <c r="AD11">
        <v>0</v>
      </c>
      <c r="AE11">
        <f t="shared" si="10"/>
        <v>0</v>
      </c>
      <c r="AG11" s="2">
        <f t="shared" si="11"/>
        <v>8.2020977263392806E-3</v>
      </c>
      <c r="AH11" s="5">
        <f t="shared" si="12"/>
        <v>1.647512537173975E-2</v>
      </c>
      <c r="AI11" s="5">
        <f t="shared" si="13"/>
        <v>2.1667394574659101E-2</v>
      </c>
      <c r="AJ11" s="5">
        <f t="shared" si="14"/>
        <v>4.883501198121408E-2</v>
      </c>
      <c r="AK11" s="5">
        <f t="shared" si="15"/>
        <v>0.115482168334141</v>
      </c>
      <c r="AL11" s="5">
        <f t="shared" si="16"/>
        <v>8.2020977263392806E-3</v>
      </c>
      <c r="AM11" s="6">
        <f t="shared" si="17"/>
        <v>1.647512537173975E-2</v>
      </c>
      <c r="AN11" s="6">
        <f t="shared" si="18"/>
        <v>5.1922692029193508E-3</v>
      </c>
      <c r="AO11" s="6">
        <f t="shared" si="19"/>
        <v>2.7167617406554979E-2</v>
      </c>
      <c r="AP11" s="6">
        <f t="shared" si="20"/>
        <v>6.6647156352926923E-2</v>
      </c>
      <c r="AQ11" s="6">
        <f t="shared" si="21"/>
        <v>3.235988660947433E-2</v>
      </c>
    </row>
    <row r="12" spans="1:43" ht="14.45" x14ac:dyDescent="0.35">
      <c r="A12">
        <v>2003.75</v>
      </c>
      <c r="B12" s="1">
        <f>PWCData!$AT12</f>
        <v>1.3384657101425401E-2</v>
      </c>
      <c r="C12" s="1">
        <f>DiscoverData!$AT12</f>
        <v>5.1260323651450897E-2</v>
      </c>
      <c r="D12" s="1">
        <f>CapitalOneData!$AT12</f>
        <v>8.4226296342095802E-2</v>
      </c>
      <c r="E12" s="1">
        <f>CitiData!$AT12</f>
        <v>5.9697356426617998E-2</v>
      </c>
      <c r="F12" s="1">
        <f>AMEXData!$AT12</f>
        <v>4.5483984544446701E-2</v>
      </c>
      <c r="G12" s="1">
        <f>JPMData!$AT12</f>
        <v>2.0473433828165299E-2</v>
      </c>
      <c r="H12" s="1">
        <f>BofAData!$AT12</f>
        <v>1.6849015719593501E-2</v>
      </c>
      <c r="I12" s="1">
        <f>WellsFargoData!$AT12</f>
        <v>7.6998331127352201E-3</v>
      </c>
      <c r="J12" s="1">
        <f>HuntingtonData!$AT12</f>
        <v>8.7751092119570401E-3</v>
      </c>
      <c r="K12" s="1">
        <f>PNCData!$AT12</f>
        <v>1.90711834307392E-2</v>
      </c>
      <c r="L12" s="1">
        <f>TDData!$AT12</f>
        <v>3.5478414015248101E-2</v>
      </c>
      <c r="M12" s="1">
        <f>PWCData!$AT12</f>
        <v>1.3384657101425401E-2</v>
      </c>
      <c r="P12" s="2">
        <f t="shared" si="1"/>
        <v>7.6998331127352201E-3</v>
      </c>
      <c r="Q12" s="1">
        <f t="shared" si="2"/>
        <v>1.3384657101425401E-2</v>
      </c>
      <c r="R12" s="1">
        <f t="shared" si="3"/>
        <v>1.977230862945225E-2</v>
      </c>
      <c r="S12" s="1">
        <f t="shared" si="4"/>
        <v>4.8372154097948802E-2</v>
      </c>
      <c r="T12" s="1">
        <f t="shared" si="5"/>
        <v>8.4226296342095802E-2</v>
      </c>
      <c r="V12" s="2">
        <f t="shared" si="6"/>
        <v>7.6998331127352201E-3</v>
      </c>
      <c r="W12" s="2">
        <f t="shared" si="7"/>
        <v>1.3384657101425401E-2</v>
      </c>
      <c r="X12" s="2">
        <f t="shared" si="0"/>
        <v>6.3876515280268491E-3</v>
      </c>
      <c r="Y12" s="2">
        <f t="shared" si="0"/>
        <v>2.8599845468496553E-2</v>
      </c>
      <c r="Z12" s="2">
        <f t="shared" si="0"/>
        <v>3.5854142244147E-2</v>
      </c>
      <c r="AA12" s="2">
        <f t="shared" si="8"/>
        <v>3.4987496996523398E-2</v>
      </c>
      <c r="AB12" s="4">
        <v>1.76</v>
      </c>
      <c r="AC12" s="1">
        <f t="shared" si="9"/>
        <v>1.7600000000000001E-2</v>
      </c>
      <c r="AD12">
        <v>0</v>
      </c>
      <c r="AE12">
        <f t="shared" si="10"/>
        <v>0</v>
      </c>
      <c r="AG12" s="2">
        <f t="shared" si="11"/>
        <v>7.6998331127352201E-3</v>
      </c>
      <c r="AH12" s="5">
        <f t="shared" si="12"/>
        <v>1.5116836410509451E-2</v>
      </c>
      <c r="AI12" s="5">
        <f t="shared" si="13"/>
        <v>2.0473433828165299E-2</v>
      </c>
      <c r="AJ12" s="5">
        <f t="shared" si="14"/>
        <v>4.9816238874699846E-2</v>
      </c>
      <c r="AK12" s="5">
        <f t="shared" si="15"/>
        <v>8.4226296342095802E-2</v>
      </c>
      <c r="AL12" s="5">
        <f t="shared" si="16"/>
        <v>7.6998331127352201E-3</v>
      </c>
      <c r="AM12" s="6">
        <f t="shared" si="17"/>
        <v>1.5116836410509451E-2</v>
      </c>
      <c r="AN12" s="6">
        <f t="shared" si="18"/>
        <v>5.3565974176558485E-3</v>
      </c>
      <c r="AO12" s="6">
        <f t="shared" si="19"/>
        <v>2.9342805046534547E-2</v>
      </c>
      <c r="AP12" s="6">
        <f t="shared" si="20"/>
        <v>3.4410057467395956E-2</v>
      </c>
      <c r="AQ12" s="6">
        <f t="shared" si="21"/>
        <v>3.4699402464190399E-2</v>
      </c>
    </row>
    <row r="13" spans="1:43" ht="14.45" x14ac:dyDescent="0.35">
      <c r="A13">
        <v>2004</v>
      </c>
      <c r="B13" s="1">
        <f>PWCData!$AT13</f>
        <v>1.2733759773522301E-2</v>
      </c>
      <c r="C13" s="1">
        <f>DiscoverData!$AT13</f>
        <v>5.13897078136024E-2</v>
      </c>
      <c r="D13" s="1">
        <f>CapitalOneData!$AT13</f>
        <v>7.1810668217722501E-2</v>
      </c>
      <c r="E13" s="1">
        <f>CitiData!$AT13</f>
        <v>5.1794063866269301E-2</v>
      </c>
      <c r="F13" s="1">
        <f>AMEXData!$AT13</f>
        <v>3.8384405364321E-2</v>
      </c>
      <c r="G13" s="1">
        <f>JPMData!$AT13</f>
        <v>2.3318514456565E-2</v>
      </c>
      <c r="H13" s="1">
        <f>BofAData!$AT13</f>
        <v>1.7034973001283302E-2</v>
      </c>
      <c r="I13" s="1">
        <f>WellsFargoData!$AT13</f>
        <v>7.1527469648938E-3</v>
      </c>
      <c r="J13" s="1">
        <f>HuntingtonData!$AT13</f>
        <v>8.3282036426838499E-3</v>
      </c>
      <c r="K13" s="1">
        <f>PNCData!$AT13</f>
        <v>1.9529957359100701E-2</v>
      </c>
      <c r="L13" s="1">
        <f>TDData!$AT13</f>
        <v>3.5911148640724297E-2</v>
      </c>
      <c r="M13" s="1">
        <f>PWCData!$AT13</f>
        <v>1.2733759773522301E-2</v>
      </c>
      <c r="P13" s="2">
        <f t="shared" si="1"/>
        <v>7.1527469648938E-3</v>
      </c>
      <c r="Q13" s="1">
        <f t="shared" si="2"/>
        <v>1.2733759773522301E-2</v>
      </c>
      <c r="R13" s="1">
        <f t="shared" si="3"/>
        <v>2.142423590783285E-2</v>
      </c>
      <c r="S13" s="1">
        <f t="shared" si="4"/>
        <v>4.48870565889617E-2</v>
      </c>
      <c r="T13" s="1">
        <f t="shared" si="5"/>
        <v>7.1810668217722501E-2</v>
      </c>
      <c r="V13" s="2">
        <f t="shared" si="6"/>
        <v>7.1527469648938E-3</v>
      </c>
      <c r="W13" s="2">
        <f t="shared" si="7"/>
        <v>1.2733759773522301E-2</v>
      </c>
      <c r="X13" s="2">
        <f t="shared" si="0"/>
        <v>8.6904761343105496E-3</v>
      </c>
      <c r="Y13" s="2">
        <f t="shared" si="0"/>
        <v>2.346282068112885E-2</v>
      </c>
      <c r="Z13" s="2">
        <f t="shared" si="0"/>
        <v>2.69236116287608E-2</v>
      </c>
      <c r="AA13" s="2">
        <f t="shared" si="8"/>
        <v>3.2153296815439401E-2</v>
      </c>
      <c r="AB13" s="4">
        <v>1.75</v>
      </c>
      <c r="AC13" s="1">
        <f t="shared" si="9"/>
        <v>1.7500000000000002E-2</v>
      </c>
      <c r="AD13">
        <v>0</v>
      </c>
      <c r="AE13">
        <f t="shared" si="10"/>
        <v>0</v>
      </c>
      <c r="AG13" s="2">
        <f t="shared" si="11"/>
        <v>7.1527469648938E-3</v>
      </c>
      <c r="AH13" s="5">
        <f t="shared" si="12"/>
        <v>1.48843663874028E-2</v>
      </c>
      <c r="AI13" s="5">
        <f t="shared" si="13"/>
        <v>2.3318514456565E-2</v>
      </c>
      <c r="AJ13" s="5">
        <f t="shared" si="14"/>
        <v>4.8138382201282054E-2</v>
      </c>
      <c r="AK13" s="5">
        <f t="shared" si="15"/>
        <v>7.1810668217722501E-2</v>
      </c>
      <c r="AL13" s="5">
        <f t="shared" si="16"/>
        <v>7.1527469648938E-3</v>
      </c>
      <c r="AM13" s="6">
        <f t="shared" si="17"/>
        <v>1.48843663874028E-2</v>
      </c>
      <c r="AN13" s="6">
        <f t="shared" si="18"/>
        <v>8.4341480691621992E-3</v>
      </c>
      <c r="AO13" s="6">
        <f t="shared" si="19"/>
        <v>2.4819867744717054E-2</v>
      </c>
      <c r="AP13" s="6">
        <f t="shared" si="20"/>
        <v>2.3672286016440447E-2</v>
      </c>
      <c r="AQ13" s="6">
        <f t="shared" si="21"/>
        <v>3.3254015813879254E-2</v>
      </c>
    </row>
    <row r="14" spans="1:43" ht="14.45" x14ac:dyDescent="0.35">
      <c r="A14">
        <v>2004.25</v>
      </c>
      <c r="B14" s="1">
        <f>PWCData!$AT14</f>
        <v>1.3260654501714901E-2</v>
      </c>
      <c r="C14" s="1">
        <f>DiscoverData!$AT14</f>
        <v>6.5029345208996003E-2</v>
      </c>
      <c r="D14" s="1">
        <f>CapitalOneData!$AT14</f>
        <v>6.8147518839716106E-2</v>
      </c>
      <c r="E14" s="1">
        <f>CitiData!$AT14</f>
        <v>5.5520492665480897E-2</v>
      </c>
      <c r="F14" s="1">
        <f>AMEXData!$AT14</f>
        <v>4.08148022025328E-2</v>
      </c>
      <c r="G14" s="1">
        <f>JPMData!$AT14</f>
        <v>2.0902433199777099E-2</v>
      </c>
      <c r="H14" s="1">
        <f>BofAData!$AT14</f>
        <v>1.35709019487715E-2</v>
      </c>
      <c r="I14" s="1">
        <f>WellsFargoData!$AT14</f>
        <v>5.90598313336348E-3</v>
      </c>
      <c r="J14" s="1">
        <f>HuntingtonData!$AT14</f>
        <v>8.3186857172690993E-3</v>
      </c>
      <c r="K14" s="1">
        <f>PNCData!$AT14</f>
        <v>1.6646564975175901E-2</v>
      </c>
      <c r="L14" s="1">
        <f>TDData!$AT14</f>
        <v>4.2252167855684503E-2</v>
      </c>
      <c r="M14" s="1">
        <f>PWCData!$AT14</f>
        <v>1.3260654501714901E-2</v>
      </c>
      <c r="P14" s="2">
        <f t="shared" si="1"/>
        <v>5.90598313336348E-3</v>
      </c>
      <c r="Q14" s="1">
        <f t="shared" si="2"/>
        <v>1.3260654501714901E-2</v>
      </c>
      <c r="R14" s="1">
        <f t="shared" si="3"/>
        <v>1.8774499087476498E-2</v>
      </c>
      <c r="S14" s="1">
        <f t="shared" si="4"/>
        <v>4.88863302605827E-2</v>
      </c>
      <c r="T14" s="1">
        <f t="shared" si="5"/>
        <v>6.8147518839716106E-2</v>
      </c>
      <c r="V14" s="2">
        <f t="shared" si="6"/>
        <v>5.90598313336348E-3</v>
      </c>
      <c r="W14" s="2">
        <f t="shared" si="7"/>
        <v>1.3260654501714901E-2</v>
      </c>
      <c r="X14" s="2">
        <f t="shared" si="0"/>
        <v>5.5138445857615976E-3</v>
      </c>
      <c r="Y14" s="2">
        <f t="shared" si="0"/>
        <v>3.0111831173106202E-2</v>
      </c>
      <c r="Z14" s="2">
        <f t="shared" si="0"/>
        <v>1.9261188579133406E-2</v>
      </c>
      <c r="AA14" s="2">
        <f t="shared" si="8"/>
        <v>3.5625675758867797E-2</v>
      </c>
      <c r="AB14" s="4">
        <v>1.69</v>
      </c>
      <c r="AC14" s="1">
        <f t="shared" si="9"/>
        <v>1.6899999999999998E-2</v>
      </c>
      <c r="AD14">
        <v>0</v>
      </c>
      <c r="AE14">
        <f t="shared" si="10"/>
        <v>0</v>
      </c>
      <c r="AG14" s="2">
        <f t="shared" si="11"/>
        <v>5.90598313336348E-3</v>
      </c>
      <c r="AH14" s="5">
        <f t="shared" si="12"/>
        <v>1.3415778225243201E-2</v>
      </c>
      <c r="AI14" s="5">
        <f t="shared" si="13"/>
        <v>2.0902433199777099E-2</v>
      </c>
      <c r="AJ14" s="5">
        <f t="shared" si="14"/>
        <v>5.2203411463031799E-2</v>
      </c>
      <c r="AK14" s="5">
        <f t="shared" si="15"/>
        <v>6.8147518839716106E-2</v>
      </c>
      <c r="AL14" s="5">
        <f t="shared" si="16"/>
        <v>5.90598313336348E-3</v>
      </c>
      <c r="AM14" s="6">
        <f t="shared" si="17"/>
        <v>1.3415778225243201E-2</v>
      </c>
      <c r="AN14" s="6">
        <f t="shared" si="18"/>
        <v>7.4866549745338986E-3</v>
      </c>
      <c r="AO14" s="6">
        <f t="shared" si="19"/>
        <v>3.1300978263254703E-2</v>
      </c>
      <c r="AP14" s="6">
        <f t="shared" si="20"/>
        <v>1.5944107376684308E-2</v>
      </c>
      <c r="AQ14" s="6">
        <f t="shared" si="21"/>
        <v>3.8787633237788596E-2</v>
      </c>
    </row>
    <row r="15" spans="1:43" ht="14.45" x14ac:dyDescent="0.35">
      <c r="A15">
        <v>2004.5</v>
      </c>
      <c r="B15" s="1">
        <f>PWCData!$AT15</f>
        <v>1.09631858183882E-2</v>
      </c>
      <c r="C15" s="1">
        <f>DiscoverData!$AT15</f>
        <v>5.8339113699303703E-2</v>
      </c>
      <c r="D15" s="1">
        <f>CapitalOneData!$AT15</f>
        <v>6.5462059228084096E-2</v>
      </c>
      <c r="E15" s="1">
        <f>CitiData!$AT15</f>
        <v>5.1606748164520599E-2</v>
      </c>
      <c r="F15" s="1">
        <f>AMEXData!$AT15</f>
        <v>6.3954897372429306E-2</v>
      </c>
      <c r="G15" s="1">
        <f>JPMData!$AT15</f>
        <v>2.0208692752191799E-2</v>
      </c>
      <c r="H15" s="1">
        <f>BofAData!$AT15</f>
        <v>1.36189765787087E-2</v>
      </c>
      <c r="I15" s="1">
        <f>WellsFargoData!$AT15</f>
        <v>5.6490397722935301E-3</v>
      </c>
      <c r="J15" s="1">
        <f>HuntingtonData!$AT15</f>
        <v>7.5773187705086903E-3</v>
      </c>
      <c r="K15" s="1">
        <f>PNCData!$AT15</f>
        <v>1.6144793057765099E-2</v>
      </c>
      <c r="L15" s="1">
        <f>TDData!$AT15</f>
        <v>4.3968404739289098E-2</v>
      </c>
      <c r="M15" s="1">
        <f>PWCData!$AT15</f>
        <v>1.09631858183882E-2</v>
      </c>
      <c r="P15" s="2">
        <f t="shared" si="1"/>
        <v>5.6490397722935301E-3</v>
      </c>
      <c r="Q15" s="1">
        <f t="shared" si="2"/>
        <v>1.09631858183882E-2</v>
      </c>
      <c r="R15" s="1">
        <f t="shared" si="3"/>
        <v>1.8176742904978449E-2</v>
      </c>
      <c r="S15" s="1">
        <f t="shared" si="4"/>
        <v>5.4972930931912148E-2</v>
      </c>
      <c r="T15" s="1">
        <f t="shared" si="5"/>
        <v>6.5462059228084096E-2</v>
      </c>
      <c r="V15" s="2">
        <f t="shared" si="6"/>
        <v>5.6490397722935301E-3</v>
      </c>
      <c r="W15" s="2">
        <f t="shared" si="7"/>
        <v>1.09631858183882E-2</v>
      </c>
      <c r="X15" s="2">
        <f t="shared" si="0"/>
        <v>7.2135570865902495E-3</v>
      </c>
      <c r="Y15" s="2">
        <f t="shared" si="0"/>
        <v>3.6796188026933699E-2</v>
      </c>
      <c r="Z15" s="2">
        <f t="shared" si="0"/>
        <v>1.0489128296171948E-2</v>
      </c>
      <c r="AA15" s="2">
        <f t="shared" si="8"/>
        <v>4.400974511352395E-2</v>
      </c>
      <c r="AB15" s="4">
        <v>1.62</v>
      </c>
      <c r="AC15" s="1">
        <f t="shared" si="9"/>
        <v>1.6200000000000003E-2</v>
      </c>
      <c r="AD15">
        <v>0</v>
      </c>
      <c r="AE15">
        <f t="shared" si="10"/>
        <v>0</v>
      </c>
      <c r="AG15" s="2">
        <f t="shared" si="11"/>
        <v>5.6490397722935301E-3</v>
      </c>
      <c r="AH15" s="5">
        <f t="shared" si="12"/>
        <v>1.2291081198548451E-2</v>
      </c>
      <c r="AI15" s="5">
        <f t="shared" si="13"/>
        <v>2.0208692752191799E-2</v>
      </c>
      <c r="AJ15" s="5">
        <f t="shared" si="14"/>
        <v>5.6656022315607929E-2</v>
      </c>
      <c r="AK15" s="5">
        <f t="shared" si="15"/>
        <v>6.5462059228084096E-2</v>
      </c>
      <c r="AL15" s="5">
        <f t="shared" si="16"/>
        <v>5.6490397722935301E-3</v>
      </c>
      <c r="AM15" s="6">
        <f t="shared" si="17"/>
        <v>1.2291081198548451E-2</v>
      </c>
      <c r="AN15" s="6">
        <f t="shared" si="18"/>
        <v>7.9176115536433479E-3</v>
      </c>
      <c r="AO15" s="6">
        <f t="shared" si="19"/>
        <v>3.6447329563416134E-2</v>
      </c>
      <c r="AP15" s="6">
        <f t="shared" si="20"/>
        <v>8.8060369124761673E-3</v>
      </c>
      <c r="AQ15" s="6">
        <f t="shared" si="21"/>
        <v>4.4364941117059478E-2</v>
      </c>
    </row>
    <row r="16" spans="1:43" ht="14.45" x14ac:dyDescent="0.35">
      <c r="A16">
        <v>2004.75</v>
      </c>
      <c r="B16" s="1">
        <f>PWCData!$AT16</f>
        <v>1.03320062139747E-2</v>
      </c>
      <c r="C16" s="1">
        <f>DiscoverData!$AT16</f>
        <v>5.4270765324740698E-2</v>
      </c>
      <c r="D16" s="1">
        <f>CapitalOneData!$AT16</f>
        <v>6.44220873833425E-2</v>
      </c>
      <c r="E16" s="1">
        <f>CitiData!$AT16</f>
        <v>5.0008900424349301E-2</v>
      </c>
      <c r="F16" s="1">
        <f>AMEXData!$AT16</f>
        <v>7.6935354560792202E-2</v>
      </c>
      <c r="G16" s="1">
        <f>JPMData!$AT16</f>
        <v>1.9892048862093999E-2</v>
      </c>
      <c r="H16" s="1">
        <f>BofAData!$AT16</f>
        <v>1.3229723119336701E-2</v>
      </c>
      <c r="I16" s="1">
        <f>WellsFargoData!$AT16</f>
        <v>5.6756549464757203E-3</v>
      </c>
      <c r="J16" s="1">
        <f>HuntingtonData!$AT16</f>
        <v>7.0101338964905302E-3</v>
      </c>
      <c r="K16" s="1">
        <f>PNCData!$AT16</f>
        <v>1.47716661273306E-2</v>
      </c>
      <c r="L16" s="1">
        <f>TDData!$AT16</f>
        <v>7.0495351074062199E-2</v>
      </c>
      <c r="M16" s="1">
        <f>PWCData!$AT16</f>
        <v>1.03320062139747E-2</v>
      </c>
      <c r="P16" s="2">
        <f t="shared" si="1"/>
        <v>5.6756549464757203E-3</v>
      </c>
      <c r="Q16" s="1">
        <f t="shared" si="2"/>
        <v>1.03320062139747E-2</v>
      </c>
      <c r="R16" s="1">
        <f t="shared" si="3"/>
        <v>1.7331857494712298E-2</v>
      </c>
      <c r="S16" s="1">
        <f t="shared" si="4"/>
        <v>5.9346426354041595E-2</v>
      </c>
      <c r="T16" s="1">
        <f t="shared" si="5"/>
        <v>7.6935354560792202E-2</v>
      </c>
      <c r="V16" s="2">
        <f t="shared" si="6"/>
        <v>5.6756549464757203E-3</v>
      </c>
      <c r="W16" s="2">
        <f t="shared" si="7"/>
        <v>1.03320062139747E-2</v>
      </c>
      <c r="X16" s="2">
        <f t="shared" si="0"/>
        <v>6.9998512807375977E-3</v>
      </c>
      <c r="Y16" s="2">
        <f t="shared" si="0"/>
        <v>4.2014568859329297E-2</v>
      </c>
      <c r="Z16" s="2">
        <f t="shared" si="0"/>
        <v>1.7588928206750606E-2</v>
      </c>
      <c r="AA16" s="2">
        <f t="shared" si="8"/>
        <v>4.9014420140066892E-2</v>
      </c>
      <c r="AB16" s="4">
        <v>1.57</v>
      </c>
      <c r="AC16" s="1">
        <f t="shared" si="9"/>
        <v>1.5700000000000002E-2</v>
      </c>
      <c r="AD16">
        <v>0</v>
      </c>
      <c r="AE16">
        <f t="shared" si="10"/>
        <v>0</v>
      </c>
      <c r="AG16" s="2">
        <f t="shared" si="11"/>
        <v>5.6756549464757203E-3</v>
      </c>
      <c r="AH16" s="5">
        <f t="shared" si="12"/>
        <v>1.1780864666655701E-2</v>
      </c>
      <c r="AI16" s="5">
        <f t="shared" si="13"/>
        <v>1.9892048862093999E-2</v>
      </c>
      <c r="AJ16" s="5">
        <f t="shared" si="14"/>
        <v>6.1884256868692047E-2</v>
      </c>
      <c r="AK16" s="5">
        <f t="shared" si="15"/>
        <v>7.6935354560792202E-2</v>
      </c>
      <c r="AL16" s="5">
        <f t="shared" si="16"/>
        <v>5.6756549464757203E-3</v>
      </c>
      <c r="AM16" s="6">
        <f t="shared" si="17"/>
        <v>1.1780864666655701E-2</v>
      </c>
      <c r="AN16" s="6">
        <f t="shared" si="18"/>
        <v>8.1111841954382979E-3</v>
      </c>
      <c r="AO16" s="6">
        <f t="shared" si="19"/>
        <v>4.1992208006598045E-2</v>
      </c>
      <c r="AP16" s="6">
        <f t="shared" si="20"/>
        <v>1.5051097692100154E-2</v>
      </c>
      <c r="AQ16" s="6">
        <f t="shared" si="21"/>
        <v>5.0103392202036343E-2</v>
      </c>
    </row>
    <row r="17" spans="1:53" ht="14.45" x14ac:dyDescent="0.35">
      <c r="A17">
        <v>2005</v>
      </c>
      <c r="B17" s="1">
        <f>PWCData!$AT17</f>
        <v>9.8553400298793895E-3</v>
      </c>
      <c r="C17" s="1">
        <f>DiscoverData!$AT17</f>
        <v>4.6992238781956297E-2</v>
      </c>
      <c r="D17" s="1">
        <f>CapitalOneData!$AT17</f>
        <v>5.5753636249537303E-2</v>
      </c>
      <c r="E17" s="1">
        <f>CitiData!$AT17</f>
        <v>4.9975611855507397E-2</v>
      </c>
      <c r="F17" s="1">
        <f>AMEXData!$AT17</f>
        <v>6.6366883590561199E-2</v>
      </c>
      <c r="G17" s="1">
        <f>JPMData!$AT17</f>
        <v>9.5341258770881392E-3</v>
      </c>
      <c r="H17" s="1">
        <f>BofAData!$AT17</f>
        <v>1.26600291159179E-2</v>
      </c>
      <c r="I17" s="1">
        <f>WellsFargoData!$AT17</f>
        <v>5.5623961972395596E-3</v>
      </c>
      <c r="J17" s="1">
        <f>HuntingtonData!$AT17</f>
        <v>7.1250763933399901E-3</v>
      </c>
      <c r="K17" s="1">
        <f>PNCData!$AT17</f>
        <v>1.43872892041043E-2</v>
      </c>
      <c r="L17" s="1">
        <f>TDData!$AT17</f>
        <v>7.0724940693980901E-2</v>
      </c>
      <c r="M17" s="1">
        <f>PWCData!$AT17</f>
        <v>9.8553400298793895E-3</v>
      </c>
      <c r="P17" s="2">
        <f t="shared" si="1"/>
        <v>5.5623961972395596E-3</v>
      </c>
      <c r="Q17" s="1">
        <f t="shared" si="2"/>
        <v>9.7750364916815765E-3</v>
      </c>
      <c r="R17" s="1">
        <f t="shared" si="3"/>
        <v>1.35236591600111E-2</v>
      </c>
      <c r="S17" s="1">
        <f t="shared" si="4"/>
        <v>5.2864624052522347E-2</v>
      </c>
      <c r="T17" s="1">
        <f t="shared" si="5"/>
        <v>7.0724940693980901E-2</v>
      </c>
      <c r="V17" s="2">
        <f t="shared" si="6"/>
        <v>5.5623961972395596E-3</v>
      </c>
      <c r="W17" s="2">
        <f t="shared" si="7"/>
        <v>9.7750364916815765E-3</v>
      </c>
      <c r="X17" s="2">
        <f t="shared" si="0"/>
        <v>3.7486226683295237E-3</v>
      </c>
      <c r="Y17" s="2">
        <f t="shared" si="0"/>
        <v>3.9340964892511245E-2</v>
      </c>
      <c r="Z17" s="2">
        <f t="shared" si="0"/>
        <v>1.7860316641458554E-2</v>
      </c>
      <c r="AA17" s="2">
        <f t="shared" si="8"/>
        <v>4.3089587560840768E-2</v>
      </c>
      <c r="AB17" s="4">
        <v>1.5</v>
      </c>
      <c r="AC17" s="1">
        <f t="shared" si="9"/>
        <v>1.4999999999999999E-2</v>
      </c>
      <c r="AD17">
        <v>0</v>
      </c>
      <c r="AE17">
        <f t="shared" si="10"/>
        <v>0</v>
      </c>
      <c r="AG17" s="2">
        <f t="shared" si="11"/>
        <v>5.5623961972395596E-3</v>
      </c>
      <c r="AH17" s="5">
        <f t="shared" si="12"/>
        <v>9.6947329534837652E-3</v>
      </c>
      <c r="AI17" s="5">
        <f t="shared" si="13"/>
        <v>1.43872892041043E-2</v>
      </c>
      <c r="AJ17" s="5">
        <f t="shared" si="14"/>
        <v>5.4309130151029825E-2</v>
      </c>
      <c r="AK17" s="5">
        <f t="shared" si="15"/>
        <v>7.0724940693980901E-2</v>
      </c>
      <c r="AL17" s="5">
        <f t="shared" si="16"/>
        <v>5.5623961972395596E-3</v>
      </c>
      <c r="AM17" s="6">
        <f t="shared" si="17"/>
        <v>9.6947329534837652E-3</v>
      </c>
      <c r="AN17" s="6">
        <f t="shared" si="18"/>
        <v>4.6925562506205352E-3</v>
      </c>
      <c r="AO17" s="6">
        <f t="shared" si="19"/>
        <v>3.9921840946925524E-2</v>
      </c>
      <c r="AP17" s="6">
        <f t="shared" si="20"/>
        <v>1.6415810542951076E-2</v>
      </c>
      <c r="AQ17" s="6">
        <f t="shared" si="21"/>
        <v>4.4614397197546063E-2</v>
      </c>
    </row>
    <row r="18" spans="1:53" ht="14.45" x14ac:dyDescent="0.35">
      <c r="A18">
        <v>2005.25</v>
      </c>
      <c r="B18" s="1">
        <f>PWCData!$AT18</f>
        <v>1.1025850482253401E-2</v>
      </c>
      <c r="C18" s="1">
        <f>DiscoverData!$AT18</f>
        <v>5.2130063985921599E-2</v>
      </c>
      <c r="D18" s="1">
        <f>CapitalOneData!$AT18</f>
        <v>6.7960224171438294E-2</v>
      </c>
      <c r="E18" s="1">
        <f>CitiData!$AT18</f>
        <v>4.6617473435655303E-2</v>
      </c>
      <c r="F18" s="1">
        <f>AMEXData!$AT18</f>
        <v>3.2787485613185799E-2</v>
      </c>
      <c r="G18" s="1">
        <f>JPMData!$AT18</f>
        <v>1.6159987833624798E-2</v>
      </c>
      <c r="H18" s="1">
        <f>BofAData!$AT18</f>
        <v>1.04691796502286E-2</v>
      </c>
      <c r="I18" s="1">
        <f>WellsFargoData!$AT18</f>
        <v>8.6002004824329899E-3</v>
      </c>
      <c r="J18" s="1">
        <f>HuntingtonData!$AT18</f>
        <v>8.6006721662083702E-3</v>
      </c>
      <c r="K18" s="1">
        <f>PNCData!$AT18</f>
        <v>1.3373325090745699E-2</v>
      </c>
      <c r="L18" s="1">
        <f>TDData!$AT18</f>
        <v>2.3438415563107901E-2</v>
      </c>
      <c r="M18" s="1">
        <f>PWCData!$AT18</f>
        <v>1.1025850482253401E-2</v>
      </c>
      <c r="P18" s="2">
        <f t="shared" si="1"/>
        <v>8.6002004824329899E-3</v>
      </c>
      <c r="Q18" s="1">
        <f t="shared" si="2"/>
        <v>1.0886682774247201E-2</v>
      </c>
      <c r="R18" s="1">
        <f t="shared" si="3"/>
        <v>1.4766656462185248E-2</v>
      </c>
      <c r="S18" s="1">
        <f t="shared" si="4"/>
        <v>3.9702479524420548E-2</v>
      </c>
      <c r="T18" s="1">
        <f t="shared" si="5"/>
        <v>6.7960224171438294E-2</v>
      </c>
      <c r="V18" s="2">
        <f t="shared" si="6"/>
        <v>8.6002004824329899E-3</v>
      </c>
      <c r="W18" s="2">
        <f t="shared" si="7"/>
        <v>1.0886682774247201E-2</v>
      </c>
      <c r="X18" s="2">
        <f t="shared" ref="X18:Z66" si="22">R18-Q18</f>
        <v>3.8799736879380469E-3</v>
      </c>
      <c r="Y18" s="2">
        <f t="shared" si="22"/>
        <v>2.49358230622353E-2</v>
      </c>
      <c r="Z18" s="2">
        <f t="shared" si="22"/>
        <v>2.8257744647017746E-2</v>
      </c>
      <c r="AA18" s="2">
        <f t="shared" si="8"/>
        <v>2.8815796750173345E-2</v>
      </c>
      <c r="AB18" s="4">
        <v>1.44</v>
      </c>
      <c r="AC18" s="1">
        <f t="shared" si="9"/>
        <v>1.44E-2</v>
      </c>
      <c r="AD18">
        <v>0</v>
      </c>
      <c r="AE18">
        <f t="shared" si="10"/>
        <v>0</v>
      </c>
      <c r="AG18" s="2">
        <f t="shared" si="11"/>
        <v>8.6002004824329899E-3</v>
      </c>
      <c r="AH18" s="5">
        <f t="shared" si="12"/>
        <v>1.0747515066241001E-2</v>
      </c>
      <c r="AI18" s="5">
        <f t="shared" si="13"/>
        <v>1.6159987833624798E-2</v>
      </c>
      <c r="AJ18" s="5">
        <f t="shared" si="14"/>
        <v>4.3159976480037929E-2</v>
      </c>
      <c r="AK18" s="5">
        <f t="shared" si="15"/>
        <v>6.7960224171438294E-2</v>
      </c>
      <c r="AL18" s="5">
        <f t="shared" si="16"/>
        <v>8.6002004824329899E-3</v>
      </c>
      <c r="AM18" s="6">
        <f t="shared" si="17"/>
        <v>1.0747515066241001E-2</v>
      </c>
      <c r="AN18" s="6">
        <f t="shared" si="18"/>
        <v>5.4124727673837969E-3</v>
      </c>
      <c r="AO18" s="6">
        <f t="shared" si="19"/>
        <v>2.699998864641313E-2</v>
      </c>
      <c r="AP18" s="6">
        <f t="shared" si="20"/>
        <v>2.4800247691400365E-2</v>
      </c>
      <c r="AQ18" s="6">
        <f t="shared" si="21"/>
        <v>3.2412461413796931E-2</v>
      </c>
    </row>
    <row r="19" spans="1:53" x14ac:dyDescent="0.25">
      <c r="A19">
        <v>2005.5</v>
      </c>
      <c r="B19" s="1">
        <f>PWCData!$AT19</f>
        <v>1.0754280101596901E-2</v>
      </c>
      <c r="C19" s="1">
        <f>DiscoverData!$AT19</f>
        <v>4.7685976971755001E-2</v>
      </c>
      <c r="D19" s="1">
        <f>CapitalOneData!$AT19</f>
        <v>7.11002652728287E-2</v>
      </c>
      <c r="E19" s="1">
        <f>CitiData!$AT19</f>
        <v>4.6484386496747798E-2</v>
      </c>
      <c r="F19" s="1">
        <f>AMEXData!$AT19</f>
        <v>2.9843368493828501E-2</v>
      </c>
      <c r="G19" s="1">
        <f>JPMData!$AT19</f>
        <v>1.57517899761337E-2</v>
      </c>
      <c r="H19" s="1">
        <f>BofAData!$AT19</f>
        <v>8.2425849675777704E-3</v>
      </c>
      <c r="I19" s="1">
        <f>WellsFargoData!$AT19</f>
        <v>8.6174464248954807E-3</v>
      </c>
      <c r="J19" s="1">
        <f>HuntingtonData!$AT19</f>
        <v>8.4171812160808504E-3</v>
      </c>
      <c r="K19" s="1">
        <f>PNCData!$AT19</f>
        <v>1.21296702600922E-2</v>
      </c>
      <c r="L19" s="1">
        <f>TDData!$AT19</f>
        <v>2.1773052219036901E-2</v>
      </c>
      <c r="M19" s="1">
        <f>PWCData!$AT19</f>
        <v>1.0754280101596901E-2</v>
      </c>
      <c r="P19" s="2">
        <f t="shared" si="1"/>
        <v>8.2425849675777704E-3</v>
      </c>
      <c r="Q19" s="1">
        <f t="shared" si="2"/>
        <v>1.0220071682421545E-2</v>
      </c>
      <c r="R19" s="1">
        <f t="shared" si="3"/>
        <v>1.394073011811295E-2</v>
      </c>
      <c r="S19" s="1">
        <f t="shared" si="4"/>
        <v>3.816387749528815E-2</v>
      </c>
      <c r="T19" s="1">
        <f t="shared" si="5"/>
        <v>7.11002652728287E-2</v>
      </c>
      <c r="V19" s="2">
        <f t="shared" si="6"/>
        <v>8.2425849675777704E-3</v>
      </c>
      <c r="W19" s="2">
        <f t="shared" si="7"/>
        <v>1.0220071682421545E-2</v>
      </c>
      <c r="X19" s="2">
        <f t="shared" si="22"/>
        <v>3.7206584356914048E-3</v>
      </c>
      <c r="Y19" s="2">
        <f t="shared" si="22"/>
        <v>2.4223147377175201E-2</v>
      </c>
      <c r="Z19" s="2">
        <f t="shared" si="22"/>
        <v>3.293638777754055E-2</v>
      </c>
      <c r="AA19" s="2">
        <f t="shared" si="8"/>
        <v>2.7943805812866603E-2</v>
      </c>
      <c r="AB19" s="4">
        <v>1.38</v>
      </c>
      <c r="AC19" s="1">
        <f t="shared" si="9"/>
        <v>1.38E-2</v>
      </c>
      <c r="AD19">
        <v>0</v>
      </c>
      <c r="AE19">
        <f t="shared" si="10"/>
        <v>0</v>
      </c>
      <c r="AG19" s="2">
        <f t="shared" si="11"/>
        <v>8.2425849675777704E-3</v>
      </c>
      <c r="AH19" s="5">
        <f t="shared" si="12"/>
        <v>9.6858632632461916E-3</v>
      </c>
      <c r="AI19" s="5">
        <f t="shared" si="13"/>
        <v>1.57517899761337E-2</v>
      </c>
      <c r="AJ19" s="5">
        <f t="shared" si="14"/>
        <v>4.2324131996017977E-2</v>
      </c>
      <c r="AK19" s="5">
        <f t="shared" si="15"/>
        <v>7.11002652728287E-2</v>
      </c>
      <c r="AL19" s="5">
        <f t="shared" si="16"/>
        <v>8.2425849675777704E-3</v>
      </c>
      <c r="AM19" s="6">
        <f t="shared" si="17"/>
        <v>9.6858632632461916E-3</v>
      </c>
      <c r="AN19" s="6">
        <f t="shared" si="18"/>
        <v>6.0659267128875087E-3</v>
      </c>
      <c r="AO19" s="6">
        <f t="shared" si="19"/>
        <v>2.6572342019884277E-2</v>
      </c>
      <c r="AP19" s="6">
        <f t="shared" si="20"/>
        <v>2.8776133276810723E-2</v>
      </c>
      <c r="AQ19" s="6">
        <f t="shared" si="21"/>
        <v>3.2638268732771786E-2</v>
      </c>
    </row>
    <row r="20" spans="1:53" x14ac:dyDescent="0.25">
      <c r="A20">
        <v>2005.75</v>
      </c>
      <c r="B20" s="1">
        <f>PWCData!$AT20</f>
        <v>9.4319931027983198E-3</v>
      </c>
      <c r="C20" s="1">
        <f>DiscoverData!$AT20</f>
        <v>4.5871491634245601E-2</v>
      </c>
      <c r="D20" s="1">
        <f>CapitalOneData!$AT20</f>
        <v>7.5929838640292499E-2</v>
      </c>
      <c r="E20" s="1">
        <f>CitiData!$AT20</f>
        <v>4.6493691529634798E-2</v>
      </c>
      <c r="F20" s="1">
        <f>AMEXData!$AT20</f>
        <v>2.7254061678679199E-2</v>
      </c>
      <c r="G20" s="1">
        <f>JPMData!$AT20</f>
        <v>1.50822240957904E-2</v>
      </c>
      <c r="H20" s="1">
        <f>BofAData!$AT20</f>
        <v>7.8530853765846707E-3</v>
      </c>
      <c r="I20" s="1">
        <f>WellsFargoData!$AT20</f>
        <v>8.4118916709107205E-3</v>
      </c>
      <c r="J20" s="1">
        <f>HuntingtonData!$AT20</f>
        <v>8.3407407407407406E-3</v>
      </c>
      <c r="K20" s="1">
        <f>PNCData!$AT20</f>
        <v>1.18174160397094E-2</v>
      </c>
      <c r="L20" s="1">
        <f>TDData!$AT20</f>
        <v>2.0137606981037101E-2</v>
      </c>
      <c r="M20" s="1">
        <f>PWCData!$AT20</f>
        <v>9.4319931027983198E-3</v>
      </c>
      <c r="P20" s="2">
        <f t="shared" si="1"/>
        <v>7.8530853765846707E-3</v>
      </c>
      <c r="Q20" s="1">
        <f t="shared" si="2"/>
        <v>9.1769677448264204E-3</v>
      </c>
      <c r="R20" s="1">
        <f t="shared" si="3"/>
        <v>1.3449820067749901E-2</v>
      </c>
      <c r="S20" s="1">
        <f t="shared" si="4"/>
        <v>3.6562776656462403E-2</v>
      </c>
      <c r="T20" s="1">
        <f t="shared" si="5"/>
        <v>7.5929838640292499E-2</v>
      </c>
      <c r="V20" s="2">
        <f t="shared" si="6"/>
        <v>7.8530853765846707E-3</v>
      </c>
      <c r="W20" s="2">
        <f t="shared" si="7"/>
        <v>9.1769677448264204E-3</v>
      </c>
      <c r="X20" s="2">
        <f t="shared" si="22"/>
        <v>4.2728523229234802E-3</v>
      </c>
      <c r="Y20" s="2">
        <f t="shared" si="22"/>
        <v>2.3112956588712503E-2</v>
      </c>
      <c r="Z20" s="2">
        <f t="shared" si="22"/>
        <v>3.9367061983830096E-2</v>
      </c>
      <c r="AA20" s="2">
        <f t="shared" si="8"/>
        <v>2.7385808911635983E-2</v>
      </c>
      <c r="AB20" s="4">
        <v>1.35</v>
      </c>
      <c r="AC20" s="1">
        <f t="shared" si="9"/>
        <v>1.3500000000000002E-2</v>
      </c>
      <c r="AD20">
        <v>0</v>
      </c>
      <c r="AE20">
        <f t="shared" si="10"/>
        <v>0</v>
      </c>
      <c r="AG20" s="2">
        <f t="shared" si="11"/>
        <v>7.8530853765846707E-3</v>
      </c>
      <c r="AH20" s="5">
        <f t="shared" si="12"/>
        <v>8.9219423868545193E-3</v>
      </c>
      <c r="AI20" s="5">
        <f t="shared" si="13"/>
        <v>1.50822240957904E-2</v>
      </c>
      <c r="AJ20" s="5">
        <f t="shared" si="14"/>
        <v>4.1217134145354002E-2</v>
      </c>
      <c r="AK20" s="5">
        <f t="shared" si="15"/>
        <v>7.5929838640292499E-2</v>
      </c>
      <c r="AL20" s="5">
        <f t="shared" si="16"/>
        <v>7.8530853765846707E-3</v>
      </c>
      <c r="AM20" s="6">
        <f t="shared" si="17"/>
        <v>8.9219423868545193E-3</v>
      </c>
      <c r="AN20" s="6">
        <f t="shared" si="18"/>
        <v>6.1602817089358806E-3</v>
      </c>
      <c r="AO20" s="6">
        <f t="shared" si="19"/>
        <v>2.6134910049563601E-2</v>
      </c>
      <c r="AP20" s="6">
        <f t="shared" si="20"/>
        <v>3.4712704494938497E-2</v>
      </c>
      <c r="AQ20" s="6">
        <f t="shared" si="21"/>
        <v>3.2295191758499486E-2</v>
      </c>
    </row>
    <row r="21" spans="1:53" x14ac:dyDescent="0.25">
      <c r="A21">
        <v>2006</v>
      </c>
      <c r="B21" s="1">
        <f>PWCData!$AT21</f>
        <v>8.2854903653808692E-3</v>
      </c>
      <c r="C21" s="1">
        <f>DiscoverData!$AT21</f>
        <v>4.1450532633867901E-2</v>
      </c>
      <c r="D21" s="1">
        <f>CapitalOneData!$AT21</f>
        <v>5.8687496838261403E-2</v>
      </c>
      <c r="E21" s="1">
        <f>CitiData!$AT21</f>
        <v>4.3488317023608301E-2</v>
      </c>
      <c r="F21" s="1">
        <f>AMEXData!$AT21</f>
        <v>2.2568114958241001E-2</v>
      </c>
      <c r="G21" s="1">
        <f>JPMData!$AT21</f>
        <v>1.49234446669682E-2</v>
      </c>
      <c r="H21" s="1">
        <f>BofAData!$AT21</f>
        <v>7.6500896171073701E-3</v>
      </c>
      <c r="I21" s="1">
        <f>WellsFargoData!$AT21</f>
        <v>8.2941909918527006E-3</v>
      </c>
      <c r="J21" s="1">
        <f>HuntingtonData!$AT21</f>
        <v>8.0351663407881007E-3</v>
      </c>
      <c r="K21" s="1">
        <f>PNCData!$AT21</f>
        <v>1.21499789498023E-2</v>
      </c>
      <c r="L21" s="1">
        <f>TDData!$AT21</f>
        <v>2.2383883603805301E-2</v>
      </c>
      <c r="M21" s="1">
        <f>PWCData!$AT21</f>
        <v>8.2854903653808692E-3</v>
      </c>
      <c r="P21" s="2">
        <f t="shared" si="1"/>
        <v>7.6500896171073701E-3</v>
      </c>
      <c r="Q21" s="1">
        <f t="shared" si="2"/>
        <v>8.2854903653808692E-3</v>
      </c>
      <c r="R21" s="1">
        <f t="shared" si="3"/>
        <v>1.3536711808385251E-2</v>
      </c>
      <c r="S21" s="1">
        <f t="shared" si="4"/>
        <v>3.2009323796054451E-2</v>
      </c>
      <c r="T21" s="1">
        <f t="shared" si="5"/>
        <v>5.8687496838261403E-2</v>
      </c>
      <c r="V21" s="2">
        <f t="shared" si="6"/>
        <v>7.6500896171073701E-3</v>
      </c>
      <c r="W21" s="2">
        <f t="shared" si="7"/>
        <v>8.2854903653808692E-3</v>
      </c>
      <c r="X21" s="2">
        <f t="shared" si="22"/>
        <v>5.2512214430043818E-3</v>
      </c>
      <c r="Y21" s="2">
        <f t="shared" si="22"/>
        <v>1.84726119876692E-2</v>
      </c>
      <c r="Z21" s="2">
        <f t="shared" si="22"/>
        <v>2.6678173042206953E-2</v>
      </c>
      <c r="AA21" s="2">
        <f t="shared" si="8"/>
        <v>2.372383343067358E-2</v>
      </c>
      <c r="AB21" s="4">
        <v>1.28</v>
      </c>
      <c r="AC21" s="1">
        <f t="shared" si="9"/>
        <v>1.2800000000000001E-2</v>
      </c>
      <c r="AD21">
        <v>0</v>
      </c>
      <c r="AE21">
        <f t="shared" si="10"/>
        <v>0</v>
      </c>
      <c r="AG21" s="2">
        <f t="shared" si="11"/>
        <v>7.6500896171073701E-3</v>
      </c>
      <c r="AH21" s="5">
        <f t="shared" si="12"/>
        <v>8.289840678616784E-3</v>
      </c>
      <c r="AI21" s="5">
        <f t="shared" si="13"/>
        <v>1.49234446669682E-2</v>
      </c>
      <c r="AJ21" s="5">
        <f t="shared" si="14"/>
        <v>3.6729928214961176E-2</v>
      </c>
      <c r="AK21" s="5">
        <f t="shared" si="15"/>
        <v>5.8687496838261403E-2</v>
      </c>
      <c r="AL21" s="5">
        <f t="shared" si="16"/>
        <v>7.6500896171073701E-3</v>
      </c>
      <c r="AM21" s="6">
        <f t="shared" si="17"/>
        <v>8.289840678616784E-3</v>
      </c>
      <c r="AN21" s="6">
        <f t="shared" si="18"/>
        <v>6.6336039883514164E-3</v>
      </c>
      <c r="AO21" s="6">
        <f t="shared" si="19"/>
        <v>2.1806483547992975E-2</v>
      </c>
      <c r="AP21" s="6">
        <f t="shared" si="20"/>
        <v>2.1957568623300228E-2</v>
      </c>
      <c r="AQ21" s="6">
        <f t="shared" si="21"/>
        <v>2.8440087536344392E-2</v>
      </c>
    </row>
    <row r="22" spans="1:53" x14ac:dyDescent="0.25">
      <c r="A22">
        <v>2006.25</v>
      </c>
      <c r="B22" s="1">
        <f>PWCData!$AT22</f>
        <v>7.7974663845553002E-3</v>
      </c>
      <c r="C22" s="1">
        <f>DiscoverData!$AT22</f>
        <v>4.6678845166258601E-2</v>
      </c>
      <c r="D22" s="1">
        <f>CapitalOneData!$AT22</f>
        <v>6.9807602253876E-2</v>
      </c>
      <c r="E22" s="1">
        <f>CitiData!$AT22</f>
        <v>3.4101108407677799E-2</v>
      </c>
      <c r="F22" s="1">
        <f>AMEXData!$AT22</f>
        <v>3.0629993021554801E-2</v>
      </c>
      <c r="G22" s="1">
        <f>JPMData!$AT22</f>
        <v>1.3293810454403599E-2</v>
      </c>
      <c r="H22" s="1">
        <f>BofAData!$AT22</f>
        <v>8.4106725692667701E-3</v>
      </c>
      <c r="I22" s="1">
        <f>WellsFargoData!$AT22</f>
        <v>7.31310569195352E-3</v>
      </c>
      <c r="J22" s="1">
        <f>HuntingtonData!$AT22</f>
        <v>9.1221215037853194E-3</v>
      </c>
      <c r="K22" s="1">
        <f>PNCData!$AT22</f>
        <v>1.1851070603487701E-2</v>
      </c>
      <c r="L22" s="1">
        <f>TDData!$AT22</f>
        <v>2.4741960725863502E-2</v>
      </c>
      <c r="M22" s="1">
        <f>PWCData!$AT22</f>
        <v>7.7974663845553002E-3</v>
      </c>
      <c r="P22" s="2">
        <f t="shared" si="1"/>
        <v>7.31310569195352E-3</v>
      </c>
      <c r="Q22" s="1">
        <f t="shared" si="2"/>
        <v>8.2573710230889018E-3</v>
      </c>
      <c r="R22" s="1">
        <f t="shared" si="3"/>
        <v>1.257244052894565E-2</v>
      </c>
      <c r="S22" s="1">
        <f t="shared" si="4"/>
        <v>3.2365550714616304E-2</v>
      </c>
      <c r="T22" s="1">
        <f t="shared" si="5"/>
        <v>6.9807602253876E-2</v>
      </c>
      <c r="V22" s="2">
        <f t="shared" si="6"/>
        <v>7.31310569195352E-3</v>
      </c>
      <c r="W22" s="2">
        <f t="shared" si="7"/>
        <v>8.2573710230889018E-3</v>
      </c>
      <c r="X22" s="2">
        <f t="shared" si="22"/>
        <v>4.3150695058567484E-3</v>
      </c>
      <c r="Y22" s="2">
        <f t="shared" si="22"/>
        <v>1.9793110185670655E-2</v>
      </c>
      <c r="Z22" s="2">
        <f t="shared" si="22"/>
        <v>3.7442051539259696E-2</v>
      </c>
      <c r="AA22" s="2">
        <f t="shared" si="8"/>
        <v>2.4108179691527402E-2</v>
      </c>
      <c r="AB22" s="4">
        <v>1.26</v>
      </c>
      <c r="AC22" s="1">
        <f t="shared" si="9"/>
        <v>1.26E-2</v>
      </c>
      <c r="AD22">
        <v>0</v>
      </c>
      <c r="AE22">
        <f t="shared" si="10"/>
        <v>0</v>
      </c>
      <c r="AG22" s="2">
        <f t="shared" si="11"/>
        <v>7.31310569195352E-3</v>
      </c>
      <c r="AH22" s="5">
        <f t="shared" si="12"/>
        <v>8.7663970365260448E-3</v>
      </c>
      <c r="AI22" s="5">
        <f t="shared" si="13"/>
        <v>1.3293810454403599E-2</v>
      </c>
      <c r="AJ22" s="5">
        <f t="shared" si="14"/>
        <v>3.3233329561147051E-2</v>
      </c>
      <c r="AK22" s="5">
        <f t="shared" si="15"/>
        <v>6.9807602253876E-2</v>
      </c>
      <c r="AL22" s="5">
        <f t="shared" si="16"/>
        <v>7.31310569195352E-3</v>
      </c>
      <c r="AM22" s="6">
        <f t="shared" si="17"/>
        <v>8.7663970365260448E-3</v>
      </c>
      <c r="AN22" s="6">
        <f t="shared" si="18"/>
        <v>4.5274134178775547E-3</v>
      </c>
      <c r="AO22" s="6">
        <f t="shared" si="19"/>
        <v>1.993951910674345E-2</v>
      </c>
      <c r="AP22" s="6">
        <f t="shared" si="20"/>
        <v>3.6574272692728949E-2</v>
      </c>
      <c r="AQ22" s="6">
        <f t="shared" si="21"/>
        <v>2.4466932524621007E-2</v>
      </c>
    </row>
    <row r="23" spans="1:53" x14ac:dyDescent="0.25">
      <c r="A23">
        <v>2006.5</v>
      </c>
      <c r="B23" s="1">
        <f>PWCData!$AT23</f>
        <v>6.0985457584034897E-3</v>
      </c>
      <c r="C23" s="1">
        <f>DiscoverData!$AT23</f>
        <v>3.8713401936517601E-2</v>
      </c>
      <c r="D23" s="1">
        <f>CapitalOneData!$AT23</f>
        <v>7.0509745981842106E-2</v>
      </c>
      <c r="E23" s="1">
        <f>CitiData!$AT23</f>
        <v>3.3423246299701601E-2</v>
      </c>
      <c r="F23" s="1">
        <f>AMEXData!$AT23</f>
        <v>2.66245290805176E-2</v>
      </c>
      <c r="G23" s="1">
        <f>JPMData!$AT23</f>
        <v>1.40069674353147E-2</v>
      </c>
      <c r="H23" s="1">
        <f>BofAData!$AT23</f>
        <v>7.8831375786700703E-3</v>
      </c>
      <c r="I23" s="1">
        <f>WellsFargoData!$AT23</f>
        <v>7.6656587878722203E-3</v>
      </c>
      <c r="J23" s="1">
        <f>HuntingtonData!$AT23</f>
        <v>8.5014660008300592E-3</v>
      </c>
      <c r="K23" s="1">
        <f>PNCData!$AT23</f>
        <v>1.15497383483383E-2</v>
      </c>
      <c r="L23" s="1">
        <f>TDData!$AT23</f>
        <v>2.4945525584191101E-2</v>
      </c>
      <c r="M23" s="1">
        <f>PWCData!$AT23</f>
        <v>6.0985457584034897E-3</v>
      </c>
      <c r="P23" s="2">
        <f t="shared" si="1"/>
        <v>6.0985457584034897E-3</v>
      </c>
      <c r="Q23" s="1">
        <f t="shared" si="2"/>
        <v>7.8287678809706076E-3</v>
      </c>
      <c r="R23" s="1">
        <f t="shared" si="3"/>
        <v>1.27783528918265E-2</v>
      </c>
      <c r="S23" s="1">
        <f t="shared" si="4"/>
        <v>3.0023887690109601E-2</v>
      </c>
      <c r="T23" s="1">
        <f t="shared" si="5"/>
        <v>7.0509745981842106E-2</v>
      </c>
      <c r="V23" s="2">
        <f t="shared" si="6"/>
        <v>6.0985457584034897E-3</v>
      </c>
      <c r="W23" s="2">
        <f t="shared" si="7"/>
        <v>7.8287678809706076E-3</v>
      </c>
      <c r="X23" s="2">
        <f t="shared" si="22"/>
        <v>4.949585010855892E-3</v>
      </c>
      <c r="Y23" s="2">
        <f t="shared" si="22"/>
        <v>1.7245534798283099E-2</v>
      </c>
      <c r="Z23" s="2">
        <f t="shared" si="22"/>
        <v>4.0485858291732506E-2</v>
      </c>
      <c r="AA23" s="2">
        <f t="shared" si="8"/>
        <v>2.2195119809138991E-2</v>
      </c>
      <c r="AB23" s="4">
        <v>1.22</v>
      </c>
      <c r="AC23" s="1">
        <f t="shared" si="9"/>
        <v>1.2199999999999999E-2</v>
      </c>
      <c r="AD23">
        <v>0</v>
      </c>
      <c r="AE23">
        <f t="shared" si="10"/>
        <v>0</v>
      </c>
      <c r="AG23" s="2">
        <f t="shared" si="11"/>
        <v>6.0985457584034897E-3</v>
      </c>
      <c r="AH23" s="5">
        <f t="shared" si="12"/>
        <v>8.1923017897500647E-3</v>
      </c>
      <c r="AI23" s="5">
        <f t="shared" si="13"/>
        <v>1.40069674353147E-2</v>
      </c>
      <c r="AJ23" s="5">
        <f t="shared" si="14"/>
        <v>3.1723566994905597E-2</v>
      </c>
      <c r="AK23" s="5">
        <f t="shared" si="15"/>
        <v>7.0509745981842106E-2</v>
      </c>
      <c r="AL23" s="5">
        <f t="shared" si="16"/>
        <v>6.0985457584034897E-3</v>
      </c>
      <c r="AM23" s="6">
        <f t="shared" si="17"/>
        <v>8.1923017897500647E-3</v>
      </c>
      <c r="AN23" s="6">
        <f t="shared" si="18"/>
        <v>5.8146656455646348E-3</v>
      </c>
      <c r="AO23" s="6">
        <f t="shared" si="19"/>
        <v>1.7716599559590897E-2</v>
      </c>
      <c r="AP23" s="6">
        <f t="shared" si="20"/>
        <v>3.8786178986936509E-2</v>
      </c>
      <c r="AQ23" s="6">
        <f t="shared" si="21"/>
        <v>2.3531265205155534E-2</v>
      </c>
    </row>
    <row r="24" spans="1:53" x14ac:dyDescent="0.25">
      <c r="A24">
        <v>2006.75</v>
      </c>
      <c r="B24" s="1">
        <f>PWCData!$AT24</f>
        <v>5.92989950692277E-3</v>
      </c>
      <c r="C24" s="1">
        <f>DiscoverData!$AT24</f>
        <v>3.9557485015783697E-2</v>
      </c>
      <c r="D24" s="1">
        <f>CapitalOneData!$AT24</f>
        <v>6.4249341554557804E-2</v>
      </c>
      <c r="E24" s="1">
        <f>CitiData!$AT24</f>
        <v>3.4541680586666401E-2</v>
      </c>
      <c r="F24" s="1">
        <f>AMEXData!$AT24</f>
        <v>2.4663196342536699E-2</v>
      </c>
      <c r="G24" s="1">
        <f>JPMData!$AT24</f>
        <v>1.39574580586575E-2</v>
      </c>
      <c r="H24" s="1">
        <f>BofAData!$AT24</f>
        <v>7.75121447663768E-3</v>
      </c>
      <c r="I24" s="1">
        <f>WellsFargoData!$AT24</f>
        <v>7.5838259365417502E-3</v>
      </c>
      <c r="J24" s="1">
        <f>HuntingtonData!$AT24</f>
        <v>8.2964240452579694E-3</v>
      </c>
      <c r="K24" s="1">
        <f>PNCData!$AT24</f>
        <v>1.1530154143974999E-2</v>
      </c>
      <c r="L24" s="1">
        <f>TDData!$AT24</f>
        <v>2.6498523425652499E-2</v>
      </c>
      <c r="M24" s="1">
        <f>PWCData!$AT24</f>
        <v>5.92989950692277E-3</v>
      </c>
      <c r="P24" s="2">
        <f t="shared" si="1"/>
        <v>5.92989950692277E-3</v>
      </c>
      <c r="Q24" s="1">
        <f t="shared" si="2"/>
        <v>7.7093673416136974E-3</v>
      </c>
      <c r="R24" s="1">
        <f t="shared" si="3"/>
        <v>1.274380610131625E-2</v>
      </c>
      <c r="S24" s="1">
        <f t="shared" si="4"/>
        <v>3.0520102006159448E-2</v>
      </c>
      <c r="T24" s="1">
        <f t="shared" si="5"/>
        <v>6.4249341554557804E-2</v>
      </c>
      <c r="V24" s="2">
        <f t="shared" si="6"/>
        <v>5.92989950692277E-3</v>
      </c>
      <c r="W24" s="2">
        <f t="shared" si="7"/>
        <v>7.7093673416136974E-3</v>
      </c>
      <c r="X24" s="2">
        <f t="shared" si="22"/>
        <v>5.0344387597025531E-3</v>
      </c>
      <c r="Y24" s="2">
        <f t="shared" si="22"/>
        <v>1.7776295904843198E-2</v>
      </c>
      <c r="Z24" s="2">
        <f t="shared" si="22"/>
        <v>3.3729239548398356E-2</v>
      </c>
      <c r="AA24" s="2">
        <f t="shared" si="8"/>
        <v>2.2810734664545751E-2</v>
      </c>
      <c r="AB24" s="4">
        <v>1.21</v>
      </c>
      <c r="AC24" s="1">
        <f t="shared" si="9"/>
        <v>1.21E-2</v>
      </c>
      <c r="AD24">
        <v>0</v>
      </c>
      <c r="AE24">
        <f t="shared" si="10"/>
        <v>0</v>
      </c>
      <c r="AG24" s="2">
        <f t="shared" si="11"/>
        <v>5.92989950692277E-3</v>
      </c>
      <c r="AH24" s="5">
        <f t="shared" si="12"/>
        <v>8.0238192609478239E-3</v>
      </c>
      <c r="AI24" s="5">
        <f t="shared" si="13"/>
        <v>1.39574580586575E-2</v>
      </c>
      <c r="AJ24" s="5">
        <f t="shared" si="14"/>
        <v>3.2530891296412928E-2</v>
      </c>
      <c r="AK24" s="5">
        <f t="shared" si="15"/>
        <v>6.4249341554557804E-2</v>
      </c>
      <c r="AL24" s="5">
        <f t="shared" si="16"/>
        <v>5.92989950692277E-3</v>
      </c>
      <c r="AM24" s="6">
        <f t="shared" si="17"/>
        <v>8.0238192609478239E-3</v>
      </c>
      <c r="AN24" s="6">
        <f t="shared" si="18"/>
        <v>5.9336387977096759E-3</v>
      </c>
      <c r="AO24" s="6">
        <f t="shared" si="19"/>
        <v>1.8573433237755427E-2</v>
      </c>
      <c r="AP24" s="6">
        <f t="shared" si="20"/>
        <v>3.1718450258144876E-2</v>
      </c>
      <c r="AQ24" s="6">
        <f t="shared" si="21"/>
        <v>2.4507072035465104E-2</v>
      </c>
    </row>
    <row r="25" spans="1:53" x14ac:dyDescent="0.25">
      <c r="A25">
        <v>2007</v>
      </c>
      <c r="B25" s="1">
        <f>PWCData!$AT25</f>
        <v>3.5815302731292001E-3</v>
      </c>
      <c r="C25" s="1">
        <f>DiscoverData!$AT25</f>
        <v>3.4744800223125497E-2</v>
      </c>
      <c r="D25" s="1">
        <f>CapitalOneData!$AT25</f>
        <v>5.4834903509764998E-2</v>
      </c>
      <c r="E25" s="1">
        <f>CitiData!$AT25</f>
        <v>2.0345948875440299E-2</v>
      </c>
      <c r="F25" s="1">
        <f>AMEXData!$AT25</f>
        <v>1.9765883292128798E-2</v>
      </c>
      <c r="G25" s="1">
        <f>JPMData!$AT25</f>
        <v>1.3383852300909301E-2</v>
      </c>
      <c r="H25" s="1">
        <f>BofAData!$AT25</f>
        <v>7.51459103654218E-3</v>
      </c>
      <c r="I25" s="1">
        <f>WellsFargoData!$AT25</f>
        <v>7.4030917153054196E-3</v>
      </c>
      <c r="J25" s="1">
        <f>HuntingtonData!$AT25</f>
        <v>8.5357493312542797E-3</v>
      </c>
      <c r="K25" s="1">
        <f>PNCData!$AT25</f>
        <v>1.17105551503383E-2</v>
      </c>
      <c r="L25" s="1">
        <f>TDData!$AT25</f>
        <v>2.4955838689066801E-2</v>
      </c>
      <c r="M25" s="1">
        <f>PWCData!$AT25</f>
        <v>3.5815302731292001E-3</v>
      </c>
      <c r="P25" s="2">
        <f t="shared" si="1"/>
        <v>3.5815302731292001E-3</v>
      </c>
      <c r="Q25" s="1">
        <f t="shared" si="2"/>
        <v>7.4867162062329899E-3</v>
      </c>
      <c r="R25" s="1">
        <f t="shared" si="3"/>
        <v>1.25472037256238E-2</v>
      </c>
      <c r="S25" s="1">
        <f t="shared" si="4"/>
        <v>2.2650893782253552E-2</v>
      </c>
      <c r="T25" s="1">
        <f t="shared" si="5"/>
        <v>5.4834903509764998E-2</v>
      </c>
      <c r="V25" s="2">
        <f t="shared" si="6"/>
        <v>3.5815302731292001E-3</v>
      </c>
      <c r="W25" s="2">
        <f t="shared" si="7"/>
        <v>7.4867162062329899E-3</v>
      </c>
      <c r="X25" s="2">
        <f t="shared" si="22"/>
        <v>5.0604875193908105E-3</v>
      </c>
      <c r="Y25" s="2">
        <f t="shared" si="22"/>
        <v>1.0103690056629751E-2</v>
      </c>
      <c r="Z25" s="2">
        <f t="shared" si="22"/>
        <v>3.2184009727511446E-2</v>
      </c>
      <c r="AA25" s="2">
        <f t="shared" si="8"/>
        <v>1.5164177576020562E-2</v>
      </c>
      <c r="AB25" s="4">
        <v>1.1599999999999999</v>
      </c>
      <c r="AC25" s="1">
        <f t="shared" si="9"/>
        <v>1.1599999999999999E-2</v>
      </c>
      <c r="AD25">
        <v>0</v>
      </c>
      <c r="AE25">
        <f t="shared" si="10"/>
        <v>0</v>
      </c>
      <c r="AG25" s="2">
        <f t="shared" si="11"/>
        <v>3.5815302731292001E-3</v>
      </c>
      <c r="AH25" s="5">
        <f t="shared" si="12"/>
        <v>8.0251701838982299E-3</v>
      </c>
      <c r="AI25" s="5">
        <f t="shared" si="13"/>
        <v>1.3383852300909301E-2</v>
      </c>
      <c r="AJ25" s="5">
        <f t="shared" si="14"/>
        <v>2.3803366235660175E-2</v>
      </c>
      <c r="AK25" s="5">
        <f t="shared" si="15"/>
        <v>5.4834903509764998E-2</v>
      </c>
      <c r="AL25" s="5">
        <f t="shared" si="16"/>
        <v>3.5815302731292001E-3</v>
      </c>
      <c r="AM25" s="6">
        <f t="shared" si="17"/>
        <v>8.0251701838982299E-3</v>
      </c>
      <c r="AN25" s="6">
        <f t="shared" si="18"/>
        <v>5.358682117011071E-3</v>
      </c>
      <c r="AO25" s="6">
        <f t="shared" si="19"/>
        <v>1.0419513934750874E-2</v>
      </c>
      <c r="AP25" s="6">
        <f t="shared" si="20"/>
        <v>3.1031537274104824E-2</v>
      </c>
      <c r="AQ25" s="6">
        <f t="shared" si="21"/>
        <v>1.5778196051761943E-2</v>
      </c>
    </row>
    <row r="26" spans="1:53" x14ac:dyDescent="0.25">
      <c r="A26">
        <v>2007.25</v>
      </c>
      <c r="B26" s="1">
        <f>PWCData!$AT26</f>
        <v>1.3376627612314399E-2</v>
      </c>
      <c r="C26" s="1">
        <f>DiscoverData!$AT26</f>
        <v>3.3723213050244803E-2</v>
      </c>
      <c r="D26" s="1">
        <f>CapitalOneData!$AT26</f>
        <v>9.4959504636517394E-2</v>
      </c>
      <c r="E26" s="1">
        <f>CitiData!$AT26</f>
        <v>1.5837785661147599E-2</v>
      </c>
      <c r="F26" s="1">
        <f>AMEXData!$AT26</f>
        <v>2.2372262040818401E-2</v>
      </c>
      <c r="G26" s="1">
        <f>JPMData!$AT26</f>
        <v>1.4420475401513999E-2</v>
      </c>
      <c r="H26" s="1">
        <f>BofAData!$AT26</f>
        <v>6.6589094215890798E-3</v>
      </c>
      <c r="I26" s="1">
        <f>WellsFargoData!$AT26</f>
        <v>7.3421852143580497E-3</v>
      </c>
      <c r="J26" s="1">
        <f>HuntingtonData!$AT26</f>
        <v>9.6577615757114099E-3</v>
      </c>
      <c r="K26" s="1">
        <f>PNCData!$AT26</f>
        <v>1.0757620763667999E-2</v>
      </c>
      <c r="L26" s="1">
        <f>TDData!$AT26</f>
        <v>2.59614218124469E-2</v>
      </c>
      <c r="M26" s="1">
        <f>PWCData!$AT26</f>
        <v>1.3376627612314399E-2</v>
      </c>
      <c r="O26" s="1">
        <v>1.15E-2</v>
      </c>
      <c r="P26" s="2">
        <f t="shared" si="1"/>
        <v>6.6589094215890798E-3</v>
      </c>
      <c r="Q26" s="1">
        <f t="shared" si="2"/>
        <v>1.0482655966678852E-2</v>
      </c>
      <c r="R26" s="1">
        <f t="shared" si="3"/>
        <v>1.38985515069142E-2</v>
      </c>
      <c r="S26" s="1">
        <f t="shared" si="4"/>
        <v>2.416684192663265E-2</v>
      </c>
      <c r="T26" s="1">
        <f t="shared" si="5"/>
        <v>9.4959504636517394E-2</v>
      </c>
      <c r="V26" s="2">
        <f t="shared" si="6"/>
        <v>6.6589094215890798E-3</v>
      </c>
      <c r="W26" s="2">
        <f t="shared" si="7"/>
        <v>1.0482655966678852E-2</v>
      </c>
      <c r="X26" s="2">
        <f t="shared" si="22"/>
        <v>3.4158955402353482E-3</v>
      </c>
      <c r="Y26" s="2">
        <f t="shared" si="22"/>
        <v>1.026829041971845E-2</v>
      </c>
      <c r="Z26" s="2">
        <f t="shared" si="22"/>
        <v>7.0792662709884741E-2</v>
      </c>
      <c r="AA26" s="2">
        <f t="shared" si="8"/>
        <v>1.3684185959953798E-2</v>
      </c>
      <c r="AB26" s="4">
        <v>1.17</v>
      </c>
      <c r="AC26" s="1">
        <f t="shared" si="9"/>
        <v>1.1699999999999999E-2</v>
      </c>
      <c r="AD26">
        <v>0</v>
      </c>
      <c r="AE26">
        <f t="shared" si="10"/>
        <v>0</v>
      </c>
      <c r="AG26" s="2">
        <f t="shared" si="11"/>
        <v>6.6589094215890798E-3</v>
      </c>
      <c r="AH26" s="5">
        <f t="shared" si="12"/>
        <v>1.0207691169689705E-2</v>
      </c>
      <c r="AI26" s="5">
        <f t="shared" si="13"/>
        <v>1.4420475401513999E-2</v>
      </c>
      <c r="AJ26" s="5">
        <f t="shared" si="14"/>
        <v>2.5064131869539777E-2</v>
      </c>
      <c r="AK26" s="5">
        <f t="shared" si="15"/>
        <v>9.4959504636517394E-2</v>
      </c>
      <c r="AL26" s="5">
        <f t="shared" si="16"/>
        <v>6.6589094215890798E-3</v>
      </c>
      <c r="AM26" s="6">
        <f t="shared" si="17"/>
        <v>1.0207691169689705E-2</v>
      </c>
      <c r="AN26" s="6">
        <f t="shared" si="18"/>
        <v>4.2127842318242948E-3</v>
      </c>
      <c r="AO26" s="6">
        <f t="shared" si="19"/>
        <v>1.0643656468025777E-2</v>
      </c>
      <c r="AP26" s="6">
        <f t="shared" si="20"/>
        <v>6.9895372766977618E-2</v>
      </c>
      <c r="AQ26" s="6">
        <f t="shared" si="21"/>
        <v>1.4856440699850072E-2</v>
      </c>
      <c r="AW26" s="5">
        <v>7.7000000000000002E-3</v>
      </c>
      <c r="AX26" s="5"/>
      <c r="AY26" s="5"/>
      <c r="AZ26" s="5"/>
      <c r="BA26" s="5"/>
    </row>
    <row r="27" spans="1:53" x14ac:dyDescent="0.25">
      <c r="A27">
        <v>2007.5</v>
      </c>
      <c r="B27" s="1">
        <f>PWCData!$AT27</f>
        <v>1.33588484949329E-2</v>
      </c>
      <c r="C27" s="1">
        <f>DiscoverData!$AT27</f>
        <v>3.5133815138505699E-2</v>
      </c>
      <c r="D27" s="1">
        <f>CapitalOneData!$AT27</f>
        <v>0.11803673481749601</v>
      </c>
      <c r="E27" s="1">
        <f>CitiData!$AT27</f>
        <v>1.5545933223699101E-2</v>
      </c>
      <c r="F27" s="1">
        <f>AMEXData!$AT27</f>
        <v>1.9027818700853499E-2</v>
      </c>
      <c r="G27" s="1">
        <f>JPMData!$AT27</f>
        <v>1.39080187664098E-2</v>
      </c>
      <c r="H27" s="1">
        <f>BofAData!$AT27</f>
        <v>6.4698803977504904E-3</v>
      </c>
      <c r="I27" s="1">
        <f>WellsFargoData!$AT27</f>
        <v>7.3341131097271802E-3</v>
      </c>
      <c r="J27" s="1">
        <f>HuntingtonData!$AT27</f>
        <v>9.3672489313420208E-3</v>
      </c>
      <c r="K27" s="1">
        <f>PNCData!$AT27</f>
        <v>1.02006160268768E-2</v>
      </c>
      <c r="L27" s="1">
        <f>TDData!$AT27</f>
        <v>2.86428125278844E-2</v>
      </c>
      <c r="M27" s="1">
        <f>PWCData!$AT27</f>
        <v>1.33588484949329E-2</v>
      </c>
      <c r="O27" s="1">
        <v>1.21E-2</v>
      </c>
      <c r="P27" s="2">
        <f t="shared" si="1"/>
        <v>6.4698803977504904E-3</v>
      </c>
      <c r="Q27" s="1">
        <f t="shared" si="2"/>
        <v>9.9922742529931045E-3</v>
      </c>
      <c r="R27" s="1">
        <f t="shared" si="3"/>
        <v>1.3633433630671349E-2</v>
      </c>
      <c r="S27" s="1">
        <f t="shared" si="4"/>
        <v>2.3835315614368947E-2</v>
      </c>
      <c r="T27" s="1">
        <f t="shared" si="5"/>
        <v>0.11803673481749601</v>
      </c>
      <c r="V27" s="2">
        <f t="shared" si="6"/>
        <v>6.4698803977504904E-3</v>
      </c>
      <c r="W27" s="2">
        <f t="shared" si="7"/>
        <v>9.9922742529931045E-3</v>
      </c>
      <c r="X27" s="2">
        <f t="shared" si="22"/>
        <v>3.6411593776782443E-3</v>
      </c>
      <c r="Y27" s="2">
        <f t="shared" si="22"/>
        <v>1.0201881983697599E-2</v>
      </c>
      <c r="Z27" s="2">
        <f t="shared" si="22"/>
        <v>9.4201419203127051E-2</v>
      </c>
      <c r="AA27" s="2">
        <f t="shared" si="8"/>
        <v>1.3843041361375843E-2</v>
      </c>
      <c r="AB27" s="4">
        <v>1.17</v>
      </c>
      <c r="AC27" s="1">
        <f t="shared" si="9"/>
        <v>1.1699999999999999E-2</v>
      </c>
      <c r="AD27">
        <v>0</v>
      </c>
      <c r="AE27">
        <f t="shared" si="10"/>
        <v>0</v>
      </c>
      <c r="AG27" s="2">
        <f t="shared" si="11"/>
        <v>6.4698803977504904E-3</v>
      </c>
      <c r="AH27" s="5">
        <f t="shared" si="12"/>
        <v>9.7839324791094105E-3</v>
      </c>
      <c r="AI27" s="5">
        <f t="shared" si="13"/>
        <v>1.39080187664098E-2</v>
      </c>
      <c r="AJ27" s="5">
        <f t="shared" si="14"/>
        <v>2.6239064071126673E-2</v>
      </c>
      <c r="AK27" s="5">
        <f t="shared" si="15"/>
        <v>0.11803673481749601</v>
      </c>
      <c r="AL27" s="5">
        <f t="shared" si="16"/>
        <v>6.4698803977504904E-3</v>
      </c>
      <c r="AM27" s="6">
        <f t="shared" si="17"/>
        <v>9.7839324791094105E-3</v>
      </c>
      <c r="AN27" s="6">
        <f t="shared" si="18"/>
        <v>4.1240862873003891E-3</v>
      </c>
      <c r="AO27" s="6">
        <f t="shared" si="19"/>
        <v>1.2331045304716874E-2</v>
      </c>
      <c r="AP27" s="6">
        <f t="shared" si="20"/>
        <v>9.1797670746369325E-2</v>
      </c>
      <c r="AQ27" s="6">
        <f t="shared" si="21"/>
        <v>1.6455131592017263E-2</v>
      </c>
      <c r="AW27" s="5">
        <v>7.4000000000000003E-3</v>
      </c>
      <c r="AX27" s="5"/>
      <c r="AY27" s="5"/>
      <c r="AZ27" s="5"/>
      <c r="BA27" s="5"/>
    </row>
    <row r="28" spans="1:53" x14ac:dyDescent="0.25">
      <c r="A28">
        <v>2007.75</v>
      </c>
      <c r="B28" s="1">
        <f>PWCData!$AT28</f>
        <v>1.3534870941879501E-2</v>
      </c>
      <c r="C28" s="1">
        <f>DiscoverData!$AT28</f>
        <v>3.4266155794557503E-2</v>
      </c>
      <c r="D28" s="1">
        <f>CapitalOneData!$AT28</f>
        <v>6.5389095638862693E-2</v>
      </c>
      <c r="E28" s="1">
        <f>CitiData!$AT28</f>
        <v>1.45960172591105E-2</v>
      </c>
      <c r="F28" s="1">
        <f>AMEXData!$AT28</f>
        <v>1.8492646603653899E-2</v>
      </c>
      <c r="G28" s="1">
        <f>JPMData!$AT28</f>
        <v>1.31625511417304E-2</v>
      </c>
      <c r="H28" s="1">
        <f>BofAData!$AT28</f>
        <v>6.5592563813882798E-3</v>
      </c>
      <c r="I28" s="1">
        <f>WellsFargoData!$AT28</f>
        <v>6.9976004396959703E-3</v>
      </c>
      <c r="J28" s="1">
        <f>HuntingtonData!$AT28</f>
        <v>9.4790526287682596E-3</v>
      </c>
      <c r="K28" s="1">
        <f>PNCData!$AT28</f>
        <v>8.2011317572563795E-3</v>
      </c>
      <c r="L28" s="1">
        <f>TDData!$AT28</f>
        <v>2.0012468827930199E-2</v>
      </c>
      <c r="M28" s="1">
        <f>PWCData!$AT28</f>
        <v>1.3534870941879501E-2</v>
      </c>
      <c r="O28" s="1">
        <v>1.34E-2</v>
      </c>
      <c r="P28" s="2">
        <f t="shared" si="1"/>
        <v>6.5592563813882798E-3</v>
      </c>
      <c r="Q28" s="1">
        <f t="shared" si="2"/>
        <v>9.15957241089029E-3</v>
      </c>
      <c r="R28" s="1">
        <f t="shared" si="3"/>
        <v>1.3534870941879501E-2</v>
      </c>
      <c r="S28" s="1">
        <f t="shared" si="4"/>
        <v>1.9252557715792047E-2</v>
      </c>
      <c r="T28" s="1">
        <f t="shared" si="5"/>
        <v>6.5389095638862693E-2</v>
      </c>
      <c r="V28" s="2">
        <f t="shared" si="6"/>
        <v>6.5592563813882798E-3</v>
      </c>
      <c r="W28" s="2">
        <f t="shared" si="7"/>
        <v>9.15957241089029E-3</v>
      </c>
      <c r="X28" s="2">
        <f t="shared" si="22"/>
        <v>4.3752985309892106E-3</v>
      </c>
      <c r="Y28" s="2">
        <f t="shared" si="22"/>
        <v>5.7176867739125465E-3</v>
      </c>
      <c r="Z28" s="2">
        <f t="shared" si="22"/>
        <v>4.6136537923070646E-2</v>
      </c>
      <c r="AA28" s="2">
        <f t="shared" si="8"/>
        <v>1.0092985304901757E-2</v>
      </c>
      <c r="AB28" s="4">
        <v>1.2</v>
      </c>
      <c r="AC28" s="1">
        <f t="shared" si="9"/>
        <v>1.2E-2</v>
      </c>
      <c r="AD28">
        <v>0</v>
      </c>
      <c r="AE28">
        <f t="shared" si="10"/>
        <v>0</v>
      </c>
      <c r="AG28" s="2">
        <f t="shared" si="11"/>
        <v>6.5592563813882798E-3</v>
      </c>
      <c r="AH28" s="5">
        <f t="shared" si="12"/>
        <v>8.8400921930123187E-3</v>
      </c>
      <c r="AI28" s="5">
        <f t="shared" si="13"/>
        <v>1.3534870941879501E-2</v>
      </c>
      <c r="AJ28" s="5">
        <f t="shared" si="14"/>
        <v>1.9632513271861125E-2</v>
      </c>
      <c r="AK28" s="5">
        <f t="shared" si="15"/>
        <v>6.5389095638862693E-2</v>
      </c>
      <c r="AL28" s="5">
        <f t="shared" si="16"/>
        <v>6.5592563813882798E-3</v>
      </c>
      <c r="AM28" s="6">
        <f t="shared" si="17"/>
        <v>8.8400921930123187E-3</v>
      </c>
      <c r="AN28" s="6">
        <f t="shared" si="18"/>
        <v>4.694778748867182E-3</v>
      </c>
      <c r="AO28" s="6">
        <f t="shared" si="19"/>
        <v>6.097642329981624E-3</v>
      </c>
      <c r="AP28" s="6">
        <f t="shared" si="20"/>
        <v>4.5756582367001572E-2</v>
      </c>
      <c r="AQ28" s="6">
        <f t="shared" si="21"/>
        <v>1.0792421078848806E-2</v>
      </c>
      <c r="AW28" s="5">
        <v>1.03E-2</v>
      </c>
      <c r="AX28" s="5"/>
      <c r="AY28" s="5"/>
      <c r="AZ28" s="5"/>
      <c r="BA28" s="5"/>
    </row>
    <row r="29" spans="1:53" x14ac:dyDescent="0.25">
      <c r="A29">
        <v>2008</v>
      </c>
      <c r="B29" s="1">
        <f>PWCData!$AT29</f>
        <v>1.3169426559438801E-2</v>
      </c>
      <c r="C29" s="1">
        <f>DiscoverData!$AT29</f>
        <v>2.86570200492786E-2</v>
      </c>
      <c r="D29" s="1">
        <f>CapitalOneData!$AT29</f>
        <v>5.0936292801701998E-2</v>
      </c>
      <c r="E29" s="1">
        <f>CitiData!$AT29</f>
        <v>1.42534637687575E-2</v>
      </c>
      <c r="F29" s="1">
        <f>AMEXData!$AT29</f>
        <v>1.7543188835500101E-2</v>
      </c>
      <c r="G29" s="1">
        <f>JPMData!$AT29</f>
        <v>1.2514432747632099E-2</v>
      </c>
      <c r="H29" s="1">
        <f>BofAData!$AT29</f>
        <v>6.4667083546717102E-3</v>
      </c>
      <c r="I29" s="1">
        <f>WellsFargoData!$AT29</f>
        <v>6.7961228249477602E-3</v>
      </c>
      <c r="J29" s="1">
        <f>HuntingtonData!$AT29</f>
        <v>9.5932982029455494E-3</v>
      </c>
      <c r="K29" s="1">
        <f>PNCData!$AT29</f>
        <v>7.9592709728543293E-3</v>
      </c>
      <c r="L29" s="1">
        <f>TDData!$AT29</f>
        <v>2.05131482250695E-2</v>
      </c>
      <c r="M29" s="1">
        <f>PWCData!$AT29</f>
        <v>1.3169426559438801E-2</v>
      </c>
      <c r="O29" s="1">
        <v>1.49E-2</v>
      </c>
      <c r="P29" s="2">
        <f t="shared" si="1"/>
        <v>6.4667083546717102E-3</v>
      </c>
      <c r="Q29" s="1">
        <f t="shared" si="2"/>
        <v>9.1847913954227443E-3</v>
      </c>
      <c r="R29" s="1">
        <f t="shared" si="3"/>
        <v>1.3169426559438801E-2</v>
      </c>
      <c r="S29" s="1">
        <f t="shared" si="4"/>
        <v>1.90281685302848E-2</v>
      </c>
      <c r="T29" s="1">
        <f t="shared" si="5"/>
        <v>5.0936292801701998E-2</v>
      </c>
      <c r="V29" s="2">
        <f t="shared" si="6"/>
        <v>6.4667083546717102E-3</v>
      </c>
      <c r="W29" s="2">
        <f t="shared" si="7"/>
        <v>9.1847913954227443E-3</v>
      </c>
      <c r="X29" s="2">
        <f t="shared" si="22"/>
        <v>3.9846351640160562E-3</v>
      </c>
      <c r="Y29" s="2">
        <f t="shared" si="22"/>
        <v>5.8587419708459997E-3</v>
      </c>
      <c r="Z29" s="2">
        <f t="shared" si="22"/>
        <v>3.1908124271417197E-2</v>
      </c>
      <c r="AA29" s="2">
        <f t="shared" si="8"/>
        <v>9.8433771348620559E-3</v>
      </c>
      <c r="AB29" s="4">
        <v>1.35</v>
      </c>
      <c r="AC29" s="1">
        <f t="shared" si="9"/>
        <v>1.3500000000000002E-2</v>
      </c>
      <c r="AD29">
        <v>0</v>
      </c>
      <c r="AE29">
        <f t="shared" si="10"/>
        <v>0</v>
      </c>
      <c r="AG29" s="2">
        <f t="shared" si="11"/>
        <v>6.4667083546717102E-3</v>
      </c>
      <c r="AH29" s="5">
        <f t="shared" si="12"/>
        <v>8.7762845878999393E-3</v>
      </c>
      <c r="AI29" s="5">
        <f t="shared" si="13"/>
        <v>1.3169426559438801E-2</v>
      </c>
      <c r="AJ29" s="5">
        <f t="shared" si="14"/>
        <v>1.977065837767715E-2</v>
      </c>
      <c r="AK29" s="5">
        <f t="shared" si="15"/>
        <v>5.0936292801701998E-2</v>
      </c>
      <c r="AL29" s="5">
        <f t="shared" si="16"/>
        <v>6.4667083546717102E-3</v>
      </c>
      <c r="AM29" s="6">
        <f t="shared" si="17"/>
        <v>8.7762845878999393E-3</v>
      </c>
      <c r="AN29" s="6">
        <f t="shared" si="18"/>
        <v>4.3931419715388612E-3</v>
      </c>
      <c r="AO29" s="6">
        <f t="shared" si="19"/>
        <v>6.6012318182383494E-3</v>
      </c>
      <c r="AP29" s="6">
        <f t="shared" si="20"/>
        <v>3.1165634424024848E-2</v>
      </c>
      <c r="AQ29" s="6">
        <f t="shared" si="21"/>
        <v>1.0994373789777211E-2</v>
      </c>
      <c r="AW29" s="5">
        <v>1.3500000000000002E-2</v>
      </c>
      <c r="AX29" s="5"/>
      <c r="AY29" s="5"/>
      <c r="AZ29" s="5"/>
      <c r="BA29" s="5"/>
    </row>
    <row r="30" spans="1:53" x14ac:dyDescent="0.25">
      <c r="A30">
        <v>2008.25</v>
      </c>
      <c r="B30" s="1">
        <f>PWCData!$AT30</f>
        <v>1.3246136386032999E-2</v>
      </c>
      <c r="C30" s="1">
        <f>DiscoverData!$AT30</f>
        <v>3.8553478391112297E-2</v>
      </c>
      <c r="D30" s="1">
        <f>CapitalOneData!$AT30</f>
        <v>8.59517701483095E-2</v>
      </c>
      <c r="E30" s="1">
        <f>CitiData!$AT30</f>
        <v>3.0016896648831299E-2</v>
      </c>
      <c r="F30" s="1">
        <f>AMEXData!$AT30</f>
        <v>3.5369103211544697E-2</v>
      </c>
      <c r="G30" s="1">
        <f>JPMData!$AT30</f>
        <v>1.7549960471935099E-2</v>
      </c>
      <c r="H30" s="1">
        <f>BofAData!$AT30</f>
        <v>7.2583432904752797E-3</v>
      </c>
      <c r="I30" s="1">
        <f>WellsFargoData!$AT30</f>
        <v>1.13852647977035E-2</v>
      </c>
      <c r="J30" s="1">
        <f>HuntingtonData!$AT30</f>
        <v>6.6568249542087003E-3</v>
      </c>
      <c r="K30" s="1">
        <f>PNCData!$AT30</f>
        <v>1.04618871743026E-2</v>
      </c>
      <c r="L30" s="1">
        <f>TDData!$AT30</f>
        <v>1.73312980983273E-2</v>
      </c>
      <c r="M30" s="1">
        <f>PWCData!$AT30</f>
        <v>1.3246136386032999E-2</v>
      </c>
      <c r="O30" s="1">
        <v>1.6200000000000003E-2</v>
      </c>
      <c r="P30" s="2">
        <f t="shared" si="1"/>
        <v>6.6568249542087003E-3</v>
      </c>
      <c r="Q30" s="1">
        <f t="shared" si="2"/>
        <v>1.1154420391853274E-2</v>
      </c>
      <c r="R30" s="1">
        <f t="shared" si="3"/>
        <v>1.5288717242180149E-2</v>
      </c>
      <c r="S30" s="1">
        <f t="shared" si="4"/>
        <v>3.2692999930187996E-2</v>
      </c>
      <c r="T30" s="1">
        <f t="shared" si="5"/>
        <v>8.59517701483095E-2</v>
      </c>
      <c r="V30" s="2">
        <f t="shared" si="6"/>
        <v>6.6568249542087003E-3</v>
      </c>
      <c r="W30" s="2">
        <f t="shared" si="7"/>
        <v>1.1154420391853274E-2</v>
      </c>
      <c r="X30" s="2">
        <f t="shared" si="22"/>
        <v>4.1342968503268757E-3</v>
      </c>
      <c r="Y30" s="2">
        <f t="shared" si="22"/>
        <v>1.7404282688007845E-2</v>
      </c>
      <c r="Z30" s="2">
        <f t="shared" si="22"/>
        <v>5.3258770218121504E-2</v>
      </c>
      <c r="AA30" s="2">
        <f t="shared" si="8"/>
        <v>2.1538579538334723E-2</v>
      </c>
      <c r="AB30" s="4">
        <v>1.55</v>
      </c>
      <c r="AC30" s="1">
        <f t="shared" si="9"/>
        <v>1.55E-2</v>
      </c>
      <c r="AD30">
        <v>1</v>
      </c>
      <c r="AE30">
        <f t="shared" si="10"/>
        <v>100</v>
      </c>
      <c r="AG30" s="2">
        <f t="shared" si="11"/>
        <v>6.6568249542087003E-3</v>
      </c>
      <c r="AH30" s="5">
        <f t="shared" si="12"/>
        <v>1.092357598600305E-2</v>
      </c>
      <c r="AI30" s="5">
        <f t="shared" si="13"/>
        <v>1.73312980983273E-2</v>
      </c>
      <c r="AJ30" s="5">
        <f t="shared" si="14"/>
        <v>3.4031051570866347E-2</v>
      </c>
      <c r="AK30" s="5">
        <f t="shared" si="15"/>
        <v>8.59517701483095E-2</v>
      </c>
      <c r="AL30" s="5">
        <f t="shared" si="16"/>
        <v>6.6568249542087003E-3</v>
      </c>
      <c r="AM30" s="6">
        <f t="shared" si="17"/>
        <v>1.092357598600305E-2</v>
      </c>
      <c r="AN30" s="6">
        <f t="shared" si="18"/>
        <v>6.40772211232425E-3</v>
      </c>
      <c r="AO30" s="6">
        <f t="shared" si="19"/>
        <v>1.6699753472539047E-2</v>
      </c>
      <c r="AP30" s="6">
        <f t="shared" si="20"/>
        <v>5.1920718577443153E-2</v>
      </c>
      <c r="AQ30" s="6">
        <f t="shared" si="21"/>
        <v>2.3107475584863299E-2</v>
      </c>
      <c r="AW30" s="5">
        <v>1.54E-2</v>
      </c>
      <c r="AX30" s="5"/>
      <c r="AY30" s="5"/>
      <c r="AZ30" s="5"/>
      <c r="BA30" s="5"/>
    </row>
    <row r="31" spans="1:53" x14ac:dyDescent="0.25">
      <c r="A31">
        <v>2008.5</v>
      </c>
      <c r="B31" s="1">
        <f>PWCData!$AT31</f>
        <v>1.3446182649801399E-2</v>
      </c>
      <c r="C31" s="1">
        <f>DiscoverData!$AT31</f>
        <v>3.74351682838691E-2</v>
      </c>
      <c r="D31" s="1">
        <f>CapitalOneData!$AT31</f>
        <v>8.0598070642287703E-2</v>
      </c>
      <c r="E31" s="1">
        <f>CitiData!$AT31</f>
        <v>3.1773806507385302E-2</v>
      </c>
      <c r="F31" s="1">
        <f>AMEXData!$AT31</f>
        <v>3.5022334375455003E-2</v>
      </c>
      <c r="G31" s="1">
        <f>JPMData!$AT31</f>
        <v>1.7676347711272002E-2</v>
      </c>
      <c r="H31" s="1">
        <f>BofAData!$AT31</f>
        <v>7.4122607647698398E-3</v>
      </c>
      <c r="I31" s="1">
        <f>WellsFargoData!$AT31</f>
        <v>1.10333282605387E-2</v>
      </c>
      <c r="J31" s="1">
        <f>HuntingtonData!$AT31</f>
        <v>6.3334763892682003E-3</v>
      </c>
      <c r="K31" s="1">
        <f>PNCData!$AT31</f>
        <v>1.04069309303785E-2</v>
      </c>
      <c r="L31" s="1">
        <f>TDData!$AT31</f>
        <v>1.8151540383014201E-2</v>
      </c>
      <c r="M31" s="1">
        <f>PWCData!$AT31</f>
        <v>1.3446182649801399E-2</v>
      </c>
      <c r="O31" s="1">
        <v>1.8200000000000001E-2</v>
      </c>
      <c r="P31" s="2">
        <f t="shared" si="1"/>
        <v>6.3334763892682003E-3</v>
      </c>
      <c r="Q31" s="1">
        <f t="shared" si="2"/>
        <v>1.0876728927998651E-2</v>
      </c>
      <c r="R31" s="1">
        <f t="shared" si="3"/>
        <v>1.5561265180536701E-2</v>
      </c>
      <c r="S31" s="1">
        <f t="shared" si="4"/>
        <v>3.3398070441420152E-2</v>
      </c>
      <c r="T31" s="1">
        <f t="shared" si="5"/>
        <v>8.0598070642287703E-2</v>
      </c>
      <c r="V31" s="2">
        <f t="shared" si="6"/>
        <v>6.3334763892682003E-3</v>
      </c>
      <c r="W31" s="2">
        <f t="shared" si="7"/>
        <v>1.0876728927998651E-2</v>
      </c>
      <c r="X31" s="2">
        <f t="shared" si="22"/>
        <v>4.6845362525380508E-3</v>
      </c>
      <c r="Y31" s="2">
        <f t="shared" si="22"/>
        <v>1.7836805260883451E-2</v>
      </c>
      <c r="Z31" s="2">
        <f t="shared" si="22"/>
        <v>4.7200000200867551E-2</v>
      </c>
      <c r="AA31" s="2">
        <f t="shared" si="8"/>
        <v>2.25213415134215E-2</v>
      </c>
      <c r="AB31" s="4">
        <v>1.77</v>
      </c>
      <c r="AC31" s="1">
        <f t="shared" si="9"/>
        <v>1.77E-2</v>
      </c>
      <c r="AD31">
        <v>1</v>
      </c>
      <c r="AE31">
        <f t="shared" si="10"/>
        <v>100</v>
      </c>
      <c r="AG31" s="2">
        <f t="shared" si="11"/>
        <v>6.3334763892682003E-3</v>
      </c>
      <c r="AH31" s="5">
        <f t="shared" si="12"/>
        <v>1.0720129595458601E-2</v>
      </c>
      <c r="AI31" s="5">
        <f t="shared" si="13"/>
        <v>1.7676347711272002E-2</v>
      </c>
      <c r="AJ31" s="5">
        <f t="shared" si="14"/>
        <v>3.4210202408437577E-2</v>
      </c>
      <c r="AK31" s="5">
        <f t="shared" si="15"/>
        <v>8.0598070642287703E-2</v>
      </c>
      <c r="AL31" s="5">
        <f t="shared" si="16"/>
        <v>6.3334763892682003E-3</v>
      </c>
      <c r="AM31" s="6">
        <f t="shared" si="17"/>
        <v>1.0720129595458601E-2</v>
      </c>
      <c r="AN31" s="6">
        <f t="shared" si="18"/>
        <v>6.9562181158134007E-3</v>
      </c>
      <c r="AO31" s="6">
        <f t="shared" si="19"/>
        <v>1.6533854697165576E-2</v>
      </c>
      <c r="AP31" s="6">
        <f t="shared" si="20"/>
        <v>4.6387868233850126E-2</v>
      </c>
      <c r="AQ31" s="6">
        <f t="shared" si="21"/>
        <v>2.3490072812978977E-2</v>
      </c>
      <c r="AW31" s="5">
        <v>1.7899999999999999E-2</v>
      </c>
      <c r="AX31" s="5"/>
      <c r="AY31" s="5"/>
      <c r="AZ31" s="5"/>
      <c r="BA31" s="5"/>
    </row>
    <row r="32" spans="1:53" x14ac:dyDescent="0.25">
      <c r="A32">
        <v>2008.75</v>
      </c>
      <c r="B32" s="1">
        <f>PWCData!$AT32</f>
        <v>1.3355169706225399E-2</v>
      </c>
      <c r="C32" s="1">
        <f>DiscoverData!$AT32</f>
        <v>3.38087326011796E-2</v>
      </c>
      <c r="D32" s="1">
        <f>CapitalOneData!$AT32</f>
        <v>7.1700115805678297E-2</v>
      </c>
      <c r="E32" s="1">
        <f>CitiData!$AT32</f>
        <v>3.2153458178483502E-2</v>
      </c>
      <c r="F32" s="1">
        <f>AMEXData!$AT32</f>
        <v>4.0211657788639603E-2</v>
      </c>
      <c r="G32" s="1">
        <f>JPMData!$AT32</f>
        <v>1.12808373710101E-2</v>
      </c>
      <c r="H32" s="1">
        <f>BofAData!$AT32</f>
        <v>7.4312827692621097E-3</v>
      </c>
      <c r="I32" s="1">
        <f>WellsFargoData!$AT32</f>
        <v>1.08921660537006E-2</v>
      </c>
      <c r="J32" s="1">
        <f>HuntingtonData!$AT32</f>
        <v>6.2180796731358496E-3</v>
      </c>
      <c r="K32" s="1">
        <f>PNCData!$AT32</f>
        <v>9.92858636980932E-3</v>
      </c>
      <c r="L32" s="1">
        <f>TDData!$AT32</f>
        <v>1.7546118927272099E-2</v>
      </c>
      <c r="M32" s="1">
        <f>PWCData!$AT32</f>
        <v>1.3355169706225399E-2</v>
      </c>
      <c r="N32" s="1">
        <v>1.5046306451501179E-2</v>
      </c>
      <c r="O32" s="1">
        <v>2.3199999999999998E-2</v>
      </c>
      <c r="P32" s="2">
        <f t="shared" si="1"/>
        <v>6.2180796731358496E-3</v>
      </c>
      <c r="Q32" s="1">
        <f t="shared" si="2"/>
        <v>1.0651271132727781E-2</v>
      </c>
      <c r="R32" s="1">
        <f t="shared" si="3"/>
        <v>1.3355169706225399E-2</v>
      </c>
      <c r="S32" s="1">
        <f t="shared" si="4"/>
        <v>3.2567276784157523E-2</v>
      </c>
      <c r="T32" s="1">
        <f t="shared" si="5"/>
        <v>7.1700115805678297E-2</v>
      </c>
      <c r="V32" s="2">
        <f t="shared" si="6"/>
        <v>6.2180796731358496E-3</v>
      </c>
      <c r="W32" s="2">
        <f t="shared" si="7"/>
        <v>1.0651271132727781E-2</v>
      </c>
      <c r="X32" s="2">
        <f t="shared" si="22"/>
        <v>2.7038985734976189E-3</v>
      </c>
      <c r="Y32" s="2">
        <f t="shared" si="22"/>
        <v>1.9212107077932125E-2</v>
      </c>
      <c r="Z32" s="2">
        <f t="shared" si="22"/>
        <v>3.9132839021520774E-2</v>
      </c>
      <c r="AA32" s="2">
        <f t="shared" si="8"/>
        <v>2.1916005651429742E-2</v>
      </c>
      <c r="AB32" s="4">
        <v>1.97</v>
      </c>
      <c r="AC32" s="1">
        <f t="shared" si="9"/>
        <v>1.9699999999999999E-2</v>
      </c>
      <c r="AD32">
        <v>1</v>
      </c>
      <c r="AE32">
        <f t="shared" si="10"/>
        <v>100</v>
      </c>
      <c r="AG32" s="2">
        <f t="shared" si="11"/>
        <v>6.2180796731358496E-3</v>
      </c>
      <c r="AH32" s="5">
        <f t="shared" si="12"/>
        <v>1.041037621175496E-2</v>
      </c>
      <c r="AI32" s="5">
        <f t="shared" si="13"/>
        <v>1.3355169706225399E-2</v>
      </c>
      <c r="AJ32" s="5">
        <f t="shared" si="14"/>
        <v>3.3394913995505579E-2</v>
      </c>
      <c r="AK32" s="5">
        <f t="shared" si="15"/>
        <v>7.1700115805678297E-2</v>
      </c>
      <c r="AL32" s="5">
        <f t="shared" si="16"/>
        <v>6.2180796731358496E-3</v>
      </c>
      <c r="AM32" s="6">
        <f t="shared" si="17"/>
        <v>1.041037621175496E-2</v>
      </c>
      <c r="AN32" s="6">
        <f t="shared" si="18"/>
        <v>2.9447934944704397E-3</v>
      </c>
      <c r="AO32" s="6">
        <f t="shared" si="19"/>
        <v>2.0039744289280181E-2</v>
      </c>
      <c r="AP32" s="6">
        <f t="shared" si="20"/>
        <v>3.8305201810172718E-2</v>
      </c>
      <c r="AQ32" s="6">
        <f t="shared" si="21"/>
        <v>2.2984537783750619E-2</v>
      </c>
      <c r="AV32" s="5">
        <v>1.4351190160081091E-2</v>
      </c>
      <c r="AW32" s="5">
        <v>2.1299999999999999E-2</v>
      </c>
      <c r="AX32" s="5"/>
      <c r="AY32" s="5"/>
      <c r="AZ32" s="5"/>
      <c r="BA32" s="5"/>
    </row>
    <row r="33" spans="1:53" x14ac:dyDescent="0.25">
      <c r="A33">
        <v>2009</v>
      </c>
      <c r="B33" s="1">
        <f>PWCData!$AT33</f>
        <v>1.3175756727953999E-2</v>
      </c>
      <c r="C33" s="1">
        <f>DiscoverData!$AT33</f>
        <v>2.6652371668110499E-2</v>
      </c>
      <c r="D33" s="1">
        <f>CapitalOneData!$AT33</f>
        <v>6.2108526004930498E-2</v>
      </c>
      <c r="E33" s="1">
        <f>CitiData!$AT33</f>
        <v>3.3969227239119902E-2</v>
      </c>
      <c r="F33" s="1">
        <f>AMEXData!$AT33</f>
        <v>3.57673534040895E-2</v>
      </c>
      <c r="G33" s="1">
        <f>JPMData!$AT33</f>
        <v>1.1863830622043599E-2</v>
      </c>
      <c r="H33" s="1">
        <f>BofAData!$AT33</f>
        <v>6.9638330408285697E-3</v>
      </c>
      <c r="I33" s="1">
        <f>WellsFargoData!$AT33</f>
        <v>1.04072463143993E-2</v>
      </c>
      <c r="J33" s="1">
        <f>HuntingtonData!$AT33</f>
        <v>6.2833034435599401E-3</v>
      </c>
      <c r="K33" s="1">
        <f>PNCData!$AT33</f>
        <v>9.7821667079531303E-3</v>
      </c>
      <c r="L33" s="1">
        <f>TDData!$AT33</f>
        <v>5.1619233800084905E-4</v>
      </c>
      <c r="M33" s="1">
        <f>PWCData!$AT33</f>
        <v>1.3175756727953999E-2</v>
      </c>
      <c r="N33" s="1">
        <v>1.8184340067540217E-2</v>
      </c>
      <c r="O33" s="1">
        <v>2.63E-2</v>
      </c>
      <c r="P33" s="2">
        <f t="shared" si="1"/>
        <v>5.1619233800084905E-4</v>
      </c>
      <c r="Q33" s="1">
        <f t="shared" si="2"/>
        <v>9.0775832911719895E-3</v>
      </c>
      <c r="R33" s="1">
        <f t="shared" si="3"/>
        <v>1.2519793674998799E-2</v>
      </c>
      <c r="S33" s="1">
        <f t="shared" si="4"/>
        <v>2.8481585560862849E-2</v>
      </c>
      <c r="T33" s="1">
        <f t="shared" si="5"/>
        <v>6.2108526004930498E-2</v>
      </c>
      <c r="V33" s="2">
        <f t="shared" si="6"/>
        <v>5.1619233800084905E-4</v>
      </c>
      <c r="W33" s="2">
        <f t="shared" si="7"/>
        <v>9.0775832911719895E-3</v>
      </c>
      <c r="X33" s="2">
        <f t="shared" si="22"/>
        <v>3.44221038382681E-3</v>
      </c>
      <c r="Y33" s="2">
        <f t="shared" si="22"/>
        <v>1.5961791885864052E-2</v>
      </c>
      <c r="Z33" s="2">
        <f t="shared" si="22"/>
        <v>3.3626940444067652E-2</v>
      </c>
      <c r="AA33" s="2">
        <f t="shared" si="8"/>
        <v>1.940400226969086E-2</v>
      </c>
      <c r="AB33" s="4">
        <v>2.2799999999999998</v>
      </c>
      <c r="AC33" s="1">
        <f t="shared" si="9"/>
        <v>2.2799999999999997E-2</v>
      </c>
      <c r="AD33">
        <v>1</v>
      </c>
      <c r="AE33">
        <f t="shared" si="10"/>
        <v>100</v>
      </c>
      <c r="AG33" s="2">
        <f t="shared" si="11"/>
        <v>5.1619233800084905E-4</v>
      </c>
      <c r="AH33" s="5">
        <f t="shared" si="12"/>
        <v>8.3729998743908504E-3</v>
      </c>
      <c r="AI33" s="5">
        <f t="shared" si="13"/>
        <v>1.1863830622043599E-2</v>
      </c>
      <c r="AJ33" s="5">
        <f t="shared" si="14"/>
        <v>3.2140013346367555E-2</v>
      </c>
      <c r="AK33" s="5">
        <f t="shared" si="15"/>
        <v>6.2108526004930498E-2</v>
      </c>
      <c r="AL33" s="5">
        <f t="shared" si="16"/>
        <v>5.1619233800084905E-4</v>
      </c>
      <c r="AM33" s="6">
        <f t="shared" si="17"/>
        <v>8.3729998743908504E-3</v>
      </c>
      <c r="AN33" s="6">
        <f t="shared" si="18"/>
        <v>3.4908307476527491E-3</v>
      </c>
      <c r="AO33" s="6">
        <f t="shared" si="19"/>
        <v>2.0276182724323955E-2</v>
      </c>
      <c r="AP33" s="6">
        <f t="shared" si="20"/>
        <v>2.9968512658562943E-2</v>
      </c>
      <c r="AQ33" s="6">
        <f t="shared" si="21"/>
        <v>2.3767013471976704E-2</v>
      </c>
      <c r="AV33" s="5">
        <v>2.3761974989927468E-2</v>
      </c>
      <c r="AW33" s="5">
        <v>2.76E-2</v>
      </c>
      <c r="AX33" s="5"/>
      <c r="AY33" s="5"/>
      <c r="AZ33" s="5"/>
      <c r="BA33" s="5"/>
    </row>
    <row r="34" spans="1:53" x14ac:dyDescent="0.25">
      <c r="A34">
        <v>2009.25</v>
      </c>
      <c r="B34" s="1">
        <f>PWCData!$AT34</f>
        <v>1.61821416352016E-2</v>
      </c>
      <c r="C34" s="1">
        <f>DiscoverData!$AT34</f>
        <v>5.68008442387977E-2</v>
      </c>
      <c r="D34" s="1">
        <f>CapitalOneData!$AT34</f>
        <v>8.1760864797265007E-2</v>
      </c>
      <c r="E34" s="1">
        <f>CitiData!$AT34</f>
        <v>5.967980038147E-2</v>
      </c>
      <c r="F34" s="1">
        <f>AMEXData!$AT34</f>
        <v>6.8200570122719295E-2</v>
      </c>
      <c r="G34" s="1">
        <f>JPMData!$AT34</f>
        <v>3.0354886547439099E-2</v>
      </c>
      <c r="H34" s="1">
        <f>BofAData!$AT34</f>
        <v>1.75036039709318E-2</v>
      </c>
      <c r="I34" s="1">
        <f>WellsFargoData!$AT34</f>
        <v>2.2927630940800501E-2</v>
      </c>
      <c r="J34" s="1">
        <f>HuntingtonData!$AT34</f>
        <v>1.0430487500492599E-2</v>
      </c>
      <c r="K34" s="1">
        <f>PNCData!$AT34</f>
        <v>1.7587263630019501E-2</v>
      </c>
      <c r="L34" s="1">
        <f>TDData!$AT34</f>
        <v>3.6279288568926397E-4</v>
      </c>
      <c r="M34" s="1">
        <f>PWCData!$AT34</f>
        <v>1.61821416352016E-2</v>
      </c>
      <c r="N34" s="1">
        <v>2.1375616536573567E-2</v>
      </c>
      <c r="O34" s="1">
        <v>2.8199999999999999E-2</v>
      </c>
      <c r="P34" s="2">
        <f t="shared" si="1"/>
        <v>3.6279288568926397E-4</v>
      </c>
      <c r="Q34" s="1">
        <f t="shared" si="2"/>
        <v>1.61821416352016E-2</v>
      </c>
      <c r="R34" s="1">
        <f t="shared" si="3"/>
        <v>2.0257447285409999E-2</v>
      </c>
      <c r="S34" s="1">
        <f t="shared" si="4"/>
        <v>5.7520583274465777E-2</v>
      </c>
      <c r="T34" s="1">
        <f t="shared" si="5"/>
        <v>8.1760864797265007E-2</v>
      </c>
      <c r="V34" s="2">
        <f t="shared" si="6"/>
        <v>3.6279288568926397E-4</v>
      </c>
      <c r="W34" s="2">
        <f t="shared" si="7"/>
        <v>1.61821416352016E-2</v>
      </c>
      <c r="X34" s="2">
        <f t="shared" si="22"/>
        <v>4.0753056502083988E-3</v>
      </c>
      <c r="Y34" s="2">
        <f t="shared" si="22"/>
        <v>3.7263135989055778E-2</v>
      </c>
      <c r="Z34" s="2">
        <f t="shared" si="22"/>
        <v>2.424028152279923E-2</v>
      </c>
      <c r="AA34" s="2">
        <f t="shared" si="8"/>
        <v>4.1338441639264173E-2</v>
      </c>
      <c r="AB34" s="4">
        <v>2.62</v>
      </c>
      <c r="AC34" s="1">
        <f t="shared" si="9"/>
        <v>2.6200000000000001E-2</v>
      </c>
      <c r="AD34">
        <v>1</v>
      </c>
      <c r="AE34">
        <f t="shared" si="10"/>
        <v>100</v>
      </c>
      <c r="AG34" s="2">
        <f t="shared" si="11"/>
        <v>3.6279288568926397E-4</v>
      </c>
      <c r="AH34" s="5">
        <f t="shared" si="12"/>
        <v>1.6842872803066698E-2</v>
      </c>
      <c r="AI34" s="5">
        <f t="shared" si="13"/>
        <v>2.2927630940800501E-2</v>
      </c>
      <c r="AJ34" s="5">
        <f t="shared" si="14"/>
        <v>5.8960061345801923E-2</v>
      </c>
      <c r="AK34" s="5">
        <f t="shared" si="15"/>
        <v>8.1760864797265007E-2</v>
      </c>
      <c r="AL34" s="5">
        <f t="shared" si="16"/>
        <v>3.6279288568926397E-4</v>
      </c>
      <c r="AM34" s="6">
        <f t="shared" si="17"/>
        <v>1.6842872803066698E-2</v>
      </c>
      <c r="AN34" s="6">
        <f t="shared" si="18"/>
        <v>6.0847581377338027E-3</v>
      </c>
      <c r="AO34" s="6">
        <f t="shared" si="19"/>
        <v>3.6032430405001425E-2</v>
      </c>
      <c r="AP34" s="6">
        <f t="shared" si="20"/>
        <v>2.2800803451463084E-2</v>
      </c>
      <c r="AQ34" s="6">
        <f t="shared" si="21"/>
        <v>4.2117188542735225E-2</v>
      </c>
      <c r="AV34" s="5">
        <v>3.6395778304496938E-2</v>
      </c>
      <c r="AW34" s="5">
        <v>3.5699999999999996E-2</v>
      </c>
      <c r="AX34" s="5"/>
      <c r="AY34" s="5"/>
      <c r="AZ34" s="5"/>
      <c r="BA34" s="5"/>
    </row>
    <row r="35" spans="1:53" x14ac:dyDescent="0.25">
      <c r="A35">
        <v>2009.5</v>
      </c>
      <c r="B35" s="1">
        <f>PWCData!$AT35</f>
        <v>1.6264373982020301E-2</v>
      </c>
      <c r="C35" s="1">
        <f>DiscoverData!$AT35</f>
        <v>5.6895464191918599E-2</v>
      </c>
      <c r="D35" s="1">
        <f>CapitalOneData!$AT35</f>
        <v>7.1465599016686698E-2</v>
      </c>
      <c r="E35" s="1">
        <f>CitiData!$AT35</f>
        <v>5.98582898473815E-2</v>
      </c>
      <c r="F35" s="1">
        <f>AMEXData!$AT35</f>
        <v>8.2144612487009105E-2</v>
      </c>
      <c r="G35" s="1">
        <f>JPMData!$AT35</f>
        <v>3.1832370178193001E-2</v>
      </c>
      <c r="H35" s="1">
        <f>BofAData!$AT35</f>
        <v>1.5769685647393301E-2</v>
      </c>
      <c r="I35" s="1">
        <f>WellsFargoData!$AT35</f>
        <v>2.2959700494273299E-2</v>
      </c>
      <c r="J35" s="1">
        <f>HuntingtonData!$AT35</f>
        <v>1.01012671110885E-2</v>
      </c>
      <c r="K35" s="1">
        <f>PNCData!$AT35</f>
        <v>1.8091062251234798E-2</v>
      </c>
      <c r="L35" s="1">
        <f>TDData!$AT35</f>
        <v>3.6217584344778802E-4</v>
      </c>
      <c r="M35" s="1">
        <f>PWCData!$AT35</f>
        <v>1.6264373982020301E-2</v>
      </c>
      <c r="N35" s="1">
        <v>2.8949986195340255E-2</v>
      </c>
      <c r="O35" s="1">
        <v>3.04E-2</v>
      </c>
      <c r="P35" s="2">
        <f t="shared" si="1"/>
        <v>3.6217584344778802E-4</v>
      </c>
      <c r="Q35" s="1">
        <f t="shared" si="2"/>
        <v>1.6140701898363551E-2</v>
      </c>
      <c r="R35" s="1">
        <f t="shared" si="3"/>
        <v>2.0525381372754049E-2</v>
      </c>
      <c r="S35" s="1">
        <f t="shared" si="4"/>
        <v>5.7636170605784326E-2</v>
      </c>
      <c r="T35" s="1">
        <f t="shared" si="5"/>
        <v>8.2144612487009105E-2</v>
      </c>
      <c r="V35" s="2">
        <f t="shared" si="6"/>
        <v>3.6217584344778802E-4</v>
      </c>
      <c r="W35" s="2">
        <f t="shared" si="7"/>
        <v>1.6140701898363551E-2</v>
      </c>
      <c r="X35" s="2">
        <f t="shared" si="22"/>
        <v>4.3846794743904981E-3</v>
      </c>
      <c r="Y35" s="2">
        <f t="shared" si="22"/>
        <v>3.7110789233030281E-2</v>
      </c>
      <c r="Z35" s="2">
        <f t="shared" si="22"/>
        <v>2.450844188122478E-2</v>
      </c>
      <c r="AA35" s="2">
        <f t="shared" si="8"/>
        <v>4.1495468707420775E-2</v>
      </c>
      <c r="AB35" s="4">
        <v>2.91</v>
      </c>
      <c r="AC35" s="1">
        <f t="shared" si="9"/>
        <v>2.9100000000000001E-2</v>
      </c>
      <c r="AD35">
        <v>1</v>
      </c>
      <c r="AE35">
        <f t="shared" si="10"/>
        <v>100</v>
      </c>
      <c r="AG35" s="2">
        <f t="shared" si="11"/>
        <v>3.6217584344778802E-4</v>
      </c>
      <c r="AH35" s="5">
        <f t="shared" si="12"/>
        <v>1.6017029814706801E-2</v>
      </c>
      <c r="AI35" s="5">
        <f t="shared" si="13"/>
        <v>2.2959700494273299E-2</v>
      </c>
      <c r="AJ35" s="5">
        <f t="shared" si="14"/>
        <v>5.9117583433515773E-2</v>
      </c>
      <c r="AK35" s="5">
        <f t="shared" si="15"/>
        <v>8.2144612487009105E-2</v>
      </c>
      <c r="AL35" s="5">
        <f t="shared" si="16"/>
        <v>3.6217584344778802E-4</v>
      </c>
      <c r="AM35" s="6">
        <f t="shared" si="17"/>
        <v>1.6017029814706801E-2</v>
      </c>
      <c r="AN35" s="6">
        <f t="shared" si="18"/>
        <v>6.9426706795664983E-3</v>
      </c>
      <c r="AO35" s="6">
        <f t="shared" si="19"/>
        <v>3.6157882939242478E-2</v>
      </c>
      <c r="AP35" s="6">
        <f t="shared" si="20"/>
        <v>2.3027029053493332E-2</v>
      </c>
      <c r="AQ35" s="6">
        <f t="shared" si="21"/>
        <v>4.3100553618808976E-2</v>
      </c>
      <c r="AV35" s="5">
        <v>5.9769400777700404E-2</v>
      </c>
      <c r="AW35" s="5">
        <v>4.2999999999999997E-2</v>
      </c>
      <c r="AX35" s="5"/>
      <c r="AY35" s="5"/>
      <c r="AZ35" s="5"/>
      <c r="BA35" s="5"/>
    </row>
    <row r="36" spans="1:53" x14ac:dyDescent="0.25">
      <c r="A36">
        <v>2009.75</v>
      </c>
      <c r="B36" s="1">
        <f>PWCData!$AT36</f>
        <v>1.41474732486714E-2</v>
      </c>
      <c r="C36" s="1">
        <f>DiscoverData!$AT36</f>
        <v>6.7724551346347903E-2</v>
      </c>
      <c r="D36" s="1">
        <f>CapitalOneData!$AT36</f>
        <v>9.7134338487210994E-2</v>
      </c>
      <c r="E36" s="1">
        <f>CitiData!$AT36</f>
        <v>6.3675201761844394E-2</v>
      </c>
      <c r="F36" s="1">
        <f>AMEXData!$AT36</f>
        <v>8.5592069968717904E-2</v>
      </c>
      <c r="G36" s="1">
        <f>JPMData!$AT36</f>
        <v>3.2833735308755399E-2</v>
      </c>
      <c r="H36" s="1">
        <f>BofAData!$AT36</f>
        <v>1.59189148614137E-2</v>
      </c>
      <c r="I36" s="1">
        <f>WellsFargoData!$AT36</f>
        <v>2.2913025776807799E-2</v>
      </c>
      <c r="J36" s="1">
        <f>HuntingtonData!$AT36</f>
        <v>9.7031614708721903E-3</v>
      </c>
      <c r="K36" s="1">
        <f>PNCData!$AT36</f>
        <v>1.72854350496645E-2</v>
      </c>
      <c r="L36" s="1">
        <f>TDData!$AT36</f>
        <v>2.4779725809285802E-4</v>
      </c>
      <c r="M36" s="1">
        <f>PWCData!$AT36</f>
        <v>1.41474732486714E-2</v>
      </c>
      <c r="N36" s="1">
        <v>3.535439952314226E-2</v>
      </c>
      <c r="O36" s="1">
        <v>2.9700000000000001E-2</v>
      </c>
      <c r="P36" s="2">
        <f t="shared" si="1"/>
        <v>2.4779725809285802E-4</v>
      </c>
      <c r="Q36" s="1">
        <f t="shared" si="2"/>
        <v>1.41474732486714E-2</v>
      </c>
      <c r="R36" s="1">
        <f t="shared" si="3"/>
        <v>2.0099230413236149E-2</v>
      </c>
      <c r="S36" s="1">
        <f t="shared" si="4"/>
        <v>6.4687539157970264E-2</v>
      </c>
      <c r="T36" s="1">
        <f t="shared" si="5"/>
        <v>9.7134338487210994E-2</v>
      </c>
      <c r="V36" s="2">
        <f t="shared" si="6"/>
        <v>2.4779725809285802E-4</v>
      </c>
      <c r="W36" s="2">
        <f t="shared" si="7"/>
        <v>1.41474732486714E-2</v>
      </c>
      <c r="X36" s="2">
        <f t="shared" si="22"/>
        <v>5.9517571645647492E-3</v>
      </c>
      <c r="Y36" s="2">
        <f t="shared" si="22"/>
        <v>4.4588308744734115E-2</v>
      </c>
      <c r="Z36" s="2">
        <f t="shared" si="22"/>
        <v>3.244679932924073E-2</v>
      </c>
      <c r="AA36" s="2">
        <f t="shared" si="8"/>
        <v>5.0540065909298867E-2</v>
      </c>
      <c r="AB36" s="4">
        <v>3.12</v>
      </c>
      <c r="AC36" s="1">
        <f t="shared" si="9"/>
        <v>3.1200000000000002E-2</v>
      </c>
      <c r="AD36">
        <v>0</v>
      </c>
      <c r="AE36">
        <f t="shared" si="10"/>
        <v>0</v>
      </c>
      <c r="AG36" s="2">
        <f t="shared" si="11"/>
        <v>2.4779725809285802E-4</v>
      </c>
      <c r="AH36" s="5">
        <f t="shared" si="12"/>
        <v>1.503319405504255E-2</v>
      </c>
      <c r="AI36" s="5">
        <f t="shared" si="13"/>
        <v>2.2913025776807799E-2</v>
      </c>
      <c r="AJ36" s="5">
        <f t="shared" si="14"/>
        <v>6.6712213950222032E-2</v>
      </c>
      <c r="AK36" s="5">
        <f t="shared" si="15"/>
        <v>9.7134338487210994E-2</v>
      </c>
      <c r="AL36" s="5">
        <f t="shared" si="16"/>
        <v>2.4779725809285802E-4</v>
      </c>
      <c r="AM36" s="6">
        <f t="shared" si="17"/>
        <v>1.503319405504255E-2</v>
      </c>
      <c r="AN36" s="6">
        <f t="shared" si="18"/>
        <v>7.8798317217652486E-3</v>
      </c>
      <c r="AO36" s="6">
        <f t="shared" si="19"/>
        <v>4.379918817341423E-2</v>
      </c>
      <c r="AP36" s="6">
        <f t="shared" si="20"/>
        <v>3.0422124536988962E-2</v>
      </c>
      <c r="AQ36" s="6">
        <f t="shared" si="21"/>
        <v>5.1679019895179479E-2</v>
      </c>
      <c r="AV36" s="5">
        <v>7.2376262573870878E-2</v>
      </c>
      <c r="AW36" s="5">
        <v>4.58E-2</v>
      </c>
      <c r="AX36" s="5"/>
      <c r="AY36" s="5"/>
      <c r="AZ36" s="5"/>
      <c r="BA36" s="5"/>
    </row>
    <row r="37" spans="1:53" x14ac:dyDescent="0.25">
      <c r="A37">
        <v>2010</v>
      </c>
      <c r="B37" s="1">
        <f>PWCData!$AT37</f>
        <v>1.46078483004425E-2</v>
      </c>
      <c r="C37" s="1">
        <f>DiscoverData!$AT37</f>
        <v>3.0419906114699798E-2</v>
      </c>
      <c r="D37" s="1">
        <f>CapitalOneData!$AT37</f>
        <v>0.12807433329593401</v>
      </c>
      <c r="E37" s="1">
        <f>CitiData!$AT37</f>
        <v>6.7198428984356004E-2</v>
      </c>
      <c r="F37" s="1">
        <f>AMEXData!$AT37</f>
        <v>8.0528723477621203E-2</v>
      </c>
      <c r="G37" s="1">
        <f>JPMData!$AT37</f>
        <v>3.3960889441495501E-2</v>
      </c>
      <c r="H37" s="1">
        <f>BofAData!$AT37</f>
        <v>1.5527486307612699E-2</v>
      </c>
      <c r="I37" s="1">
        <f>WellsFargoData!$AT37</f>
        <v>2.0443212201185099E-2</v>
      </c>
      <c r="J37" s="1">
        <f>HuntingtonData!$AT37</f>
        <v>9.5439574969348791E-3</v>
      </c>
      <c r="K37" s="1">
        <f>PNCData!$AT37</f>
        <v>8.1464158460199804E-3</v>
      </c>
      <c r="L37" s="1">
        <f>TDData!$AT37</f>
        <v>3.7015193370905602E-4</v>
      </c>
      <c r="M37" s="1">
        <f>PWCData!$AT37</f>
        <v>1.46078483004425E-2</v>
      </c>
      <c r="N37" s="1">
        <v>4.4122977010924415E-2</v>
      </c>
      <c r="O37" s="1">
        <v>2.8399999999999998E-2</v>
      </c>
      <c r="P37" s="2">
        <f t="shared" si="1"/>
        <v>3.7015193370905602E-4</v>
      </c>
      <c r="Q37" s="1">
        <f t="shared" si="2"/>
        <v>1.3341875599565595E-2</v>
      </c>
      <c r="R37" s="1">
        <f t="shared" si="3"/>
        <v>1.7985349254398899E-2</v>
      </c>
      <c r="S37" s="1">
        <f t="shared" si="4"/>
        <v>4.989184000428231E-2</v>
      </c>
      <c r="T37" s="1">
        <f t="shared" si="5"/>
        <v>0.12807433329593401</v>
      </c>
      <c r="V37" s="2">
        <f t="shared" si="6"/>
        <v>3.7015193370905602E-4</v>
      </c>
      <c r="W37" s="2">
        <f t="shared" si="7"/>
        <v>1.3341875599565595E-2</v>
      </c>
      <c r="X37" s="2">
        <f t="shared" si="22"/>
        <v>4.6434736548333043E-3</v>
      </c>
      <c r="Y37" s="2">
        <f t="shared" si="22"/>
        <v>3.1906490749883415E-2</v>
      </c>
      <c r="Z37" s="2">
        <f t="shared" si="22"/>
        <v>7.8182493291651695E-2</v>
      </c>
      <c r="AA37" s="2">
        <f t="shared" si="8"/>
        <v>3.6549964404716716E-2</v>
      </c>
      <c r="AB37" s="4">
        <v>3.29</v>
      </c>
      <c r="AC37" s="1">
        <f t="shared" si="9"/>
        <v>3.2899999999999999E-2</v>
      </c>
      <c r="AD37">
        <v>0</v>
      </c>
      <c r="AE37">
        <f t="shared" si="10"/>
        <v>0</v>
      </c>
      <c r="AG37" s="2">
        <f t="shared" si="11"/>
        <v>3.7015193370905602E-4</v>
      </c>
      <c r="AH37" s="5">
        <f t="shared" si="12"/>
        <v>1.2075902898688689E-2</v>
      </c>
      <c r="AI37" s="5">
        <f t="shared" si="13"/>
        <v>2.0443212201185099E-2</v>
      </c>
      <c r="AJ37" s="5">
        <f t="shared" si="14"/>
        <v>5.8889044098640875E-2</v>
      </c>
      <c r="AK37" s="5">
        <f t="shared" si="15"/>
        <v>0.12807433329593401</v>
      </c>
      <c r="AL37" s="5">
        <f t="shared" si="16"/>
        <v>3.7015193370905602E-4</v>
      </c>
      <c r="AM37" s="6">
        <f t="shared" si="17"/>
        <v>1.2075902898688689E-2</v>
      </c>
      <c r="AN37" s="6">
        <f t="shared" si="18"/>
        <v>8.3673093024964097E-3</v>
      </c>
      <c r="AO37" s="6">
        <f t="shared" si="19"/>
        <v>3.8445831897455776E-2</v>
      </c>
      <c r="AP37" s="6">
        <f t="shared" si="20"/>
        <v>6.9185289197293137E-2</v>
      </c>
      <c r="AQ37" s="6">
        <f t="shared" si="21"/>
        <v>4.6813141199952182E-2</v>
      </c>
      <c r="AV37" s="5">
        <v>6.5783200702856412E-2</v>
      </c>
      <c r="AW37" s="5">
        <v>4.87E-2</v>
      </c>
      <c r="AX37" s="5"/>
      <c r="AY37" s="5"/>
      <c r="AZ37" s="5"/>
      <c r="BA37" s="5"/>
    </row>
    <row r="38" spans="1:53" x14ac:dyDescent="0.25">
      <c r="A38">
        <v>2010.25</v>
      </c>
      <c r="B38" s="1">
        <f>PWCData!$AT38</f>
        <v>3.52517946656511E-2</v>
      </c>
      <c r="C38" s="1">
        <f>DiscoverData!$AT38</f>
        <v>7.7419050243639001E-2</v>
      </c>
      <c r="D38" s="1">
        <f>CapitalOneData!$AT38</f>
        <v>2.9086407046676001E-2</v>
      </c>
      <c r="E38" s="1">
        <f>CitiData!$AT38</f>
        <v>7.7279463114684296E-2</v>
      </c>
      <c r="F38" s="1">
        <f>AMEXData!$AT38</f>
        <v>7.3709307982729899E-2</v>
      </c>
      <c r="G38" s="1">
        <f>JPMData!$AT38</f>
        <v>4.6509898471196999E-2</v>
      </c>
      <c r="H38" s="1">
        <f>BofAData!$AT38</f>
        <v>3.4202758212329001E-2</v>
      </c>
      <c r="I38" s="1">
        <f>WellsFargoData!$AT38</f>
        <v>1.6137550202209701E-2</v>
      </c>
      <c r="J38" s="1">
        <f>HuntingtonData!$AT38</f>
        <v>1.09521028037383E-2</v>
      </c>
      <c r="K38" s="1">
        <f>PNCData!$AT38</f>
        <v>3.1925614730655499E-2</v>
      </c>
      <c r="L38" s="1">
        <f>TDData!$AT38</f>
        <v>1.2840890492138901E-3</v>
      </c>
      <c r="M38" s="1">
        <f>PWCData!$AT38</f>
        <v>3.52517946656511E-2</v>
      </c>
      <c r="N38" s="1">
        <v>3.7773359840954271E-2</v>
      </c>
      <c r="O38" s="1">
        <v>2.7999999999999997E-2</v>
      </c>
      <c r="P38" s="2">
        <f t="shared" si="1"/>
        <v>1.2840890492138901E-3</v>
      </c>
      <c r="Q38" s="1">
        <f t="shared" si="2"/>
        <v>2.5849192835559427E-2</v>
      </c>
      <c r="R38" s="1">
        <f t="shared" si="3"/>
        <v>3.4727276438990054E-2</v>
      </c>
      <c r="S38" s="1">
        <f t="shared" si="4"/>
        <v>5.3309750849080226E-2</v>
      </c>
      <c r="T38" s="1">
        <f t="shared" si="5"/>
        <v>7.7419050243639001E-2</v>
      </c>
      <c r="V38" s="2">
        <f t="shared" si="6"/>
        <v>1.2840890492138901E-3</v>
      </c>
      <c r="W38" s="2">
        <f t="shared" si="7"/>
        <v>2.5849192835559427E-2</v>
      </c>
      <c r="X38" s="2">
        <f t="shared" si="22"/>
        <v>8.8780836034306268E-3</v>
      </c>
      <c r="Y38" s="2">
        <f t="shared" si="22"/>
        <v>1.8582474410090172E-2</v>
      </c>
      <c r="Z38" s="2">
        <f t="shared" si="22"/>
        <v>2.4109299394558775E-2</v>
      </c>
      <c r="AA38" s="2">
        <f t="shared" si="8"/>
        <v>2.7460558013520799E-2</v>
      </c>
      <c r="AB38" s="4">
        <v>3.7</v>
      </c>
      <c r="AC38" s="1">
        <f t="shared" si="9"/>
        <v>3.7000000000000005E-2</v>
      </c>
      <c r="AD38">
        <v>0</v>
      </c>
      <c r="AE38">
        <f t="shared" si="10"/>
        <v>0</v>
      </c>
      <c r="AG38" s="2">
        <f t="shared" si="11"/>
        <v>1.2840890492138901E-3</v>
      </c>
      <c r="AH38" s="5">
        <f t="shared" si="12"/>
        <v>2.2611978624442849E-2</v>
      </c>
      <c r="AI38" s="5">
        <f t="shared" si="13"/>
        <v>3.4202758212329001E-2</v>
      </c>
      <c r="AJ38" s="5">
        <f t="shared" si="14"/>
        <v>6.6909455604846679E-2</v>
      </c>
      <c r="AK38" s="5">
        <f t="shared" si="15"/>
        <v>7.7419050243639001E-2</v>
      </c>
      <c r="AL38" s="5">
        <f t="shared" si="16"/>
        <v>1.2840890492138901E-3</v>
      </c>
      <c r="AM38" s="6">
        <f t="shared" si="17"/>
        <v>2.2611978624442849E-2</v>
      </c>
      <c r="AN38" s="6">
        <f t="shared" si="18"/>
        <v>1.1590779587886152E-2</v>
      </c>
      <c r="AO38" s="6">
        <f t="shared" si="19"/>
        <v>3.2706697392517678E-2</v>
      </c>
      <c r="AP38" s="6">
        <f t="shared" si="20"/>
        <v>1.0509594638792322E-2</v>
      </c>
      <c r="AQ38" s="6">
        <f t="shared" si="21"/>
        <v>4.429747698040383E-2</v>
      </c>
      <c r="AV38" s="5">
        <v>8.2277670132477096E-2</v>
      </c>
      <c r="AW38" s="5">
        <v>4.4900000000000002E-2</v>
      </c>
      <c r="AX38" s="5"/>
      <c r="AY38" s="5"/>
      <c r="AZ38" s="5"/>
      <c r="BA38" s="5"/>
    </row>
    <row r="39" spans="1:53" x14ac:dyDescent="0.25">
      <c r="A39">
        <v>2010.5</v>
      </c>
      <c r="B39" s="1">
        <f>PWCData!$AT39</f>
        <v>3.6203179710945499E-2</v>
      </c>
      <c r="C39" s="1">
        <f>DiscoverData!$AT39</f>
        <v>7.7537806858769195E-2</v>
      </c>
      <c r="D39" s="1">
        <f>CapitalOneData!$AT39</f>
        <v>2.9556529251037598E-2</v>
      </c>
      <c r="E39" s="1">
        <f>CitiData!$AT39</f>
        <v>8.1647710912755495E-2</v>
      </c>
      <c r="F39" s="1">
        <f>AMEXData!$AT39</f>
        <v>7.0065319639202997E-2</v>
      </c>
      <c r="G39" s="1">
        <f>JPMData!$AT39</f>
        <v>4.7198589166130497E-2</v>
      </c>
      <c r="H39" s="1">
        <f>BofAData!$AT39</f>
        <v>3.4348223867038299E-2</v>
      </c>
      <c r="I39" s="1">
        <f>WellsFargoData!$AT39</f>
        <v>1.6316124920331399E-2</v>
      </c>
      <c r="J39" s="1">
        <f>HuntingtonData!$AT39</f>
        <v>1.0959437902607101E-2</v>
      </c>
      <c r="K39" s="1">
        <f>PNCData!$AT39</f>
        <v>3.2478142901835302E-2</v>
      </c>
      <c r="L39" s="1">
        <f>TDData!$AT39</f>
        <v>1.3656286798377599E-3</v>
      </c>
      <c r="M39" s="1">
        <f>PWCData!$AT39</f>
        <v>3.6203179710945499E-2</v>
      </c>
      <c r="N39" s="1">
        <v>3.2266255733445152E-2</v>
      </c>
      <c r="O39" s="1">
        <v>2.69E-2</v>
      </c>
      <c r="P39" s="2">
        <f t="shared" si="1"/>
        <v>1.3656286798377599E-3</v>
      </c>
      <c r="Q39" s="1">
        <f t="shared" si="2"/>
        <v>2.624642816836105E-2</v>
      </c>
      <c r="R39" s="1">
        <f t="shared" si="3"/>
        <v>3.5275701788991899E-2</v>
      </c>
      <c r="S39" s="1">
        <f t="shared" si="4"/>
        <v>5.2915271784398622E-2</v>
      </c>
      <c r="T39" s="1">
        <f t="shared" si="5"/>
        <v>8.1647710912755495E-2</v>
      </c>
      <c r="V39" s="2">
        <f t="shared" si="6"/>
        <v>1.3656286798377599E-3</v>
      </c>
      <c r="W39" s="2">
        <f t="shared" si="7"/>
        <v>2.624642816836105E-2</v>
      </c>
      <c r="X39" s="2">
        <f t="shared" si="22"/>
        <v>9.0292736206308497E-3</v>
      </c>
      <c r="Y39" s="2">
        <f t="shared" si="22"/>
        <v>1.7639569995406723E-2</v>
      </c>
      <c r="Z39" s="2">
        <f t="shared" si="22"/>
        <v>2.8732439128356872E-2</v>
      </c>
      <c r="AA39" s="2">
        <f t="shared" si="8"/>
        <v>2.6668843616037573E-2</v>
      </c>
      <c r="AB39" s="4">
        <v>3.59</v>
      </c>
      <c r="AC39" s="1">
        <f t="shared" si="9"/>
        <v>3.5900000000000001E-2</v>
      </c>
      <c r="AD39">
        <v>0</v>
      </c>
      <c r="AE39">
        <f t="shared" si="10"/>
        <v>0</v>
      </c>
      <c r="AG39" s="2">
        <f t="shared" si="11"/>
        <v>1.3656286798377599E-3</v>
      </c>
      <c r="AH39" s="5">
        <f t="shared" si="12"/>
        <v>2.2936327085684501E-2</v>
      </c>
      <c r="AI39" s="5">
        <f t="shared" si="13"/>
        <v>3.4348223867038299E-2</v>
      </c>
      <c r="AJ39" s="5">
        <f t="shared" si="14"/>
        <v>6.4348637020934879E-2</v>
      </c>
      <c r="AK39" s="5">
        <f t="shared" si="15"/>
        <v>8.1647710912755495E-2</v>
      </c>
      <c r="AL39" s="5">
        <f t="shared" si="16"/>
        <v>1.3656286798377599E-3</v>
      </c>
      <c r="AM39" s="6">
        <f t="shared" si="17"/>
        <v>2.2936327085684501E-2</v>
      </c>
      <c r="AN39" s="6">
        <f t="shared" si="18"/>
        <v>1.1411896781353799E-2</v>
      </c>
      <c r="AO39" s="6">
        <f t="shared" si="19"/>
        <v>3.000041315389658E-2</v>
      </c>
      <c r="AP39" s="6">
        <f t="shared" si="20"/>
        <v>1.7299073891820616E-2</v>
      </c>
      <c r="AQ39" s="6">
        <f t="shared" si="21"/>
        <v>4.1412309935250378E-2</v>
      </c>
      <c r="AV39" s="5">
        <v>7.8456215701404833E-2</v>
      </c>
      <c r="AW39" s="5">
        <v>4.4400000000000002E-2</v>
      </c>
      <c r="AX39" s="5"/>
      <c r="AY39" s="5"/>
      <c r="AZ39" s="5"/>
      <c r="BA39" s="5"/>
    </row>
    <row r="40" spans="1:53" x14ac:dyDescent="0.25">
      <c r="A40">
        <v>2010.75</v>
      </c>
      <c r="B40" s="1">
        <f>PWCData!$AT40</f>
        <v>3.1588466629559997E-2</v>
      </c>
      <c r="C40" s="1">
        <f>DiscoverData!$AT40</f>
        <v>7.9814492566875006E-2</v>
      </c>
      <c r="D40" s="1">
        <f>CapitalOneData!$AT40</f>
        <v>3.0036635881685699E-2</v>
      </c>
      <c r="E40" s="1">
        <f>CitiData!$AT40</f>
        <v>8.6081934367505497E-2</v>
      </c>
      <c r="F40" s="1">
        <f>AMEXData!$AT40</f>
        <v>6.5538576280030097E-2</v>
      </c>
      <c r="G40" s="1">
        <f>JPMData!$AT40</f>
        <v>4.7726916727916797E-2</v>
      </c>
      <c r="H40" s="1">
        <f>BofAData!$AT40</f>
        <v>3.5421984454383597E-2</v>
      </c>
      <c r="I40" s="1">
        <f>WellsFargoData!$AT40</f>
        <v>1.6430197333515899E-2</v>
      </c>
      <c r="J40" s="1">
        <f>HuntingtonData!$AT40</f>
        <v>1.0725138533039399E-2</v>
      </c>
      <c r="K40" s="1">
        <f>PNCData!$AT40</f>
        <v>3.3291845529511199E-2</v>
      </c>
      <c r="L40" s="1">
        <f>TDData!$AT40</f>
        <v>1.41075638385366E-3</v>
      </c>
      <c r="M40" s="1">
        <f>PWCData!$AT40</f>
        <v>3.1588466629559997E-2</v>
      </c>
      <c r="N40" s="1">
        <v>3.0899218028779651E-2</v>
      </c>
      <c r="O40" s="1">
        <v>2.4900000000000002E-2</v>
      </c>
      <c r="P40" s="2">
        <f t="shared" si="1"/>
        <v>1.41075638385366E-3</v>
      </c>
      <c r="Q40" s="1">
        <f t="shared" si="2"/>
        <v>2.6635026244643249E-2</v>
      </c>
      <c r="R40" s="1">
        <f t="shared" si="3"/>
        <v>3.2440156079535598E-2</v>
      </c>
      <c r="S40" s="1">
        <f t="shared" si="4"/>
        <v>5.2179831615945124E-2</v>
      </c>
      <c r="T40" s="1">
        <f t="shared" si="5"/>
        <v>8.6081934367505497E-2</v>
      </c>
      <c r="V40" s="2">
        <f t="shared" si="6"/>
        <v>1.41075638385366E-3</v>
      </c>
      <c r="W40" s="2">
        <f t="shared" si="7"/>
        <v>2.6635026244643249E-2</v>
      </c>
      <c r="X40" s="2">
        <f t="shared" si="22"/>
        <v>5.8051298348923489E-3</v>
      </c>
      <c r="Y40" s="2">
        <f t="shared" si="22"/>
        <v>1.9739675536409526E-2</v>
      </c>
      <c r="Z40" s="2">
        <f t="shared" si="22"/>
        <v>3.3902102751560373E-2</v>
      </c>
      <c r="AA40" s="2">
        <f t="shared" si="8"/>
        <v>2.5544805371301875E-2</v>
      </c>
      <c r="AB40" s="4">
        <v>3.46</v>
      </c>
      <c r="AC40" s="1">
        <f t="shared" si="9"/>
        <v>3.4599999999999999E-2</v>
      </c>
      <c r="AD40">
        <v>0</v>
      </c>
      <c r="AE40">
        <f t="shared" si="10"/>
        <v>0</v>
      </c>
      <c r="AG40" s="2">
        <f t="shared" si="11"/>
        <v>1.41075638385366E-3</v>
      </c>
      <c r="AH40" s="5">
        <f t="shared" si="12"/>
        <v>2.3233416607600799E-2</v>
      </c>
      <c r="AI40" s="5">
        <f t="shared" si="13"/>
        <v>3.3291845529511199E-2</v>
      </c>
      <c r="AJ40" s="5">
        <f t="shared" si="14"/>
        <v>6.1085661392001771E-2</v>
      </c>
      <c r="AK40" s="5">
        <f t="shared" si="15"/>
        <v>8.6081934367505497E-2</v>
      </c>
      <c r="AL40" s="5">
        <f t="shared" si="16"/>
        <v>1.41075638385366E-3</v>
      </c>
      <c r="AM40" s="6">
        <f t="shared" si="17"/>
        <v>2.3233416607600799E-2</v>
      </c>
      <c r="AN40" s="6">
        <f t="shared" si="18"/>
        <v>1.00584289219104E-2</v>
      </c>
      <c r="AO40" s="6">
        <f t="shared" si="19"/>
        <v>2.7793815862490572E-2</v>
      </c>
      <c r="AP40" s="6">
        <f t="shared" si="20"/>
        <v>2.4996272975503726E-2</v>
      </c>
      <c r="AQ40" s="6">
        <f t="shared" si="21"/>
        <v>3.7852244784400968E-2</v>
      </c>
      <c r="AV40" s="5">
        <v>5.3844261812484667E-2</v>
      </c>
      <c r="AW40" s="5">
        <v>4.1700000000000001E-2</v>
      </c>
      <c r="AX40" s="5"/>
      <c r="AY40" s="5"/>
      <c r="AZ40" s="5"/>
      <c r="BA40" s="5"/>
    </row>
    <row r="41" spans="1:53" x14ac:dyDescent="0.25">
      <c r="A41">
        <v>2011</v>
      </c>
      <c r="B41" s="1">
        <f>PWCData!$AT41</f>
        <v>3.3279464790590602E-2</v>
      </c>
      <c r="C41" s="1">
        <f>DiscoverData!$AT41</f>
        <v>7.2307227509880806E-2</v>
      </c>
      <c r="D41" s="1">
        <f>CapitalOneData!$AT41</f>
        <v>2.9649305097353699E-2</v>
      </c>
      <c r="E41" s="1">
        <f>CitiData!$AT41</f>
        <v>9.9716038963322401E-2</v>
      </c>
      <c r="F41" s="1">
        <f>AMEXData!$AT41</f>
        <v>5.5557913716085303E-2</v>
      </c>
      <c r="G41" s="1">
        <f>JPMData!$AT41</f>
        <v>4.8792806109879301E-2</v>
      </c>
      <c r="H41" s="1">
        <f>BofAData!$AT41</f>
        <v>3.4779192470137298E-2</v>
      </c>
      <c r="I41" s="1">
        <f>WellsFargoData!$AT41</f>
        <v>1.6184298701462901E-2</v>
      </c>
      <c r="J41" s="1">
        <f>HuntingtonData!$AT41</f>
        <v>1.0926838744141999E-2</v>
      </c>
      <c r="K41" s="1">
        <f>PNCData!$AT41</f>
        <v>3.3195460626057299E-2</v>
      </c>
      <c r="L41" s="1">
        <f>TDData!$AT41</f>
        <v>1.4564709546799599E-3</v>
      </c>
      <c r="M41" s="1">
        <f>PWCData!$AT41</f>
        <v>3.3279464790590602E-2</v>
      </c>
      <c r="N41" s="1">
        <v>3.1240085964716086E-2</v>
      </c>
      <c r="O41" s="1">
        <v>2.5099999999999997E-2</v>
      </c>
      <c r="P41" s="2">
        <f t="shared" si="1"/>
        <v>1.4564709546799599E-3</v>
      </c>
      <c r="Q41" s="1">
        <f t="shared" si="2"/>
        <v>2.6283053498381E-2</v>
      </c>
      <c r="R41" s="1">
        <f t="shared" si="3"/>
        <v>3.3279464790590602E-2</v>
      </c>
      <c r="S41" s="1">
        <f t="shared" si="4"/>
        <v>5.04840830114308E-2</v>
      </c>
      <c r="T41" s="1">
        <f t="shared" si="5"/>
        <v>9.9716038963322401E-2</v>
      </c>
      <c r="V41" s="2">
        <f t="shared" si="6"/>
        <v>1.4564709546799599E-3</v>
      </c>
      <c r="W41" s="2">
        <f t="shared" si="7"/>
        <v>2.6283053498381E-2</v>
      </c>
      <c r="X41" s="2">
        <f t="shared" si="22"/>
        <v>6.9964112922096013E-3</v>
      </c>
      <c r="Y41" s="2">
        <f t="shared" si="22"/>
        <v>1.7204618220840198E-2</v>
      </c>
      <c r="Z41" s="2">
        <f t="shared" si="22"/>
        <v>4.9231955951891601E-2</v>
      </c>
      <c r="AA41" s="2">
        <f t="shared" si="8"/>
        <v>2.4201029513049799E-2</v>
      </c>
      <c r="AB41" s="4">
        <v>3.31</v>
      </c>
      <c r="AC41" s="1">
        <f t="shared" si="9"/>
        <v>3.3099999999999997E-2</v>
      </c>
      <c r="AD41">
        <v>0</v>
      </c>
      <c r="AE41">
        <f t="shared" si="10"/>
        <v>0</v>
      </c>
      <c r="AG41" s="2">
        <f t="shared" si="11"/>
        <v>1.4564709546799599E-3</v>
      </c>
      <c r="AH41" s="5">
        <f t="shared" si="12"/>
        <v>2.2916801899408298E-2</v>
      </c>
      <c r="AI41" s="5">
        <f t="shared" si="13"/>
        <v>3.3279464790590602E-2</v>
      </c>
      <c r="AJ41" s="5">
        <f t="shared" si="14"/>
        <v>5.3866636814533804E-2</v>
      </c>
      <c r="AK41" s="5">
        <f t="shared" si="15"/>
        <v>9.9716038963322401E-2</v>
      </c>
      <c r="AL41" s="5">
        <f t="shared" si="16"/>
        <v>1.4564709546799599E-3</v>
      </c>
      <c r="AM41" s="6">
        <f t="shared" si="17"/>
        <v>2.2916801899408298E-2</v>
      </c>
      <c r="AN41" s="6">
        <f t="shared" si="18"/>
        <v>1.0362662891182303E-2</v>
      </c>
      <c r="AO41" s="6">
        <f t="shared" si="19"/>
        <v>2.0587172023943202E-2</v>
      </c>
      <c r="AP41" s="6">
        <f t="shared" si="20"/>
        <v>4.5849402148788597E-2</v>
      </c>
      <c r="AQ41" s="6">
        <f t="shared" si="21"/>
        <v>3.0949834915125506E-2</v>
      </c>
      <c r="AV41" s="5">
        <v>4.9482642913862861E-2</v>
      </c>
      <c r="AW41" s="5">
        <v>4.3200000000000002E-2</v>
      </c>
      <c r="AX41" s="5"/>
      <c r="AY41" s="5"/>
      <c r="AZ41" s="5"/>
      <c r="BA41" s="5"/>
    </row>
    <row r="42" spans="1:53" x14ac:dyDescent="0.25">
      <c r="A42">
        <v>2011.25</v>
      </c>
      <c r="B42" s="1">
        <f>PWCData!$AT42</f>
        <v>3.34167250560716E-2</v>
      </c>
      <c r="C42" s="1">
        <f>DiscoverData!$AT42</f>
        <v>6.3506332123906301E-2</v>
      </c>
      <c r="D42" s="1">
        <f>CapitalOneData!$AT42</f>
        <v>8.0259048431867402E-2</v>
      </c>
      <c r="E42" s="1">
        <f>CitiData!$AT42</f>
        <v>8.4539603189862797E-2</v>
      </c>
      <c r="F42" s="1">
        <f>AMEXData!$AT42</f>
        <v>4.53070416837488E-2</v>
      </c>
      <c r="G42" s="1">
        <f>JPMData!$AT42</f>
        <v>4.6194773720764103E-2</v>
      </c>
      <c r="H42" s="1">
        <f>BofAData!$AT42</f>
        <v>3.5507950092225099E-2</v>
      </c>
      <c r="I42" s="1">
        <f>WellsFargoData!$AT42</f>
        <v>2.8556055637556099E-2</v>
      </c>
      <c r="J42" s="1">
        <f>HuntingtonData!$AT42</f>
        <v>2.1432387007674001E-2</v>
      </c>
      <c r="K42" s="1">
        <f>PNCData!$AT42</f>
        <v>3.2339917672564202E-2</v>
      </c>
      <c r="L42" s="1">
        <f>TDData!$AT42</f>
        <v>1.2840149193999401E-3</v>
      </c>
      <c r="M42" s="1">
        <f>PWCData!$AT42</f>
        <v>3.34167250560716E-2</v>
      </c>
      <c r="N42" s="1">
        <v>2.8604676385183176E-2</v>
      </c>
      <c r="O42" s="1">
        <v>2.3399999999999997E-2</v>
      </c>
      <c r="P42" s="2">
        <f t="shared" si="1"/>
        <v>1.2840149193999401E-3</v>
      </c>
      <c r="Q42" s="1">
        <f t="shared" si="2"/>
        <v>3.1393952163812175E-2</v>
      </c>
      <c r="R42" s="1">
        <f t="shared" si="3"/>
        <v>3.446233757414835E-2</v>
      </c>
      <c r="S42" s="1">
        <f t="shared" si="4"/>
        <v>5.052266332154965E-2</v>
      </c>
      <c r="T42" s="1">
        <f t="shared" si="5"/>
        <v>8.4539603189862797E-2</v>
      </c>
      <c r="V42" s="2">
        <f t="shared" si="6"/>
        <v>1.2840149193999401E-3</v>
      </c>
      <c r="W42" s="2">
        <f t="shared" si="7"/>
        <v>3.1393952163812175E-2</v>
      </c>
      <c r="X42" s="2">
        <f t="shared" si="22"/>
        <v>3.0683854103361746E-3</v>
      </c>
      <c r="Y42" s="2">
        <f t="shared" si="22"/>
        <v>1.6060325747401301E-2</v>
      </c>
      <c r="Z42" s="2">
        <f t="shared" si="22"/>
        <v>3.4016939868313147E-2</v>
      </c>
      <c r="AA42" s="2">
        <f t="shared" si="8"/>
        <v>1.9128711157737475E-2</v>
      </c>
      <c r="AB42" s="4">
        <v>3.18</v>
      </c>
      <c r="AC42" s="1">
        <f t="shared" si="9"/>
        <v>3.1800000000000002E-2</v>
      </c>
      <c r="AD42">
        <v>0</v>
      </c>
      <c r="AE42">
        <f t="shared" si="10"/>
        <v>0</v>
      </c>
      <c r="AG42" s="2">
        <f t="shared" si="11"/>
        <v>1.2840149193999401E-3</v>
      </c>
      <c r="AH42" s="5">
        <f t="shared" si="12"/>
        <v>3.0447986655060148E-2</v>
      </c>
      <c r="AI42" s="5">
        <f t="shared" si="13"/>
        <v>3.5507950092225099E-2</v>
      </c>
      <c r="AJ42" s="5">
        <f t="shared" si="14"/>
        <v>5.9178442523120753E-2</v>
      </c>
      <c r="AK42" s="5">
        <f t="shared" si="15"/>
        <v>8.4539603189862797E-2</v>
      </c>
      <c r="AL42" s="5">
        <f t="shared" si="16"/>
        <v>1.2840149193999401E-3</v>
      </c>
      <c r="AM42" s="6">
        <f t="shared" si="17"/>
        <v>3.0447986655060148E-2</v>
      </c>
      <c r="AN42" s="6">
        <f t="shared" si="18"/>
        <v>5.0599634371649507E-3</v>
      </c>
      <c r="AO42" s="6">
        <f t="shared" si="19"/>
        <v>2.3670492430895654E-2</v>
      </c>
      <c r="AP42" s="6">
        <f t="shared" si="20"/>
        <v>2.5361160666742044E-2</v>
      </c>
      <c r="AQ42" s="6">
        <f t="shared" si="21"/>
        <v>2.8730455868060605E-2</v>
      </c>
      <c r="AV42" s="5">
        <v>4.6146811429775225E-2</v>
      </c>
      <c r="AW42" s="5">
        <v>4.2099999999999999E-2</v>
      </c>
      <c r="AX42" s="5"/>
      <c r="AY42" s="5"/>
      <c r="AZ42" s="5"/>
      <c r="BA42" s="5"/>
    </row>
    <row r="43" spans="1:53" x14ac:dyDescent="0.25">
      <c r="A43">
        <v>2011.5</v>
      </c>
      <c r="B43" s="1">
        <f>PWCData!$AT43</f>
        <v>3.5153746509394998E-2</v>
      </c>
      <c r="C43" s="1">
        <f>DiscoverData!$AT43</f>
        <v>6.1939707672418097E-2</v>
      </c>
      <c r="D43" s="1">
        <f>CapitalOneData!$AT43</f>
        <v>7.9939039438893703E-2</v>
      </c>
      <c r="E43" s="1">
        <f>CitiData!$AT43</f>
        <v>6.9875323987362098E-2</v>
      </c>
      <c r="F43" s="1">
        <f>AMEXData!$AT43</f>
        <v>4.1285422090916797E-2</v>
      </c>
      <c r="G43" s="1">
        <f>JPMData!$AT43</f>
        <v>4.61275286870668E-2</v>
      </c>
      <c r="H43" s="1">
        <f>BofAData!$AT43</f>
        <v>3.5418233171658799E-2</v>
      </c>
      <c r="I43" s="1">
        <f>WellsFargoData!$AT43</f>
        <v>2.83578662499946E-2</v>
      </c>
      <c r="J43" s="1">
        <f>HuntingtonData!$AT43</f>
        <v>2.0222260467632099E-2</v>
      </c>
      <c r="K43" s="1">
        <f>PNCData!$AT43</f>
        <v>3.2247327098369298E-2</v>
      </c>
      <c r="L43" s="1">
        <f>TDData!$AT43</f>
        <v>1.3465977049527101E-3</v>
      </c>
      <c r="M43" s="1">
        <f>PWCData!$AT43</f>
        <v>3.5153746509394998E-2</v>
      </c>
      <c r="N43" s="1">
        <v>2.7611337857770087E-2</v>
      </c>
      <c r="O43" s="1">
        <v>2.0899999999999998E-2</v>
      </c>
      <c r="P43" s="2">
        <f t="shared" si="1"/>
        <v>1.3465977049527101E-3</v>
      </c>
      <c r="Q43" s="1">
        <f t="shared" si="2"/>
        <v>3.1274961886275626E-2</v>
      </c>
      <c r="R43" s="1">
        <f t="shared" si="3"/>
        <v>3.5285989840526902E-2</v>
      </c>
      <c r="S43" s="1">
        <f t="shared" si="4"/>
        <v>5.0080573433404621E-2</v>
      </c>
      <c r="T43" s="1">
        <f t="shared" si="5"/>
        <v>7.9939039438893703E-2</v>
      </c>
      <c r="V43" s="2">
        <f t="shared" si="6"/>
        <v>1.3465977049527101E-3</v>
      </c>
      <c r="W43" s="2">
        <f t="shared" si="7"/>
        <v>3.1274961886275626E-2</v>
      </c>
      <c r="X43" s="2">
        <f t="shared" si="22"/>
        <v>4.0110279542512756E-3</v>
      </c>
      <c r="Y43" s="2">
        <f t="shared" si="22"/>
        <v>1.4794583592877719E-2</v>
      </c>
      <c r="Z43" s="2">
        <f t="shared" si="22"/>
        <v>2.9858466005489082E-2</v>
      </c>
      <c r="AA43" s="2">
        <f t="shared" si="8"/>
        <v>1.8805611547128995E-2</v>
      </c>
      <c r="AB43" s="4">
        <v>2.98</v>
      </c>
      <c r="AC43" s="1">
        <f t="shared" si="9"/>
        <v>2.98E-2</v>
      </c>
      <c r="AD43">
        <v>0</v>
      </c>
      <c r="AE43">
        <f t="shared" si="10"/>
        <v>0</v>
      </c>
      <c r="AG43" s="2">
        <f t="shared" si="11"/>
        <v>1.3465977049527101E-3</v>
      </c>
      <c r="AH43" s="5">
        <f t="shared" si="12"/>
        <v>3.0302596674181947E-2</v>
      </c>
      <c r="AI43" s="5">
        <f t="shared" si="13"/>
        <v>3.5418233171658799E-2</v>
      </c>
      <c r="AJ43" s="5">
        <f t="shared" si="14"/>
        <v>5.7986662926080276E-2</v>
      </c>
      <c r="AK43" s="5">
        <f t="shared" si="15"/>
        <v>7.9939039438893703E-2</v>
      </c>
      <c r="AL43" s="5">
        <f t="shared" si="16"/>
        <v>1.3465977049527101E-3</v>
      </c>
      <c r="AM43" s="6">
        <f t="shared" si="17"/>
        <v>3.0302596674181947E-2</v>
      </c>
      <c r="AN43" s="6">
        <f t="shared" si="18"/>
        <v>5.1156364974768512E-3</v>
      </c>
      <c r="AO43" s="6">
        <f t="shared" si="19"/>
        <v>2.2568429754421478E-2</v>
      </c>
      <c r="AP43" s="6">
        <f t="shared" si="20"/>
        <v>2.1952376512813426E-2</v>
      </c>
      <c r="AQ43" s="6">
        <f t="shared" si="21"/>
        <v>2.7684066251898329E-2</v>
      </c>
      <c r="AV43" s="5">
        <v>3.2520659471366585E-2</v>
      </c>
      <c r="AW43" s="5">
        <v>3.9800000000000002E-2</v>
      </c>
      <c r="AX43" s="5"/>
      <c r="AY43" s="5"/>
      <c r="AZ43" s="5"/>
      <c r="BA43" s="5"/>
    </row>
    <row r="44" spans="1:53" x14ac:dyDescent="0.25">
      <c r="A44">
        <v>2011.75</v>
      </c>
      <c r="B44" s="1">
        <f>PWCData!$AT44</f>
        <v>3.5800742301525502E-2</v>
      </c>
      <c r="C44" s="1">
        <f>DiscoverData!$AT44</f>
        <v>5.8325623808708302E-2</v>
      </c>
      <c r="D44" s="1">
        <f>CapitalOneData!$AT44</f>
        <v>7.95579157419668E-2</v>
      </c>
      <c r="E44" s="1">
        <f>CitiData!$AT44</f>
        <v>5.4678478583991101E-2</v>
      </c>
      <c r="F44" s="1">
        <f>AMEXData!$AT44</f>
        <v>4.1109057409433498E-2</v>
      </c>
      <c r="G44" s="1">
        <f>JPMData!$AT44</f>
        <v>4.5866214171811803E-2</v>
      </c>
      <c r="H44" s="1">
        <f>BofAData!$AT44</f>
        <v>3.5310152143103901E-2</v>
      </c>
      <c r="I44" s="1">
        <f>WellsFargoData!$AT44</f>
        <v>2.76438077701666E-2</v>
      </c>
      <c r="J44" s="1">
        <f>HuntingtonData!$AT44</f>
        <v>1.9273579379027499E-2</v>
      </c>
      <c r="K44" s="1">
        <f>PNCData!$AT44</f>
        <v>3.1435805830171103E-2</v>
      </c>
      <c r="L44" s="1">
        <f>TDData!$AT44</f>
        <v>1.4407883854754601E-3</v>
      </c>
      <c r="M44" s="1">
        <f>PWCData!$AT44</f>
        <v>3.5800742301525502E-2</v>
      </c>
      <c r="N44" s="1">
        <v>2.3978019212267672E-2</v>
      </c>
      <c r="O44" s="1">
        <v>1.95E-2</v>
      </c>
      <c r="P44" s="2">
        <f t="shared" si="1"/>
        <v>1.4407883854754601E-3</v>
      </c>
      <c r="Q44" s="1">
        <f t="shared" si="2"/>
        <v>3.0487806315169976E-2</v>
      </c>
      <c r="R44" s="1">
        <f t="shared" si="3"/>
        <v>3.5800742301525502E-2</v>
      </c>
      <c r="S44" s="1">
        <f t="shared" si="4"/>
        <v>4.8069280274856629E-2</v>
      </c>
      <c r="T44" s="1">
        <f t="shared" si="5"/>
        <v>7.95579157419668E-2</v>
      </c>
      <c r="V44" s="2">
        <f t="shared" si="6"/>
        <v>1.4407883854754601E-3</v>
      </c>
      <c r="W44" s="2">
        <f t="shared" si="7"/>
        <v>3.0487806315169976E-2</v>
      </c>
      <c r="X44" s="2">
        <f t="shared" si="22"/>
        <v>5.3129359863555263E-3</v>
      </c>
      <c r="Y44" s="2">
        <f t="shared" si="22"/>
        <v>1.2268537973331127E-2</v>
      </c>
      <c r="Z44" s="2">
        <f t="shared" si="22"/>
        <v>3.1488635467110171E-2</v>
      </c>
      <c r="AA44" s="2">
        <f t="shared" si="8"/>
        <v>1.7581473959686653E-2</v>
      </c>
      <c r="AB44" s="4">
        <v>2.82</v>
      </c>
      <c r="AC44" s="1">
        <f t="shared" si="9"/>
        <v>2.8199999999999999E-2</v>
      </c>
      <c r="AD44">
        <v>0</v>
      </c>
      <c r="AE44">
        <f t="shared" si="10"/>
        <v>0</v>
      </c>
      <c r="AG44" s="2">
        <f t="shared" si="11"/>
        <v>1.4407883854754601E-3</v>
      </c>
      <c r="AH44" s="5">
        <f t="shared" si="12"/>
        <v>2.953980680016885E-2</v>
      </c>
      <c r="AI44" s="5">
        <f t="shared" si="13"/>
        <v>3.5800742301525502E-2</v>
      </c>
      <c r="AJ44" s="5">
        <f t="shared" si="14"/>
        <v>5.2475412480946275E-2</v>
      </c>
      <c r="AK44" s="5">
        <f t="shared" si="15"/>
        <v>7.95579157419668E-2</v>
      </c>
      <c r="AL44" s="5">
        <f t="shared" si="16"/>
        <v>1.4407883854754601E-3</v>
      </c>
      <c r="AM44" s="6">
        <f t="shared" si="17"/>
        <v>2.953980680016885E-2</v>
      </c>
      <c r="AN44" s="6">
        <f t="shared" si="18"/>
        <v>6.2609355013566528E-3</v>
      </c>
      <c r="AO44" s="6">
        <f t="shared" si="19"/>
        <v>1.6674670179420772E-2</v>
      </c>
      <c r="AP44" s="6">
        <f t="shared" si="20"/>
        <v>2.7082503261020525E-2</v>
      </c>
      <c r="AQ44" s="6">
        <f t="shared" si="21"/>
        <v>2.2935605680777425E-2</v>
      </c>
      <c r="AV44" s="5">
        <v>3.5633948730022874E-2</v>
      </c>
      <c r="AW44" s="5">
        <v>3.8199999999999998E-2</v>
      </c>
      <c r="AX44" s="5"/>
      <c r="AY44" s="5"/>
      <c r="AZ44" s="5"/>
      <c r="BA44" s="5"/>
    </row>
    <row r="45" spans="1:53" x14ac:dyDescent="0.25">
      <c r="A45">
        <v>2012</v>
      </c>
      <c r="B45" s="1">
        <f>PWCData!$AT45</f>
        <v>3.7236089003954302E-2</v>
      </c>
      <c r="C45" s="1">
        <f>DiscoverData!$AT45</f>
        <v>5.5787974437041303E-2</v>
      </c>
      <c r="D45" s="1">
        <f>CapitalOneData!$AT45</f>
        <v>7.6132842334787398E-2</v>
      </c>
      <c r="E45" s="1">
        <f>CitiData!$AT45</f>
        <v>5.3332909758302301E-2</v>
      </c>
      <c r="F45" s="1">
        <f>AMEXData!$AT45</f>
        <v>3.9097163709014497E-2</v>
      </c>
      <c r="G45" s="1">
        <f>JPMData!$AT45</f>
        <v>4.4459108915403799E-2</v>
      </c>
      <c r="H45" s="1">
        <f>BofAData!$AT45</f>
        <v>3.5576682429524102E-2</v>
      </c>
      <c r="I45" s="1">
        <f>WellsFargoData!$AT45</f>
        <v>2.7296433962841201E-2</v>
      </c>
      <c r="J45" s="1">
        <f>HuntingtonData!$AT45</f>
        <v>1.9740552735476601E-2</v>
      </c>
      <c r="K45" s="1">
        <f>PNCData!$AT45</f>
        <v>3.0467750075092299E-2</v>
      </c>
      <c r="L45" s="1">
        <f>TDData!$AT45</f>
        <v>1.4928884836357299E-3</v>
      </c>
      <c r="M45" s="1">
        <f>PWCData!$AT45</f>
        <v>3.7236089003954302E-2</v>
      </c>
      <c r="N45" s="1">
        <v>2.328414071773683E-2</v>
      </c>
      <c r="O45" s="1">
        <v>1.84E-2</v>
      </c>
      <c r="P45" s="2">
        <f t="shared" si="1"/>
        <v>1.4928884836357299E-3</v>
      </c>
      <c r="Q45" s="1">
        <f t="shared" si="2"/>
        <v>2.9674921047029526E-2</v>
      </c>
      <c r="R45" s="1">
        <f t="shared" si="3"/>
        <v>3.7236089003954302E-2</v>
      </c>
      <c r="S45" s="1">
        <f t="shared" si="4"/>
        <v>4.6677559126128421E-2</v>
      </c>
      <c r="T45" s="1">
        <f t="shared" si="5"/>
        <v>7.6132842334787398E-2</v>
      </c>
      <c r="V45" s="2">
        <f t="shared" si="6"/>
        <v>1.4928884836357299E-3</v>
      </c>
      <c r="W45" s="2">
        <f t="shared" si="7"/>
        <v>2.9674921047029526E-2</v>
      </c>
      <c r="X45" s="2">
        <f t="shared" si="22"/>
        <v>7.5611679569247761E-3</v>
      </c>
      <c r="Y45" s="2">
        <f t="shared" si="22"/>
        <v>9.4414701221741185E-3</v>
      </c>
      <c r="Z45" s="2">
        <f t="shared" si="22"/>
        <v>2.9455283208658978E-2</v>
      </c>
      <c r="AA45" s="2">
        <f t="shared" si="8"/>
        <v>1.7002638079098895E-2</v>
      </c>
      <c r="AB45" s="4">
        <v>2.67</v>
      </c>
      <c r="AC45" s="1">
        <f t="shared" si="9"/>
        <v>2.6699999999999998E-2</v>
      </c>
      <c r="AD45">
        <v>0</v>
      </c>
      <c r="AE45">
        <f t="shared" si="10"/>
        <v>0</v>
      </c>
      <c r="AG45" s="2">
        <f t="shared" si="11"/>
        <v>1.4928884836357299E-3</v>
      </c>
      <c r="AH45" s="5">
        <f t="shared" si="12"/>
        <v>2.888209201896675E-2</v>
      </c>
      <c r="AI45" s="5">
        <f t="shared" si="13"/>
        <v>3.7236089003954302E-2</v>
      </c>
      <c r="AJ45" s="5">
        <f t="shared" si="14"/>
        <v>5.1114459547577679E-2</v>
      </c>
      <c r="AK45" s="5">
        <f t="shared" si="15"/>
        <v>7.6132842334787398E-2</v>
      </c>
      <c r="AL45" s="5">
        <f t="shared" si="16"/>
        <v>1.4928884836357299E-3</v>
      </c>
      <c r="AM45" s="6">
        <f t="shared" si="17"/>
        <v>2.888209201896675E-2</v>
      </c>
      <c r="AN45" s="6">
        <f t="shared" si="18"/>
        <v>8.3539969849875523E-3</v>
      </c>
      <c r="AO45" s="6">
        <f t="shared" si="19"/>
        <v>1.3878370543623376E-2</v>
      </c>
      <c r="AP45" s="6">
        <f t="shared" si="20"/>
        <v>2.501838278720972E-2</v>
      </c>
      <c r="AQ45" s="6">
        <f t="shared" si="21"/>
        <v>2.2232367528610929E-2</v>
      </c>
      <c r="AV45" s="5">
        <v>3.1478803632039712E-2</v>
      </c>
      <c r="AW45" s="5">
        <v>3.5200000000000002E-2</v>
      </c>
      <c r="AX45" s="5"/>
      <c r="AY45" s="5"/>
      <c r="AZ45" s="5"/>
      <c r="BA45" s="5"/>
    </row>
    <row r="46" spans="1:53" x14ac:dyDescent="0.25">
      <c r="A46">
        <v>2012.25</v>
      </c>
      <c r="B46" s="1">
        <f>PWCData!$AT46</f>
        <v>3.27324508811093E-2</v>
      </c>
      <c r="C46" s="1">
        <f>DiscoverData!$AT46</f>
        <v>4.00539009057026E-2</v>
      </c>
      <c r="D46" s="1">
        <f>CapitalOneData!$AT46</f>
        <v>5.7240915165142597E-2</v>
      </c>
      <c r="E46" s="1">
        <f>CitiData!$AT46</f>
        <v>7.4064632226137794E-2</v>
      </c>
      <c r="F46" s="1">
        <f>AMEXData!$AT46</f>
        <v>2.92336611844769E-2</v>
      </c>
      <c r="G46" s="1">
        <f>JPMData!$AT46</f>
        <v>4.2699475662271703E-2</v>
      </c>
      <c r="H46" s="1">
        <f>BofAData!$AT46</f>
        <v>3.5221789814054202E-2</v>
      </c>
      <c r="I46" s="1">
        <f>WellsFargoData!$AT46</f>
        <v>2.2729735662621799E-2</v>
      </c>
      <c r="J46" s="1">
        <f>HuntingtonData!$AT46</f>
        <v>1.4266220071951399E-2</v>
      </c>
      <c r="K46" s="1">
        <f>PNCData!$AT46</f>
        <v>2.4501048097193698E-2</v>
      </c>
      <c r="L46" s="1">
        <f>TDData!$AT46</f>
        <v>1.2867473600233299E-3</v>
      </c>
      <c r="M46" s="1">
        <f>PWCData!$AT46</f>
        <v>3.27324508811093E-2</v>
      </c>
      <c r="N46" s="1">
        <v>2.2878605987116944E-2</v>
      </c>
      <c r="O46" s="1">
        <v>1.7399999999999999E-2</v>
      </c>
      <c r="P46" s="2">
        <f t="shared" si="1"/>
        <v>1.2867473600233299E-3</v>
      </c>
      <c r="Q46" s="1">
        <f t="shared" si="2"/>
        <v>2.4058219988550723E-2</v>
      </c>
      <c r="R46" s="1">
        <f t="shared" si="3"/>
        <v>3.27324508811093E-2</v>
      </c>
      <c r="S46" s="1">
        <f t="shared" si="4"/>
        <v>4.0715294594844874E-2</v>
      </c>
      <c r="T46" s="1">
        <f t="shared" si="5"/>
        <v>7.4064632226137794E-2</v>
      </c>
      <c r="V46" s="2">
        <f t="shared" si="6"/>
        <v>1.2867473600233299E-3</v>
      </c>
      <c r="W46" s="2">
        <f t="shared" si="7"/>
        <v>2.4058219988550723E-2</v>
      </c>
      <c r="X46" s="2">
        <f t="shared" si="22"/>
        <v>8.6742308925585772E-3</v>
      </c>
      <c r="Y46" s="2">
        <f t="shared" si="22"/>
        <v>7.982843713735574E-3</v>
      </c>
      <c r="Z46" s="2">
        <f t="shared" si="22"/>
        <v>3.334933763129292E-2</v>
      </c>
      <c r="AA46" s="2">
        <f t="shared" si="8"/>
        <v>1.6657074606294151E-2</v>
      </c>
      <c r="AB46" s="4">
        <v>2.58</v>
      </c>
      <c r="AC46" s="1">
        <f t="shared" si="9"/>
        <v>2.58E-2</v>
      </c>
      <c r="AD46">
        <v>0</v>
      </c>
      <c r="AE46">
        <f t="shared" si="10"/>
        <v>0</v>
      </c>
      <c r="AG46" s="2">
        <f t="shared" si="11"/>
        <v>1.2867473600233299E-3</v>
      </c>
      <c r="AH46" s="5">
        <f t="shared" si="12"/>
        <v>2.361539187990775E-2</v>
      </c>
      <c r="AI46" s="5">
        <f t="shared" si="13"/>
        <v>3.27324508811093E-2</v>
      </c>
      <c r="AJ46" s="5">
        <f t="shared" si="14"/>
        <v>4.2038081973129429E-2</v>
      </c>
      <c r="AK46" s="5">
        <f t="shared" si="15"/>
        <v>7.4064632226137794E-2</v>
      </c>
      <c r="AL46" s="5">
        <f t="shared" si="16"/>
        <v>1.2867473600233299E-3</v>
      </c>
      <c r="AM46" s="6">
        <f t="shared" si="17"/>
        <v>2.361539187990775E-2</v>
      </c>
      <c r="AN46" s="6">
        <f t="shared" si="18"/>
        <v>9.1170590012015496E-3</v>
      </c>
      <c r="AO46" s="6">
        <f t="shared" si="19"/>
        <v>9.3056310920201293E-3</v>
      </c>
      <c r="AP46" s="6">
        <f t="shared" si="20"/>
        <v>3.2026550253008365E-2</v>
      </c>
      <c r="AQ46" s="6">
        <f t="shared" si="21"/>
        <v>1.8422690093221679E-2</v>
      </c>
      <c r="AV46" s="5">
        <v>3.4082293651529004E-2</v>
      </c>
      <c r="AW46" s="5">
        <v>3.3599999999999998E-2</v>
      </c>
      <c r="AX46" s="5"/>
      <c r="AY46" s="5"/>
      <c r="AZ46" s="5"/>
      <c r="BA46" s="5"/>
    </row>
    <row r="47" spans="1:53" x14ac:dyDescent="0.25">
      <c r="A47">
        <v>2012.5</v>
      </c>
      <c r="B47" s="1">
        <f>PWCData!$AT47</f>
        <v>3.3444252885103602E-2</v>
      </c>
      <c r="C47" s="1">
        <f>DiscoverData!$AT47</f>
        <v>3.9154870858107302E-2</v>
      </c>
      <c r="D47" s="1">
        <f>CapitalOneData!$AT47</f>
        <v>4.8628334502722297E-2</v>
      </c>
      <c r="E47" s="1">
        <f>CitiData!$AT47</f>
        <v>7.2236327896473496E-2</v>
      </c>
      <c r="F47" s="1">
        <f>AMEXData!$AT47</f>
        <v>2.7116096272153199E-2</v>
      </c>
      <c r="G47" s="1">
        <f>JPMData!$AT47</f>
        <v>4.2163065021731401E-2</v>
      </c>
      <c r="H47" s="1">
        <f>BofAData!$AT47</f>
        <v>3.5961923295838402E-2</v>
      </c>
      <c r="I47" s="1">
        <f>WellsFargoData!$AT47</f>
        <v>2.2307914673589901E-2</v>
      </c>
      <c r="J47" s="1">
        <f>HuntingtonData!$AT47</f>
        <v>1.3630114255914301E-2</v>
      </c>
      <c r="K47" s="1">
        <f>PNCData!$AT47</f>
        <v>2.38953407369276E-2</v>
      </c>
      <c r="L47" s="1">
        <f>TDData!$AT47</f>
        <v>1.34805573597716E-3</v>
      </c>
      <c r="M47" s="1">
        <f>PWCData!$AT47</f>
        <v>3.3444252885103602E-2</v>
      </c>
      <c r="N47" s="1">
        <v>2.1189301782225764E-2</v>
      </c>
      <c r="O47" s="1">
        <v>1.7399999999999999E-2</v>
      </c>
      <c r="P47" s="2">
        <f t="shared" si="1"/>
        <v>1.34805573597716E-3</v>
      </c>
      <c r="Q47" s="1">
        <f t="shared" si="2"/>
        <v>2.3498484221093175E-2</v>
      </c>
      <c r="R47" s="1">
        <f t="shared" si="3"/>
        <v>3.3444252885103602E-2</v>
      </c>
      <c r="S47" s="1">
        <f t="shared" si="4"/>
        <v>3.9906919399013328E-2</v>
      </c>
      <c r="T47" s="1">
        <f t="shared" si="5"/>
        <v>7.2236327896473496E-2</v>
      </c>
      <c r="V47" s="2">
        <f t="shared" si="6"/>
        <v>1.34805573597716E-3</v>
      </c>
      <c r="W47" s="2">
        <f t="shared" si="7"/>
        <v>2.3498484221093175E-2</v>
      </c>
      <c r="X47" s="2">
        <f t="shared" si="22"/>
        <v>9.9457686640104272E-3</v>
      </c>
      <c r="Y47" s="2">
        <f t="shared" si="22"/>
        <v>6.4626665139097261E-3</v>
      </c>
      <c r="Z47" s="2">
        <f t="shared" si="22"/>
        <v>3.2329408497460167E-2</v>
      </c>
      <c r="AA47" s="2">
        <f t="shared" si="8"/>
        <v>1.6408435177920153E-2</v>
      </c>
      <c r="AB47" s="4">
        <v>2.4500000000000002</v>
      </c>
      <c r="AC47" s="1">
        <f t="shared" si="9"/>
        <v>2.4500000000000001E-2</v>
      </c>
      <c r="AD47">
        <v>0</v>
      </c>
      <c r="AE47">
        <f t="shared" si="10"/>
        <v>0</v>
      </c>
      <c r="AG47" s="2">
        <f t="shared" si="11"/>
        <v>1.34805573597716E-3</v>
      </c>
      <c r="AH47" s="5">
        <f t="shared" si="12"/>
        <v>2.310162770525875E-2</v>
      </c>
      <c r="AI47" s="5">
        <f t="shared" si="13"/>
        <v>3.3444252885103602E-2</v>
      </c>
      <c r="AJ47" s="5">
        <f t="shared" si="14"/>
        <v>4.1411016480825374E-2</v>
      </c>
      <c r="AK47" s="5">
        <f t="shared" si="15"/>
        <v>7.2236327896473496E-2</v>
      </c>
      <c r="AL47" s="5">
        <f t="shared" si="16"/>
        <v>1.34805573597716E-3</v>
      </c>
      <c r="AM47" s="6">
        <f t="shared" si="17"/>
        <v>2.310162770525875E-2</v>
      </c>
      <c r="AN47" s="6">
        <f t="shared" si="18"/>
        <v>1.0342625179844852E-2</v>
      </c>
      <c r="AO47" s="6">
        <f t="shared" si="19"/>
        <v>7.9667635957217722E-3</v>
      </c>
      <c r="AP47" s="6">
        <f t="shared" si="20"/>
        <v>3.0825311415648121E-2</v>
      </c>
      <c r="AQ47" s="6">
        <f t="shared" si="21"/>
        <v>1.8309388775566624E-2</v>
      </c>
      <c r="AV47" s="5">
        <v>2.4310421063602615E-2</v>
      </c>
      <c r="AW47" s="5">
        <v>3.3799999999999997E-2</v>
      </c>
      <c r="AX47" s="5"/>
      <c r="AY47" s="5"/>
      <c r="AZ47" s="5"/>
      <c r="BA47" s="5"/>
    </row>
    <row r="48" spans="1:53" x14ac:dyDescent="0.25">
      <c r="A48">
        <v>2012.75</v>
      </c>
      <c r="B48" s="1">
        <f>PWCData!$AT48</f>
        <v>3.1944899589766401E-2</v>
      </c>
      <c r="C48" s="1">
        <f>DiscoverData!$AT48</f>
        <v>3.8011818092295403E-2</v>
      </c>
      <c r="D48" s="1">
        <f>CapitalOneData!$AT48</f>
        <v>4.8497674944730097E-2</v>
      </c>
      <c r="E48" s="1">
        <f>CitiData!$AT48</f>
        <v>7.2527188517825594E-2</v>
      </c>
      <c r="F48" s="1">
        <f>AMEXData!$AT48</f>
        <v>2.83002129264163E-2</v>
      </c>
      <c r="G48" s="1">
        <f>JPMData!$AT48</f>
        <v>4.2453947524260002E-2</v>
      </c>
      <c r="H48" s="1">
        <f>BofAData!$AT48</f>
        <v>3.5582132226381999E-2</v>
      </c>
      <c r="I48" s="1">
        <f>WellsFargoData!$AT48</f>
        <v>2.2048428375626501E-2</v>
      </c>
      <c r="J48" s="1">
        <f>HuntingtonData!$AT48</f>
        <v>1.3801214506876601E-2</v>
      </c>
      <c r="K48" s="1">
        <f>PNCData!$AT48</f>
        <v>2.3715886357746799E-2</v>
      </c>
      <c r="L48" s="1">
        <f>TDData!$AT48</f>
        <v>1.3950102596663599E-3</v>
      </c>
      <c r="M48" s="1">
        <f>PWCData!$AT48</f>
        <v>3.1944899589766401E-2</v>
      </c>
      <c r="N48" s="1">
        <v>1.9541694237680905E-2</v>
      </c>
      <c r="O48" s="1">
        <v>1.7000000000000001E-2</v>
      </c>
      <c r="P48" s="2">
        <f t="shared" si="1"/>
        <v>1.3950102596663599E-3</v>
      </c>
      <c r="Q48" s="1">
        <f t="shared" si="2"/>
        <v>2.3299021862216725E-2</v>
      </c>
      <c r="R48" s="1">
        <f t="shared" si="3"/>
        <v>3.1944899589766401E-2</v>
      </c>
      <c r="S48" s="1">
        <f t="shared" si="4"/>
        <v>3.9122350450286551E-2</v>
      </c>
      <c r="T48" s="1">
        <f t="shared" si="5"/>
        <v>7.2527188517825594E-2</v>
      </c>
      <c r="V48" s="2">
        <f t="shared" si="6"/>
        <v>1.3950102596663599E-3</v>
      </c>
      <c r="W48" s="2">
        <f t="shared" si="7"/>
        <v>2.3299021862216725E-2</v>
      </c>
      <c r="X48" s="2">
        <f t="shared" si="22"/>
        <v>8.6458777275496765E-3</v>
      </c>
      <c r="Y48" s="2">
        <f t="shared" si="22"/>
        <v>7.1774508605201501E-3</v>
      </c>
      <c r="Z48" s="2">
        <f t="shared" si="22"/>
        <v>3.3404838067539043E-2</v>
      </c>
      <c r="AA48" s="2">
        <f t="shared" si="8"/>
        <v>1.5823328588069827E-2</v>
      </c>
      <c r="AB48" s="4">
        <v>2.29</v>
      </c>
      <c r="AC48" s="1">
        <f t="shared" si="9"/>
        <v>2.29E-2</v>
      </c>
      <c r="AD48">
        <v>0</v>
      </c>
      <c r="AE48">
        <f t="shared" si="10"/>
        <v>0</v>
      </c>
      <c r="AG48" s="2">
        <f t="shared" si="11"/>
        <v>1.3950102596663599E-3</v>
      </c>
      <c r="AH48" s="5">
        <f t="shared" si="12"/>
        <v>2.288215736668665E-2</v>
      </c>
      <c r="AI48" s="5">
        <f t="shared" si="13"/>
        <v>3.1944899589766401E-2</v>
      </c>
      <c r="AJ48" s="5">
        <f t="shared" si="14"/>
        <v>4.1343415166268854E-2</v>
      </c>
      <c r="AK48" s="5">
        <f t="shared" si="15"/>
        <v>7.2527188517825594E-2</v>
      </c>
      <c r="AL48" s="5">
        <f t="shared" si="16"/>
        <v>1.3950102596663599E-3</v>
      </c>
      <c r="AM48" s="6">
        <f t="shared" si="17"/>
        <v>2.288215736668665E-2</v>
      </c>
      <c r="AN48" s="6">
        <f t="shared" si="18"/>
        <v>9.0627422230797512E-3</v>
      </c>
      <c r="AO48" s="6">
        <f t="shared" si="19"/>
        <v>9.3985155765024531E-3</v>
      </c>
      <c r="AP48" s="6">
        <f t="shared" si="20"/>
        <v>3.118377335155674E-2</v>
      </c>
      <c r="AQ48" s="6">
        <f t="shared" si="21"/>
        <v>1.8461257799582204E-2</v>
      </c>
      <c r="AV48" s="5">
        <v>2.095140820385253E-2</v>
      </c>
      <c r="AW48" s="5">
        <v>3.0200000000000001E-2</v>
      </c>
      <c r="AX48" s="5"/>
      <c r="AY48" s="5"/>
      <c r="AZ48" s="5"/>
      <c r="BA48" s="5"/>
    </row>
    <row r="49" spans="1:53" x14ac:dyDescent="0.25">
      <c r="A49">
        <v>2013</v>
      </c>
      <c r="B49" s="1">
        <f>PWCData!$AT49</f>
        <v>3.2457161374343797E-2</v>
      </c>
      <c r="C49" s="1">
        <f>DiscoverData!$AT49</f>
        <v>3.6083667680228401E-2</v>
      </c>
      <c r="D49" s="1">
        <f>CapitalOneData!$AT49</f>
        <v>4.7738419981656503E-2</v>
      </c>
      <c r="E49" s="1">
        <f>CitiData!$AT49</f>
        <v>7.2202535494585204E-2</v>
      </c>
      <c r="F49" s="1">
        <f>AMEXData!$AT49</f>
        <v>2.5975127281732801E-2</v>
      </c>
      <c r="G49" s="1">
        <f>JPMData!$AT49</f>
        <v>4.1533817801200801E-2</v>
      </c>
      <c r="H49" s="1">
        <f>BofAData!$AT49</f>
        <v>3.4996946760946397E-2</v>
      </c>
      <c r="I49" s="1">
        <f>WellsFargoData!$AT49</f>
        <v>2.1622364609105701E-2</v>
      </c>
      <c r="J49" s="1">
        <f>HuntingtonData!$AT49</f>
        <v>1.34273637998272E-2</v>
      </c>
      <c r="K49" s="1">
        <f>PNCData!$AT49</f>
        <v>2.3105663729874201E-2</v>
      </c>
      <c r="L49" s="1">
        <f>TDData!$AT49</f>
        <v>5.1998474711408499E-3</v>
      </c>
      <c r="M49" s="1">
        <f>PWCData!$AT49</f>
        <v>3.2457161374343797E-2</v>
      </c>
      <c r="N49" s="1">
        <v>2.0241016710118964E-2</v>
      </c>
      <c r="O49" s="1">
        <v>1.6200000000000003E-2</v>
      </c>
      <c r="P49" s="2">
        <f t="shared" si="1"/>
        <v>5.1998474711408499E-3</v>
      </c>
      <c r="Q49" s="1">
        <f t="shared" si="2"/>
        <v>2.2734838949682076E-2</v>
      </c>
      <c r="R49" s="1">
        <f t="shared" si="3"/>
        <v>3.2457161374343797E-2</v>
      </c>
      <c r="S49" s="1">
        <f t="shared" si="4"/>
        <v>3.7446205210471498E-2</v>
      </c>
      <c r="T49" s="1">
        <f t="shared" si="5"/>
        <v>7.2202535494585204E-2</v>
      </c>
      <c r="V49" s="2">
        <f t="shared" si="6"/>
        <v>5.1998474711408499E-3</v>
      </c>
      <c r="W49" s="2">
        <f t="shared" si="7"/>
        <v>2.2734838949682076E-2</v>
      </c>
      <c r="X49" s="2">
        <f t="shared" si="22"/>
        <v>9.722322424661721E-3</v>
      </c>
      <c r="Y49" s="2">
        <f t="shared" si="22"/>
        <v>4.9890438361277004E-3</v>
      </c>
      <c r="Z49" s="2">
        <f t="shared" si="22"/>
        <v>3.4756330284113707E-2</v>
      </c>
      <c r="AA49" s="2">
        <f t="shared" si="8"/>
        <v>1.4711366260789421E-2</v>
      </c>
      <c r="AB49" s="4">
        <v>2.17</v>
      </c>
      <c r="AC49" s="1">
        <f t="shared" si="9"/>
        <v>2.1700000000000001E-2</v>
      </c>
      <c r="AD49">
        <v>0</v>
      </c>
      <c r="AE49">
        <f t="shared" si="10"/>
        <v>0</v>
      </c>
      <c r="AG49" s="2">
        <f t="shared" si="11"/>
        <v>5.1998474711408499E-3</v>
      </c>
      <c r="AH49" s="5">
        <f t="shared" si="12"/>
        <v>2.2364014169489951E-2</v>
      </c>
      <c r="AI49" s="5">
        <f t="shared" si="13"/>
        <v>3.2457161374343797E-2</v>
      </c>
      <c r="AJ49" s="5">
        <f t="shared" si="14"/>
        <v>4.0171280270957704E-2</v>
      </c>
      <c r="AK49" s="5">
        <f t="shared" si="15"/>
        <v>7.2202535494585204E-2</v>
      </c>
      <c r="AL49" s="5">
        <f t="shared" si="16"/>
        <v>5.1998474711408499E-3</v>
      </c>
      <c r="AM49" s="6">
        <f t="shared" si="17"/>
        <v>2.2364014169489951E-2</v>
      </c>
      <c r="AN49" s="6">
        <f t="shared" si="18"/>
        <v>1.0093147204853846E-2</v>
      </c>
      <c r="AO49" s="6">
        <f t="shared" si="19"/>
        <v>7.7141188966139071E-3</v>
      </c>
      <c r="AP49" s="6">
        <f t="shared" si="20"/>
        <v>3.20312552236275E-2</v>
      </c>
      <c r="AQ49" s="6">
        <f t="shared" si="21"/>
        <v>1.7807266101467753E-2</v>
      </c>
      <c r="AV49" s="5">
        <v>1.386127627563526E-2</v>
      </c>
      <c r="AW49" s="5">
        <v>2.8399999999999998E-2</v>
      </c>
      <c r="AX49" s="5"/>
      <c r="AY49" s="5"/>
      <c r="AZ49" s="5"/>
      <c r="BA49" s="5"/>
    </row>
    <row r="50" spans="1:53" x14ac:dyDescent="0.25">
      <c r="A50">
        <v>2013.25</v>
      </c>
      <c r="B50" s="1">
        <f>PWCData!$AT50</f>
        <v>2.6505701861578301E-2</v>
      </c>
      <c r="C50" s="1">
        <f>DiscoverData!$AT50</f>
        <v>2.97705685200991E-2</v>
      </c>
      <c r="D50" s="1">
        <f>CapitalOneData!$AT50</f>
        <v>5.9730146853775597E-2</v>
      </c>
      <c r="E50" s="1">
        <f>CitiData!$AT50</f>
        <v>6.24328294045998E-2</v>
      </c>
      <c r="F50" s="1">
        <f>AMEXData!$AT50</f>
        <v>2.4815509711301701E-2</v>
      </c>
      <c r="G50" s="1">
        <f>JPMData!$AT50</f>
        <v>3.36772034854564E-2</v>
      </c>
      <c r="H50" s="1">
        <f>BofAData!$AT50</f>
        <v>2.50503929401436E-2</v>
      </c>
      <c r="I50" s="1">
        <f>WellsFargoData!$AT50</f>
        <v>1.8767692776271001E-2</v>
      </c>
      <c r="J50" s="1">
        <f>HuntingtonData!$AT50</f>
        <v>1.48247297706839E-2</v>
      </c>
      <c r="K50" s="1">
        <f>PNCData!$AT50</f>
        <v>2.14065079527298E-2</v>
      </c>
      <c r="L50" s="1">
        <f>TDData!$AT50</f>
        <v>2.3744733493719799E-4</v>
      </c>
      <c r="M50" s="1">
        <f>PWCData!$AT50</f>
        <v>2.6505701861578301E-2</v>
      </c>
      <c r="N50" s="1">
        <v>1.7961877865087714E-2</v>
      </c>
      <c r="O50" s="1">
        <v>1.55E-2</v>
      </c>
      <c r="P50" s="2">
        <f t="shared" si="1"/>
        <v>2.3744733493719799E-4</v>
      </c>
      <c r="Q50" s="1">
        <f t="shared" si="2"/>
        <v>2.0746804158615101E-2</v>
      </c>
      <c r="R50" s="1">
        <f t="shared" si="3"/>
        <v>2.577804740086095E-2</v>
      </c>
      <c r="S50" s="1">
        <f t="shared" si="4"/>
        <v>3.0747227261438425E-2</v>
      </c>
      <c r="T50" s="1">
        <f t="shared" si="5"/>
        <v>6.24328294045998E-2</v>
      </c>
      <c r="V50" s="2">
        <f t="shared" si="6"/>
        <v>2.3744733493719799E-4</v>
      </c>
      <c r="W50" s="2">
        <f t="shared" si="7"/>
        <v>2.0746804158615101E-2</v>
      </c>
      <c r="X50" s="2">
        <f t="shared" si="22"/>
        <v>5.0312432422458496E-3</v>
      </c>
      <c r="Y50" s="2">
        <f t="shared" si="22"/>
        <v>4.9691798605774745E-3</v>
      </c>
      <c r="Z50" s="2">
        <f t="shared" si="22"/>
        <v>3.1685602143161379E-2</v>
      </c>
      <c r="AA50" s="2">
        <f t="shared" si="8"/>
        <v>1.0000423102823324E-2</v>
      </c>
      <c r="AB50" s="4">
        <v>2.08</v>
      </c>
      <c r="AC50" s="1">
        <f t="shared" si="9"/>
        <v>2.0799999999999999E-2</v>
      </c>
      <c r="AD50">
        <v>0</v>
      </c>
      <c r="AE50">
        <f t="shared" si="10"/>
        <v>0</v>
      </c>
      <c r="AG50" s="2">
        <f t="shared" si="11"/>
        <v>2.3744733493719799E-4</v>
      </c>
      <c r="AH50" s="5">
        <f t="shared" si="12"/>
        <v>2.0087100364500399E-2</v>
      </c>
      <c r="AI50" s="5">
        <f t="shared" si="13"/>
        <v>2.50503929401436E-2</v>
      </c>
      <c r="AJ50" s="5">
        <f t="shared" si="14"/>
        <v>3.2700544744117072E-2</v>
      </c>
      <c r="AK50" s="5">
        <f t="shared" si="15"/>
        <v>6.24328294045998E-2</v>
      </c>
      <c r="AL50" s="5">
        <f t="shared" si="16"/>
        <v>2.3744733493719799E-4</v>
      </c>
      <c r="AM50" s="6">
        <f t="shared" si="17"/>
        <v>2.0087100364500399E-2</v>
      </c>
      <c r="AN50" s="6">
        <f t="shared" si="18"/>
        <v>4.9632925756432009E-3</v>
      </c>
      <c r="AO50" s="6">
        <f t="shared" si="19"/>
        <v>7.650151803973472E-3</v>
      </c>
      <c r="AP50" s="6">
        <f t="shared" si="20"/>
        <v>2.9732284660482729E-2</v>
      </c>
      <c r="AQ50" s="6">
        <f t="shared" si="21"/>
        <v>1.2613444379616673E-2</v>
      </c>
      <c r="AV50" s="5">
        <v>1.7464820824131515E-2</v>
      </c>
      <c r="AW50" s="5">
        <v>2.3599999999999999E-2</v>
      </c>
      <c r="AX50" s="5"/>
      <c r="AY50" s="5"/>
      <c r="AZ50" s="5"/>
      <c r="BA50" s="5"/>
    </row>
    <row r="51" spans="1:53" x14ac:dyDescent="0.25">
      <c r="A51">
        <v>2013.5</v>
      </c>
      <c r="B51" s="1">
        <f>PWCData!$AT51</f>
        <v>2.08010277473696E-2</v>
      </c>
      <c r="C51" s="1">
        <f>DiscoverData!$AT51</f>
        <v>2.9137326114549202E-2</v>
      </c>
      <c r="D51" s="1">
        <f>CapitalOneData!$AT51</f>
        <v>5.9153093769288699E-2</v>
      </c>
      <c r="E51" s="1">
        <f>CitiData!$AT51</f>
        <v>6.1795993144613197E-2</v>
      </c>
      <c r="F51" s="1">
        <f>AMEXData!$AT51</f>
        <v>2.3369299434309501E-2</v>
      </c>
      <c r="G51" s="1">
        <f>JPMData!$AT51</f>
        <v>3.3756757340538499E-2</v>
      </c>
      <c r="H51" s="1">
        <f>BofAData!$AT51</f>
        <v>2.4471783515859401E-2</v>
      </c>
      <c r="I51" s="1">
        <f>WellsFargoData!$AT51</f>
        <v>1.8804089499751001E-2</v>
      </c>
      <c r="J51" s="1">
        <f>HuntingtonData!$AT51</f>
        <v>1.4141681824204701E-2</v>
      </c>
      <c r="K51" s="1">
        <f>PNCData!$AT51</f>
        <v>2.1090782681485801E-2</v>
      </c>
      <c r="L51" s="1">
        <f>TDData!$AT51</f>
        <v>2.3796310796056101E-4</v>
      </c>
      <c r="M51" s="1">
        <f>PWCData!$AT51</f>
        <v>2.08010277473696E-2</v>
      </c>
      <c r="N51" s="1">
        <v>1.7097824596538323E-2</v>
      </c>
      <c r="O51" s="1">
        <v>1.5100000000000001E-2</v>
      </c>
      <c r="P51" s="2">
        <f t="shared" si="1"/>
        <v>2.3796310796056101E-4</v>
      </c>
      <c r="Q51" s="1">
        <f t="shared" si="2"/>
        <v>2.0301793185464951E-2</v>
      </c>
      <c r="R51" s="1">
        <f t="shared" si="3"/>
        <v>2.2230041057897651E-2</v>
      </c>
      <c r="S51" s="1">
        <f t="shared" si="4"/>
        <v>3.0292183921046524E-2</v>
      </c>
      <c r="T51" s="1">
        <f t="shared" si="5"/>
        <v>6.1795993144613197E-2</v>
      </c>
      <c r="V51" s="2">
        <f t="shared" si="6"/>
        <v>2.3796310796056101E-4</v>
      </c>
      <c r="W51" s="2">
        <f t="shared" si="7"/>
        <v>2.0301793185464951E-2</v>
      </c>
      <c r="X51" s="2">
        <f t="shared" si="22"/>
        <v>1.9282478724327E-3</v>
      </c>
      <c r="Y51" s="2">
        <f t="shared" si="22"/>
        <v>8.0621428631488731E-3</v>
      </c>
      <c r="Z51" s="2">
        <f t="shared" si="22"/>
        <v>3.1503809223566673E-2</v>
      </c>
      <c r="AA51" s="2">
        <f t="shared" si="8"/>
        <v>9.9903907355815731E-3</v>
      </c>
      <c r="AB51" s="4">
        <v>1.98</v>
      </c>
      <c r="AC51" s="1">
        <f t="shared" si="9"/>
        <v>1.9799999999999998E-2</v>
      </c>
      <c r="AD51">
        <v>0</v>
      </c>
      <c r="AE51">
        <f t="shared" si="10"/>
        <v>0</v>
      </c>
      <c r="AG51" s="2">
        <f t="shared" si="11"/>
        <v>2.3796310796056101E-4</v>
      </c>
      <c r="AH51" s="5">
        <f t="shared" si="12"/>
        <v>1.9802558623560299E-2</v>
      </c>
      <c r="AI51" s="5">
        <f t="shared" si="13"/>
        <v>2.3369299434309501E-2</v>
      </c>
      <c r="AJ51" s="5">
        <f t="shared" si="14"/>
        <v>3.2601899534041176E-2</v>
      </c>
      <c r="AK51" s="5">
        <f t="shared" si="15"/>
        <v>6.1795993144613197E-2</v>
      </c>
      <c r="AL51" s="5">
        <f t="shared" si="16"/>
        <v>2.3796310796056101E-4</v>
      </c>
      <c r="AM51" s="6">
        <f t="shared" si="17"/>
        <v>1.9802558623560299E-2</v>
      </c>
      <c r="AN51" s="6">
        <f t="shared" si="18"/>
        <v>3.5667408107492027E-3</v>
      </c>
      <c r="AO51" s="6">
        <f t="shared" si="19"/>
        <v>9.2326000997316748E-3</v>
      </c>
      <c r="AP51" s="6">
        <f t="shared" si="20"/>
        <v>2.9194093610572021E-2</v>
      </c>
      <c r="AQ51" s="6">
        <f t="shared" si="21"/>
        <v>1.2799340910480878E-2</v>
      </c>
      <c r="AV51" s="5">
        <v>1.5519232438457077E-2</v>
      </c>
      <c r="AW51" s="5">
        <v>2.2599999999999999E-2</v>
      </c>
      <c r="AX51" s="5"/>
      <c r="AY51" s="5"/>
      <c r="AZ51" s="5"/>
      <c r="BA51" s="5"/>
    </row>
    <row r="52" spans="1:53" x14ac:dyDescent="0.25">
      <c r="A52">
        <v>2013.75</v>
      </c>
      <c r="B52" s="1">
        <f>PWCData!$AT52</f>
        <v>2.09759395244833E-2</v>
      </c>
      <c r="C52" s="1">
        <f>DiscoverData!$AT52</f>
        <v>2.85900426464979E-2</v>
      </c>
      <c r="D52" s="1">
        <f>CapitalOneData!$AT52</f>
        <v>5.9220711853972499E-2</v>
      </c>
      <c r="E52" s="1">
        <f>CitiData!$AT52</f>
        <v>6.1128746558164797E-2</v>
      </c>
      <c r="F52" s="1">
        <f>AMEXData!$AT52</f>
        <v>2.33846512323077E-2</v>
      </c>
      <c r="G52" s="1">
        <f>JPMData!$AT52</f>
        <v>3.3517189477111603E-2</v>
      </c>
      <c r="H52" s="1">
        <f>BofAData!$AT52</f>
        <v>2.4362315012457399E-2</v>
      </c>
      <c r="I52" s="1">
        <f>WellsFargoData!$AT52</f>
        <v>1.8852705457271499E-2</v>
      </c>
      <c r="J52" s="1">
        <f>HuntingtonData!$AT52</f>
        <v>1.3601659078006799E-2</v>
      </c>
      <c r="K52" s="1">
        <f>PNCData!$AT52</f>
        <v>2.09162162522156E-2</v>
      </c>
      <c r="L52" s="1">
        <f>TDData!$AT52</f>
        <v>2.34380844528025E-4</v>
      </c>
      <c r="M52" s="1">
        <f>PWCData!$AT52</f>
        <v>2.09759395244833E-2</v>
      </c>
      <c r="N52" s="1">
        <v>1.6954290863953499E-2</v>
      </c>
      <c r="O52" s="1">
        <v>1.4499999999999999E-2</v>
      </c>
      <c r="P52" s="2">
        <f t="shared" si="1"/>
        <v>2.34380844528025E-4</v>
      </c>
      <c r="Q52" s="1">
        <f t="shared" si="2"/>
        <v>2.0400338553479575E-2</v>
      </c>
      <c r="R52" s="1">
        <f t="shared" si="3"/>
        <v>2.2180295378395498E-2</v>
      </c>
      <c r="S52" s="1">
        <f t="shared" si="4"/>
        <v>2.9821829354151327E-2</v>
      </c>
      <c r="T52" s="1">
        <f t="shared" si="5"/>
        <v>6.1128746558164797E-2</v>
      </c>
      <c r="V52" s="2">
        <f t="shared" si="6"/>
        <v>2.34380844528025E-4</v>
      </c>
      <c r="W52" s="2">
        <f t="shared" si="7"/>
        <v>2.0400338553479575E-2</v>
      </c>
      <c r="X52" s="2">
        <f t="shared" si="22"/>
        <v>1.779956824915923E-3</v>
      </c>
      <c r="Y52" s="2">
        <f t="shared" si="22"/>
        <v>7.6415339757558293E-3</v>
      </c>
      <c r="Z52" s="2">
        <f t="shared" si="22"/>
        <v>3.1306917204013469E-2</v>
      </c>
      <c r="AA52" s="2">
        <f t="shared" si="8"/>
        <v>9.4214908006717522E-3</v>
      </c>
      <c r="AB52" s="4">
        <v>1.86</v>
      </c>
      <c r="AC52" s="1">
        <f t="shared" si="9"/>
        <v>1.8600000000000002E-2</v>
      </c>
      <c r="AD52">
        <v>0</v>
      </c>
      <c r="AE52">
        <f t="shared" si="10"/>
        <v>0</v>
      </c>
      <c r="AG52" s="2">
        <f t="shared" si="11"/>
        <v>2.34380844528025E-4</v>
      </c>
      <c r="AH52" s="5">
        <f t="shared" si="12"/>
        <v>1.988446085474355E-2</v>
      </c>
      <c r="AI52" s="5">
        <f t="shared" si="13"/>
        <v>2.33846512323077E-2</v>
      </c>
      <c r="AJ52" s="5">
        <f t="shared" si="14"/>
        <v>3.2285402769458175E-2</v>
      </c>
      <c r="AK52" s="5">
        <f t="shared" si="15"/>
        <v>6.1128746558164797E-2</v>
      </c>
      <c r="AL52" s="5">
        <f t="shared" si="16"/>
        <v>2.34380844528025E-4</v>
      </c>
      <c r="AM52" s="6">
        <f t="shared" si="17"/>
        <v>1.988446085474355E-2</v>
      </c>
      <c r="AN52" s="6">
        <f t="shared" si="18"/>
        <v>3.5001903775641503E-3</v>
      </c>
      <c r="AO52" s="6">
        <f t="shared" si="19"/>
        <v>8.9007515371504753E-3</v>
      </c>
      <c r="AP52" s="6">
        <f t="shared" si="20"/>
        <v>2.8843343788706621E-2</v>
      </c>
      <c r="AQ52" s="6">
        <f t="shared" si="21"/>
        <v>1.2400941914714626E-2</v>
      </c>
      <c r="AV52" s="5">
        <v>1.1646018223590316E-2</v>
      </c>
      <c r="AW52" s="5">
        <v>2.06E-2</v>
      </c>
      <c r="AX52" s="5"/>
      <c r="AY52" s="5"/>
      <c r="AZ52" s="5"/>
      <c r="BA52" s="5"/>
    </row>
    <row r="53" spans="1:53" x14ac:dyDescent="0.25">
      <c r="A53">
        <v>2014</v>
      </c>
      <c r="B53" s="1">
        <f>PWCData!$AT53</f>
        <v>2.1320064548090299E-2</v>
      </c>
      <c r="C53" s="1">
        <f>DiscoverData!$AT53</f>
        <v>2.7272007738636299E-2</v>
      </c>
      <c r="D53" s="1">
        <f>CapitalOneData!$AT53</f>
        <v>5.7144526363764499E-2</v>
      </c>
      <c r="E53" s="1">
        <f>CitiData!$AT53</f>
        <v>5.9999311440981903E-2</v>
      </c>
      <c r="F53" s="1">
        <f>AMEXData!$AT53</f>
        <v>2.2826550098241701E-2</v>
      </c>
      <c r="G53" s="1">
        <f>JPMData!$AT53</f>
        <v>3.2700289511026902E-2</v>
      </c>
      <c r="H53" s="1">
        <f>BofAData!$AT53</f>
        <v>2.4624740771314501E-2</v>
      </c>
      <c r="I53" s="1">
        <f>WellsFargoData!$AT53</f>
        <v>1.8671532406271799E-2</v>
      </c>
      <c r="J53" s="1">
        <f>HuntingtonData!$AT53</f>
        <v>1.35620631895108E-2</v>
      </c>
      <c r="K53" s="1">
        <f>PNCData!$AT53</f>
        <v>2.0633475851127701E-2</v>
      </c>
      <c r="L53" s="1">
        <f>TDData!$AT53</f>
        <v>2.1876858662224301E-4</v>
      </c>
      <c r="M53" s="1">
        <f>PWCData!$AT53</f>
        <v>2.1320064548090299E-2</v>
      </c>
      <c r="N53" s="1">
        <v>1.6626642680194363E-2</v>
      </c>
      <c r="O53" s="1">
        <v>1.3999999999999999E-2</v>
      </c>
      <c r="P53" s="2">
        <f t="shared" si="1"/>
        <v>2.1876858662224301E-4</v>
      </c>
      <c r="Q53" s="1">
        <f t="shared" si="2"/>
        <v>2.0142989989913727E-2</v>
      </c>
      <c r="R53" s="1">
        <f t="shared" si="3"/>
        <v>2.2073307323166001E-2</v>
      </c>
      <c r="S53" s="1">
        <f t="shared" si="4"/>
        <v>2.862907818173395E-2</v>
      </c>
      <c r="T53" s="1">
        <f t="shared" si="5"/>
        <v>5.9999311440981903E-2</v>
      </c>
      <c r="V53" s="2">
        <f t="shared" si="6"/>
        <v>2.1876858662224301E-4</v>
      </c>
      <c r="W53" s="2">
        <f t="shared" si="7"/>
        <v>2.0142989989913727E-2</v>
      </c>
      <c r="X53" s="2">
        <f t="shared" si="22"/>
        <v>1.9303173332522738E-3</v>
      </c>
      <c r="Y53" s="2">
        <f t="shared" si="22"/>
        <v>6.5557708585679483E-3</v>
      </c>
      <c r="Z53" s="2">
        <f t="shared" si="22"/>
        <v>3.1370233259247954E-2</v>
      </c>
      <c r="AA53" s="2">
        <f t="shared" si="8"/>
        <v>8.4860881918202222E-3</v>
      </c>
      <c r="AB53" s="4">
        <v>1.75</v>
      </c>
      <c r="AC53" s="1">
        <f t="shared" si="9"/>
        <v>1.7500000000000002E-2</v>
      </c>
      <c r="AD53">
        <v>0</v>
      </c>
      <c r="AE53">
        <f t="shared" si="10"/>
        <v>0</v>
      </c>
      <c r="AG53" s="2">
        <f t="shared" si="11"/>
        <v>2.1876858662224301E-4</v>
      </c>
      <c r="AH53" s="5">
        <f t="shared" si="12"/>
        <v>1.965250412869975E-2</v>
      </c>
      <c r="AI53" s="5">
        <f t="shared" si="13"/>
        <v>2.2826550098241701E-2</v>
      </c>
      <c r="AJ53" s="5">
        <f t="shared" si="14"/>
        <v>3.1343219067929251E-2</v>
      </c>
      <c r="AK53" s="5">
        <f t="shared" si="15"/>
        <v>5.9999311440981903E-2</v>
      </c>
      <c r="AL53" s="5">
        <f t="shared" si="16"/>
        <v>2.1876858662224301E-4</v>
      </c>
      <c r="AM53" s="6">
        <f t="shared" si="17"/>
        <v>1.965250412869975E-2</v>
      </c>
      <c r="AN53" s="6">
        <f t="shared" si="18"/>
        <v>3.1740459695419505E-3</v>
      </c>
      <c r="AO53" s="6">
        <f t="shared" si="19"/>
        <v>8.5166689696875505E-3</v>
      </c>
      <c r="AP53" s="6">
        <f t="shared" si="20"/>
        <v>2.8656092373052652E-2</v>
      </c>
      <c r="AQ53" s="6">
        <f t="shared" si="21"/>
        <v>1.1690714939229501E-2</v>
      </c>
      <c r="AV53" s="5">
        <v>1.3493608979789625E-2</v>
      </c>
      <c r="AW53" s="5">
        <v>1.95E-2</v>
      </c>
      <c r="AX53" s="5"/>
      <c r="AY53" s="5"/>
      <c r="AZ53" s="5"/>
      <c r="BA53" s="5"/>
    </row>
    <row r="54" spans="1:53" x14ac:dyDescent="0.25">
      <c r="A54">
        <v>2014.25</v>
      </c>
      <c r="B54" s="1">
        <f>PWCData!$AT54</f>
        <v>1.9710694843200299E-2</v>
      </c>
      <c r="C54" s="1">
        <f>DiscoverData!$AT54</f>
        <v>2.5628896617505201E-2</v>
      </c>
      <c r="D54" s="1">
        <f>CapitalOneData!$AT54</f>
        <v>5.1490107304915003E-2</v>
      </c>
      <c r="E54" s="1">
        <f>CitiData!$AT54</f>
        <v>4.5466924717226E-2</v>
      </c>
      <c r="F54" s="1">
        <f>AMEXData!$AT54</f>
        <v>2.0909474094984799E-2</v>
      </c>
      <c r="G54" s="1">
        <f>JPMData!$AT54</f>
        <v>2.513934401127E-2</v>
      </c>
      <c r="H54" s="1">
        <f>BofAData!$AT54</f>
        <v>1.7493627979276099E-2</v>
      </c>
      <c r="I54" s="1">
        <f>WellsFargoData!$AT54</f>
        <v>1.6226971183114901E-2</v>
      </c>
      <c r="J54" s="1">
        <f>HuntingtonData!$AT54</f>
        <v>6.0342582843686699E-3</v>
      </c>
      <c r="K54" s="1">
        <f>PNCData!$AT54</f>
        <v>1.8229987401146501E-2</v>
      </c>
      <c r="L54" s="1">
        <f>TDData!$AT54</f>
        <v>4.8649581075345998E-2</v>
      </c>
      <c r="M54" s="1">
        <f>PWCData!$AT54</f>
        <v>1.9710694843200299E-2</v>
      </c>
      <c r="N54" s="1">
        <v>8.6670311156140049E-3</v>
      </c>
      <c r="O54" s="1">
        <v>1.3100000000000001E-2</v>
      </c>
      <c r="P54" s="2">
        <f t="shared" si="1"/>
        <v>6.0342582843686699E-3</v>
      </c>
      <c r="Q54" s="1">
        <f t="shared" si="2"/>
        <v>1.80458975456789E-2</v>
      </c>
      <c r="R54" s="1">
        <f t="shared" si="3"/>
        <v>2.0310084469092549E-2</v>
      </c>
      <c r="S54" s="1">
        <f t="shared" si="4"/>
        <v>3.05884036424354E-2</v>
      </c>
      <c r="T54" s="1">
        <f t="shared" si="5"/>
        <v>5.1490107304915003E-2</v>
      </c>
      <c r="V54" s="2">
        <f t="shared" si="6"/>
        <v>6.0342582843686699E-3</v>
      </c>
      <c r="W54" s="2">
        <f t="shared" si="7"/>
        <v>1.80458975456789E-2</v>
      </c>
      <c r="X54" s="2">
        <f t="shared" si="22"/>
        <v>2.264186923413649E-3</v>
      </c>
      <c r="Y54" s="2">
        <f t="shared" si="22"/>
        <v>1.0278319173342852E-2</v>
      </c>
      <c r="Z54" s="2">
        <f t="shared" si="22"/>
        <v>2.0901703662479603E-2</v>
      </c>
      <c r="AA54" s="2">
        <f t="shared" si="8"/>
        <v>1.2542506096756501E-2</v>
      </c>
      <c r="AB54" s="4">
        <v>1.69</v>
      </c>
      <c r="AC54" s="1">
        <f t="shared" si="9"/>
        <v>1.6899999999999998E-2</v>
      </c>
      <c r="AD54">
        <v>0</v>
      </c>
      <c r="AE54">
        <f t="shared" si="10"/>
        <v>0</v>
      </c>
      <c r="AG54" s="2">
        <f t="shared" si="11"/>
        <v>6.0342582843686699E-3</v>
      </c>
      <c r="AH54" s="5">
        <f t="shared" si="12"/>
        <v>1.7861807690211298E-2</v>
      </c>
      <c r="AI54" s="5">
        <f t="shared" si="13"/>
        <v>2.0909474094984799E-2</v>
      </c>
      <c r="AJ54" s="5">
        <f t="shared" si="14"/>
        <v>4.0507417692295801E-2</v>
      </c>
      <c r="AK54" s="5">
        <f t="shared" si="15"/>
        <v>5.1490107304915003E-2</v>
      </c>
      <c r="AL54" s="5">
        <f t="shared" si="16"/>
        <v>6.0342582843686699E-3</v>
      </c>
      <c r="AM54" s="6">
        <f t="shared" si="17"/>
        <v>1.7861807690211298E-2</v>
      </c>
      <c r="AN54" s="6">
        <f t="shared" si="18"/>
        <v>3.0476664047735004E-3</v>
      </c>
      <c r="AO54" s="6">
        <f t="shared" si="19"/>
        <v>1.9597943597311002E-2</v>
      </c>
      <c r="AP54" s="6">
        <f t="shared" si="20"/>
        <v>1.0982689612619202E-2</v>
      </c>
      <c r="AQ54" s="6">
        <f t="shared" si="21"/>
        <v>2.2645610002084503E-2</v>
      </c>
      <c r="AV54" s="5">
        <v>1.4761991296187328E-2</v>
      </c>
      <c r="AW54" s="5">
        <v>1.7899999999999999E-2</v>
      </c>
      <c r="AX54" s="5"/>
      <c r="AY54" s="5"/>
      <c r="AZ54" s="5"/>
      <c r="BA54" s="5"/>
    </row>
    <row r="55" spans="1:53" x14ac:dyDescent="0.25">
      <c r="A55">
        <v>2014.5</v>
      </c>
      <c r="B55" s="1">
        <f>PWCData!$AT55</f>
        <v>7.36555222966114E-3</v>
      </c>
      <c r="C55" s="1">
        <f>DiscoverData!$AT55</f>
        <v>2.4833637590745299E-2</v>
      </c>
      <c r="D55" s="1">
        <f>CapitalOneData!$AT55</f>
        <v>4.8784944202631797E-2</v>
      </c>
      <c r="E55" s="1">
        <f>CitiData!$AT55</f>
        <v>4.5252561370524302E-2</v>
      </c>
      <c r="F55" s="1">
        <f>AMEXData!$AT55</f>
        <v>2.0475896286200199E-2</v>
      </c>
      <c r="G55" s="1">
        <f>JPMData!$AT55</f>
        <v>2.4568039102351901E-2</v>
      </c>
      <c r="H55" s="1">
        <f>BofAData!$AT55</f>
        <v>1.75993503407916E-2</v>
      </c>
      <c r="I55" s="1">
        <f>WellsFargoData!$AT55</f>
        <v>1.5879306531596901E-2</v>
      </c>
      <c r="J55" s="1">
        <f>HuntingtonData!$AT55</f>
        <v>5.8692037483620198E-3</v>
      </c>
      <c r="K55" s="1">
        <f>PNCData!$AT55</f>
        <v>1.7997579741679499E-2</v>
      </c>
      <c r="L55" s="1">
        <f>TDData!$AT55</f>
        <v>4.9114532356923403E-2</v>
      </c>
      <c r="M55" s="1">
        <f>PWCData!$AT55</f>
        <v>7.36555222966114E-3</v>
      </c>
      <c r="N55" s="1">
        <v>8.3922101154541694E-3</v>
      </c>
      <c r="O55" s="1">
        <v>1.23E-2</v>
      </c>
      <c r="P55" s="2">
        <f t="shared" si="1"/>
        <v>5.8692037483620198E-3</v>
      </c>
      <c r="Q55" s="1">
        <f t="shared" si="2"/>
        <v>1.3750867956112961E-2</v>
      </c>
      <c r="R55" s="1">
        <f t="shared" si="3"/>
        <v>1.9236738013939849E-2</v>
      </c>
      <c r="S55" s="1">
        <f t="shared" si="4"/>
        <v>2.9938368535690048E-2</v>
      </c>
      <c r="T55" s="1">
        <f t="shared" si="5"/>
        <v>4.9114532356923403E-2</v>
      </c>
      <c r="V55" s="2">
        <f t="shared" si="6"/>
        <v>5.8692037483620198E-3</v>
      </c>
      <c r="W55" s="2">
        <f t="shared" si="7"/>
        <v>1.3750867956112961E-2</v>
      </c>
      <c r="X55" s="2">
        <f t="shared" si="22"/>
        <v>5.4858700578268877E-3</v>
      </c>
      <c r="Y55" s="2">
        <f t="shared" si="22"/>
        <v>1.0701630521750199E-2</v>
      </c>
      <c r="Z55" s="2">
        <f t="shared" si="22"/>
        <v>1.9176163821233355E-2</v>
      </c>
      <c r="AA55" s="2">
        <f t="shared" si="8"/>
        <v>1.6187500579577088E-2</v>
      </c>
      <c r="AB55" s="4">
        <v>1.6</v>
      </c>
      <c r="AC55" s="1">
        <f t="shared" si="9"/>
        <v>1.6E-2</v>
      </c>
      <c r="AD55">
        <v>0</v>
      </c>
      <c r="AE55">
        <f t="shared" si="10"/>
        <v>0</v>
      </c>
      <c r="AG55" s="2">
        <f t="shared" si="11"/>
        <v>5.8692037483620198E-3</v>
      </c>
      <c r="AH55" s="5">
        <f t="shared" si="12"/>
        <v>1.6739328436194252E-2</v>
      </c>
      <c r="AI55" s="5">
        <f t="shared" si="13"/>
        <v>2.0475896286200199E-2</v>
      </c>
      <c r="AJ55" s="5">
        <f t="shared" si="14"/>
        <v>4.0147830425579553E-2</v>
      </c>
      <c r="AK55" s="5">
        <f t="shared" si="15"/>
        <v>4.9114532356923403E-2</v>
      </c>
      <c r="AL55" s="5">
        <f t="shared" si="16"/>
        <v>5.8692037483620198E-3</v>
      </c>
      <c r="AM55" s="6">
        <f t="shared" si="17"/>
        <v>1.6739328436194252E-2</v>
      </c>
      <c r="AN55" s="6">
        <f t="shared" si="18"/>
        <v>3.7365678500059472E-3</v>
      </c>
      <c r="AO55" s="6">
        <f t="shared" si="19"/>
        <v>1.9671934139379354E-2</v>
      </c>
      <c r="AP55" s="6">
        <f t="shared" si="20"/>
        <v>8.9667019313438498E-3</v>
      </c>
      <c r="AQ55" s="6">
        <f t="shared" si="21"/>
        <v>2.3408501989385301E-2</v>
      </c>
      <c r="AV55" s="5">
        <v>1.2640304619106809E-2</v>
      </c>
      <c r="AW55" s="5">
        <v>1.52E-2</v>
      </c>
      <c r="AX55" s="5"/>
      <c r="AY55" s="5"/>
      <c r="AZ55" s="5"/>
      <c r="BA55" s="5"/>
    </row>
    <row r="56" spans="1:53" x14ac:dyDescent="0.25">
      <c r="A56">
        <v>2014.75</v>
      </c>
      <c r="B56" s="1">
        <f>PWCData!$AT56</f>
        <v>7.08354776649869E-3</v>
      </c>
      <c r="C56" s="1">
        <f>DiscoverData!$AT56</f>
        <v>2.4287262869804201E-2</v>
      </c>
      <c r="D56" s="1">
        <f>CapitalOneData!$AT56</f>
        <v>4.6978823597702099E-2</v>
      </c>
      <c r="E56" s="1">
        <f>CitiData!$AT56</f>
        <v>4.5458363869682002E-2</v>
      </c>
      <c r="F56" s="1">
        <f>AMEXData!$AT56</f>
        <v>2.0964806371613302E-2</v>
      </c>
      <c r="G56" s="1">
        <f>JPMData!$AT56</f>
        <v>2.4322402388165801E-2</v>
      </c>
      <c r="H56" s="1">
        <f>BofAData!$AT56</f>
        <v>1.7994371400335999E-2</v>
      </c>
      <c r="I56" s="1">
        <f>WellsFargoData!$AT56</f>
        <v>1.5478884613084E-2</v>
      </c>
      <c r="J56" s="1">
        <f>HuntingtonData!$AT56</f>
        <v>5.7742099732414698E-3</v>
      </c>
      <c r="K56" s="1">
        <f>PNCData!$AT56</f>
        <v>1.7997982143646001E-2</v>
      </c>
      <c r="L56" s="1">
        <f>TDData!$AT56</f>
        <v>4.9525950749782603E-2</v>
      </c>
      <c r="M56" s="1">
        <f>PWCData!$AT56</f>
        <v>7.08354776649869E-3</v>
      </c>
      <c r="N56" s="1">
        <v>8.0906105217725573E-3</v>
      </c>
      <c r="O56" s="1">
        <v>1.21E-2</v>
      </c>
      <c r="P56" s="2">
        <f t="shared" si="1"/>
        <v>5.7742099732414698E-3</v>
      </c>
      <c r="Q56" s="1">
        <f t="shared" si="2"/>
        <v>1.3380050401437672E-2</v>
      </c>
      <c r="R56" s="1">
        <f t="shared" si="3"/>
        <v>1.9481394257629653E-2</v>
      </c>
      <c r="S56" s="1">
        <f t="shared" si="4"/>
        <v>2.9606392758544851E-2</v>
      </c>
      <c r="T56" s="1">
        <f t="shared" si="5"/>
        <v>4.9525950749782603E-2</v>
      </c>
      <c r="V56" s="2">
        <f t="shared" si="6"/>
        <v>5.7742099732414698E-3</v>
      </c>
      <c r="W56" s="2">
        <f t="shared" si="7"/>
        <v>1.3380050401437672E-2</v>
      </c>
      <c r="X56" s="2">
        <f t="shared" si="22"/>
        <v>6.1013438561919806E-3</v>
      </c>
      <c r="Y56" s="2">
        <f t="shared" si="22"/>
        <v>1.0124998500915198E-2</v>
      </c>
      <c r="Z56" s="2">
        <f t="shared" si="22"/>
        <v>1.9919557991237753E-2</v>
      </c>
      <c r="AA56" s="2">
        <f t="shared" si="8"/>
        <v>1.6226342357107178E-2</v>
      </c>
      <c r="AB56" s="4">
        <v>1.55</v>
      </c>
      <c r="AC56" s="1">
        <f t="shared" si="9"/>
        <v>1.55E-2</v>
      </c>
      <c r="AD56">
        <v>0</v>
      </c>
      <c r="AE56">
        <f t="shared" si="10"/>
        <v>0</v>
      </c>
      <c r="AG56" s="2">
        <f t="shared" si="11"/>
        <v>5.7742099732414698E-3</v>
      </c>
      <c r="AH56" s="5">
        <f t="shared" si="12"/>
        <v>1.6736628006710001E-2</v>
      </c>
      <c r="AI56" s="5">
        <f t="shared" si="13"/>
        <v>2.0964806371613302E-2</v>
      </c>
      <c r="AJ56" s="5">
        <f t="shared" si="14"/>
        <v>4.0174373499302952E-2</v>
      </c>
      <c r="AK56" s="5">
        <f t="shared" si="15"/>
        <v>4.9525950749782603E-2</v>
      </c>
      <c r="AL56" s="5">
        <f t="shared" si="16"/>
        <v>5.7742099732414698E-3</v>
      </c>
      <c r="AM56" s="6">
        <f t="shared" si="17"/>
        <v>1.6736628006710001E-2</v>
      </c>
      <c r="AN56" s="6">
        <f t="shared" si="18"/>
        <v>4.2281783649033011E-3</v>
      </c>
      <c r="AO56" s="6">
        <f t="shared" si="19"/>
        <v>1.9209567127689651E-2</v>
      </c>
      <c r="AP56" s="6">
        <f t="shared" si="20"/>
        <v>9.3515772504796507E-3</v>
      </c>
      <c r="AQ56" s="6">
        <f t="shared" si="21"/>
        <v>2.3437745492592952E-2</v>
      </c>
      <c r="AV56" s="5">
        <v>1.207731162709144E-2</v>
      </c>
      <c r="AW56" s="5">
        <v>1.3500000000000002E-2</v>
      </c>
      <c r="AX56" s="5"/>
      <c r="AY56" s="5"/>
      <c r="AZ56" s="5"/>
      <c r="BA56" s="5"/>
    </row>
    <row r="57" spans="1:53" x14ac:dyDescent="0.25">
      <c r="A57">
        <v>2015</v>
      </c>
      <c r="B57" s="1">
        <f>PWCData!$AT57</f>
        <v>6.9177161636619997E-3</v>
      </c>
      <c r="C57" s="1">
        <f>DiscoverData!$AT57</f>
        <v>2.33660761323723E-2</v>
      </c>
      <c r="D57" s="1">
        <f>CapitalOneData!$AT57</f>
        <v>4.4627404632334999E-2</v>
      </c>
      <c r="E57" s="1">
        <f>CitiData!$AT57</f>
        <v>4.5147499669154198E-2</v>
      </c>
      <c r="F57" s="1">
        <f>AMEXData!$AT57</f>
        <v>1.94086653528085E-2</v>
      </c>
      <c r="G57" s="1">
        <f>JPMData!$AT57</f>
        <v>2.3475789586572999E-2</v>
      </c>
      <c r="H57" s="1">
        <f>BofAData!$AT57</f>
        <v>1.5670560619120099E-2</v>
      </c>
      <c r="I57" s="1">
        <f>WellsFargoData!$AT57</f>
        <v>1.53526499111299E-2</v>
      </c>
      <c r="J57" s="1">
        <f>HuntingtonData!$AT57</f>
        <v>5.58782211225966E-3</v>
      </c>
      <c r="K57" s="1">
        <f>PNCData!$AT57</f>
        <v>1.7669489836578501E-2</v>
      </c>
      <c r="L57" s="1">
        <f>TDData!$AT57</f>
        <v>4.5050282988466701E-2</v>
      </c>
      <c r="M57" s="1">
        <f>PWCData!$AT57</f>
        <v>6.9177161636619997E-3</v>
      </c>
      <c r="N57" s="1">
        <v>8.4694608444253142E-3</v>
      </c>
      <c r="O57" s="1">
        <v>1.21E-2</v>
      </c>
      <c r="P57" s="2">
        <f t="shared" si="1"/>
        <v>5.58782211225966E-3</v>
      </c>
      <c r="Q57" s="1">
        <f t="shared" si="2"/>
        <v>1.3243916474262925E-2</v>
      </c>
      <c r="R57" s="1">
        <f t="shared" si="3"/>
        <v>1.85390775946935E-2</v>
      </c>
      <c r="S57" s="1">
        <f t="shared" si="4"/>
        <v>2.87636933480135E-2</v>
      </c>
      <c r="T57" s="1">
        <f t="shared" si="5"/>
        <v>4.5147499669154198E-2</v>
      </c>
      <c r="V57" s="2">
        <f t="shared" si="6"/>
        <v>5.58782211225966E-3</v>
      </c>
      <c r="W57" s="2">
        <f t="shared" si="7"/>
        <v>1.3243916474262925E-2</v>
      </c>
      <c r="X57" s="2">
        <f t="shared" si="22"/>
        <v>5.2951611204305749E-3</v>
      </c>
      <c r="Y57" s="2">
        <f t="shared" si="22"/>
        <v>1.022461575332E-2</v>
      </c>
      <c r="Z57" s="2">
        <f t="shared" si="22"/>
        <v>1.6383806321140698E-2</v>
      </c>
      <c r="AA57" s="2">
        <f t="shared" si="8"/>
        <v>1.5519776873750574E-2</v>
      </c>
      <c r="AB57" s="4">
        <v>1.49</v>
      </c>
      <c r="AC57" s="1">
        <f t="shared" si="9"/>
        <v>1.49E-2</v>
      </c>
      <c r="AD57">
        <v>0</v>
      </c>
      <c r="AE57">
        <f t="shared" si="10"/>
        <v>0</v>
      </c>
      <c r="AG57" s="2">
        <f t="shared" si="11"/>
        <v>5.58782211225966E-3</v>
      </c>
      <c r="AH57" s="5">
        <f t="shared" si="12"/>
        <v>1.5511605265125E-2</v>
      </c>
      <c r="AI57" s="5">
        <f t="shared" si="13"/>
        <v>1.94086653528085E-2</v>
      </c>
      <c r="AJ57" s="5">
        <f t="shared" si="14"/>
        <v>3.9339500870894495E-2</v>
      </c>
      <c r="AK57" s="5">
        <f t="shared" si="15"/>
        <v>4.5147499669154198E-2</v>
      </c>
      <c r="AL57" s="5">
        <f t="shared" si="16"/>
        <v>5.58782211225966E-3</v>
      </c>
      <c r="AM57" s="6">
        <f t="shared" si="17"/>
        <v>1.5511605265125E-2</v>
      </c>
      <c r="AN57" s="6">
        <f t="shared" si="18"/>
        <v>3.8970600876835002E-3</v>
      </c>
      <c r="AO57" s="6">
        <f t="shared" si="19"/>
        <v>1.9930835518085995E-2</v>
      </c>
      <c r="AP57" s="6">
        <f t="shared" si="20"/>
        <v>5.8079987982597031E-3</v>
      </c>
      <c r="AQ57" s="6">
        <f t="shared" si="21"/>
        <v>2.3827895605769495E-2</v>
      </c>
      <c r="AV57" s="5">
        <v>1.5311660995476583E-2</v>
      </c>
      <c r="AW57" s="5">
        <v>1.4999999999999999E-2</v>
      </c>
      <c r="AX57" s="5"/>
      <c r="AY57" s="5"/>
      <c r="AZ57" s="5"/>
      <c r="BA57" s="5"/>
    </row>
    <row r="58" spans="1:53" x14ac:dyDescent="0.25">
      <c r="A58">
        <v>2015.25</v>
      </c>
      <c r="B58" s="1">
        <f>PWCData!$AT58</f>
        <v>6.8946993962494896E-3</v>
      </c>
      <c r="C58" s="1">
        <f>DiscoverData!$AT58</f>
        <v>2.56461487462421E-2</v>
      </c>
      <c r="D58" s="1">
        <f>CapitalOneData!$AT58</f>
        <v>4.7028708759703899E-2</v>
      </c>
      <c r="E58" s="1">
        <f>CitiData!$AT58</f>
        <v>3.6057798399981203E-2</v>
      </c>
      <c r="F58" s="1">
        <f>AMEXData!$AT58</f>
        <v>2.2157374646272598E-2</v>
      </c>
      <c r="G58" s="1">
        <f>JPMData!$AT58</f>
        <v>1.9752673971258398E-2</v>
      </c>
      <c r="H58" s="1">
        <f>BofAData!$AT58</f>
        <v>1.85059089574078E-2</v>
      </c>
      <c r="I58" s="1">
        <f>WellsFargoData!$AT58</f>
        <v>1.3324273548171501E-2</v>
      </c>
      <c r="J58" s="1">
        <f>HuntingtonData!$AT58</f>
        <v>7.6740065806124996E-3</v>
      </c>
      <c r="K58" s="1">
        <f>PNCData!$AT58</f>
        <v>1.6258425841744601E-2</v>
      </c>
      <c r="L58" s="1">
        <f>TDData!$AT58</f>
        <v>6.97426285511656E-2</v>
      </c>
      <c r="M58" s="1">
        <f>PWCData!$AT58</f>
        <v>6.8946993962494896E-3</v>
      </c>
      <c r="N58" s="1">
        <v>9.0808515553337851E-3</v>
      </c>
      <c r="O58" s="1">
        <v>1.1699999999999999E-2</v>
      </c>
      <c r="P58" s="2">
        <f t="shared" si="1"/>
        <v>6.8946993962494896E-3</v>
      </c>
      <c r="Q58" s="1">
        <f t="shared" si="2"/>
        <v>1.1911706806281751E-2</v>
      </c>
      <c r="R58" s="1">
        <f t="shared" si="3"/>
        <v>1.9129291464333099E-2</v>
      </c>
      <c r="S58" s="1">
        <f t="shared" si="4"/>
        <v>2.8249061159676875E-2</v>
      </c>
      <c r="T58" s="1">
        <f t="shared" si="5"/>
        <v>6.97426285511656E-2</v>
      </c>
      <c r="V58" s="2">
        <f t="shared" si="6"/>
        <v>6.8946993962494896E-3</v>
      </c>
      <c r="W58" s="2">
        <f t="shared" si="7"/>
        <v>1.1911706806281751E-2</v>
      </c>
      <c r="X58" s="2">
        <f t="shared" si="22"/>
        <v>7.2175846580513486E-3</v>
      </c>
      <c r="Y58" s="2">
        <f t="shared" si="22"/>
        <v>9.1197696953437754E-3</v>
      </c>
      <c r="Z58" s="2">
        <f t="shared" si="22"/>
        <v>4.1493567391488725E-2</v>
      </c>
      <c r="AA58" s="2">
        <f t="shared" si="8"/>
        <v>1.6337354353395124E-2</v>
      </c>
      <c r="AB58" s="4">
        <v>1.45</v>
      </c>
      <c r="AC58" s="1">
        <f t="shared" si="9"/>
        <v>1.4499999999999999E-2</v>
      </c>
      <c r="AD58">
        <v>0</v>
      </c>
      <c r="AE58">
        <f t="shared" si="10"/>
        <v>0</v>
      </c>
      <c r="AG58" s="2">
        <f t="shared" si="11"/>
        <v>6.8946993962494896E-3</v>
      </c>
      <c r="AH58" s="5">
        <f t="shared" si="12"/>
        <v>1.4791349694958052E-2</v>
      </c>
      <c r="AI58" s="5">
        <f t="shared" si="13"/>
        <v>1.9752673971258398E-2</v>
      </c>
      <c r="AJ58" s="5">
        <f t="shared" si="14"/>
        <v>3.3454885986546425E-2</v>
      </c>
      <c r="AK58" s="5">
        <f t="shared" si="15"/>
        <v>6.97426285511656E-2</v>
      </c>
      <c r="AL58" s="5">
        <f t="shared" si="16"/>
        <v>6.8946993962494896E-3</v>
      </c>
      <c r="AM58" s="6">
        <f t="shared" si="17"/>
        <v>1.4791349694958052E-2</v>
      </c>
      <c r="AN58" s="6">
        <f t="shared" si="18"/>
        <v>4.9613242763003468E-3</v>
      </c>
      <c r="AO58" s="6">
        <f t="shared" si="19"/>
        <v>1.3702212015288026E-2</v>
      </c>
      <c r="AP58" s="6">
        <f t="shared" si="20"/>
        <v>3.6287742564619176E-2</v>
      </c>
      <c r="AQ58" s="6">
        <f t="shared" si="21"/>
        <v>1.8663536291588373E-2</v>
      </c>
      <c r="AV58" s="5">
        <v>1.4744780991516397E-2</v>
      </c>
      <c r="AW58" s="5">
        <v>1.46E-2</v>
      </c>
      <c r="AX58" s="5"/>
      <c r="AY58" s="5"/>
      <c r="AZ58" s="5"/>
      <c r="BA58" s="5"/>
    </row>
    <row r="59" spans="1:53" x14ac:dyDescent="0.25">
      <c r="A59">
        <v>2015.5</v>
      </c>
      <c r="B59" s="1">
        <f>PWCData!$AT59</f>
        <v>7.0221945582336597E-3</v>
      </c>
      <c r="C59" s="1">
        <f>DiscoverData!$AT59</f>
        <v>2.5122180955567602E-2</v>
      </c>
      <c r="D59" s="1">
        <f>CapitalOneData!$AT59</f>
        <v>4.3595881328257903E-2</v>
      </c>
      <c r="E59" s="1">
        <f>CitiData!$AT59</f>
        <v>3.52985906486818E-2</v>
      </c>
      <c r="F59" s="1">
        <f>AMEXData!$AT59</f>
        <v>2.157963678729E-2</v>
      </c>
      <c r="G59" s="1">
        <f>JPMData!$AT59</f>
        <v>1.8902641074613102E-2</v>
      </c>
      <c r="H59" s="1">
        <f>BofAData!$AT59</f>
        <v>1.83947801816568E-2</v>
      </c>
      <c r="I59" s="1">
        <f>WellsFargoData!$AT59</f>
        <v>1.2992583540011701E-2</v>
      </c>
      <c r="J59" s="1">
        <f>HuntingtonData!$AT59</f>
        <v>7.1840169838501798E-3</v>
      </c>
      <c r="K59" s="1">
        <f>PNCData!$AT59</f>
        <v>1.62731941350376E-2</v>
      </c>
      <c r="L59" s="1">
        <f>TDData!$AT59</f>
        <v>6.9748839425762599E-2</v>
      </c>
      <c r="M59" s="1">
        <f>PWCData!$AT59</f>
        <v>7.0221945582336597E-3</v>
      </c>
      <c r="N59" s="1">
        <v>9.3399151127532831E-3</v>
      </c>
      <c r="O59" s="1">
        <v>1.15E-2</v>
      </c>
      <c r="P59" s="2">
        <f t="shared" si="1"/>
        <v>7.0221945582336597E-3</v>
      </c>
      <c r="Q59" s="1">
        <f t="shared" si="2"/>
        <v>1.154044190097132E-2</v>
      </c>
      <c r="R59" s="1">
        <f t="shared" si="3"/>
        <v>1.8648710628134953E-2</v>
      </c>
      <c r="S59" s="1">
        <f t="shared" si="4"/>
        <v>2.7666283378846152E-2</v>
      </c>
      <c r="T59" s="1">
        <f t="shared" si="5"/>
        <v>6.9748839425762599E-2</v>
      </c>
      <c r="V59" s="2">
        <f t="shared" si="6"/>
        <v>7.0221945582336597E-3</v>
      </c>
      <c r="W59" s="2">
        <f t="shared" si="7"/>
        <v>1.154044190097132E-2</v>
      </c>
      <c r="X59" s="2">
        <f t="shared" si="22"/>
        <v>7.1082687271636323E-3</v>
      </c>
      <c r="Y59" s="2">
        <f t="shared" si="22"/>
        <v>9.0175727507111995E-3</v>
      </c>
      <c r="Z59" s="2">
        <f t="shared" si="22"/>
        <v>4.208255604691645E-2</v>
      </c>
      <c r="AA59" s="2">
        <f t="shared" si="8"/>
        <v>1.6125841477874832E-2</v>
      </c>
      <c r="AB59" s="4">
        <v>1.4</v>
      </c>
      <c r="AC59" s="1">
        <f t="shared" si="9"/>
        <v>1.3999999999999999E-2</v>
      </c>
      <c r="AD59">
        <v>0</v>
      </c>
      <c r="AE59">
        <f t="shared" si="10"/>
        <v>0</v>
      </c>
      <c r="AG59" s="2">
        <f t="shared" si="11"/>
        <v>7.0221945582336597E-3</v>
      </c>
      <c r="AH59" s="5">
        <f t="shared" si="12"/>
        <v>1.463288883752465E-2</v>
      </c>
      <c r="AI59" s="5">
        <f t="shared" si="13"/>
        <v>1.8902641074613102E-2</v>
      </c>
      <c r="AJ59" s="5">
        <f t="shared" si="14"/>
        <v>3.275448822540325E-2</v>
      </c>
      <c r="AK59" s="5">
        <f t="shared" si="15"/>
        <v>6.9748839425762599E-2</v>
      </c>
      <c r="AL59" s="5">
        <f t="shared" si="16"/>
        <v>7.0221945582336597E-3</v>
      </c>
      <c r="AM59" s="6">
        <f t="shared" si="17"/>
        <v>1.463288883752465E-2</v>
      </c>
      <c r="AN59" s="6">
        <f t="shared" si="18"/>
        <v>4.2697522370884512E-3</v>
      </c>
      <c r="AO59" s="6">
        <f t="shared" si="19"/>
        <v>1.3851847150790148E-2</v>
      </c>
      <c r="AP59" s="6">
        <f t="shared" si="20"/>
        <v>3.6994351200359349E-2</v>
      </c>
      <c r="AQ59" s="6">
        <f t="shared" si="21"/>
        <v>1.8121599387878599E-2</v>
      </c>
      <c r="AV59" s="5">
        <v>1.3216188248872631E-2</v>
      </c>
      <c r="AW59" s="5">
        <v>1.3000000000000001E-2</v>
      </c>
      <c r="AX59" s="5"/>
      <c r="AY59" s="5"/>
      <c r="AZ59" s="5"/>
      <c r="BA59" s="5"/>
    </row>
    <row r="60" spans="1:53" x14ac:dyDescent="0.25">
      <c r="A60">
        <v>2015.75</v>
      </c>
      <c r="B60" s="1">
        <f>PWCData!$AT60</f>
        <v>6.7864274985672598E-3</v>
      </c>
      <c r="C60" s="1">
        <f>DiscoverData!$AT60</f>
        <v>2.4688610353370801E-2</v>
      </c>
      <c r="D60" s="1">
        <f>CapitalOneData!$AT60</f>
        <v>4.1513811645715999E-2</v>
      </c>
      <c r="E60" s="1">
        <f>CitiData!$AT60</f>
        <v>3.5123972863828998E-2</v>
      </c>
      <c r="F60" s="1">
        <f>AMEXData!$AT60</f>
        <v>1.9188184404782802E-2</v>
      </c>
      <c r="G60" s="1">
        <f>JPMData!$AT60</f>
        <v>1.8178353475457099E-2</v>
      </c>
      <c r="H60" s="1">
        <f>BofAData!$AT60</f>
        <v>1.8417372178770802E-2</v>
      </c>
      <c r="I60" s="1">
        <f>WellsFargoData!$AT60</f>
        <v>1.2833318342982399E-2</v>
      </c>
      <c r="J60" s="1">
        <f>HuntingtonData!$AT60</f>
        <v>6.8283982091219501E-3</v>
      </c>
      <c r="K60" s="1">
        <f>PNCData!$AT60</f>
        <v>1.6329661170198299E-2</v>
      </c>
      <c r="L60" s="1">
        <f>TDData!$AT60</f>
        <v>6.9981937032379704E-2</v>
      </c>
      <c r="M60" s="1">
        <f>PWCData!$AT60</f>
        <v>6.7864274985672598E-3</v>
      </c>
      <c r="N60" s="1">
        <v>8.0223186426272922E-3</v>
      </c>
      <c r="O60" s="1">
        <v>1.2500000000000001E-2</v>
      </c>
      <c r="P60" s="2">
        <f t="shared" si="1"/>
        <v>6.7864274985672598E-3</v>
      </c>
      <c r="Q60" s="1">
        <f t="shared" si="2"/>
        <v>1.1332088309517287E-2</v>
      </c>
      <c r="R60" s="1">
        <f t="shared" si="3"/>
        <v>1.8297862827113952E-2</v>
      </c>
      <c r="S60" s="1">
        <f t="shared" si="4"/>
        <v>2.7297450980985349E-2</v>
      </c>
      <c r="T60" s="1">
        <f t="shared" si="5"/>
        <v>6.9981937032379704E-2</v>
      </c>
      <c r="V60" s="2">
        <f t="shared" si="6"/>
        <v>6.7864274985672598E-3</v>
      </c>
      <c r="W60" s="2">
        <f t="shared" si="7"/>
        <v>1.1332088309517287E-2</v>
      </c>
      <c r="X60" s="2">
        <f t="shared" si="22"/>
        <v>6.9657745175966644E-3</v>
      </c>
      <c r="Y60" s="2">
        <f t="shared" si="22"/>
        <v>8.9995881538713976E-3</v>
      </c>
      <c r="Z60" s="2">
        <f t="shared" si="22"/>
        <v>4.2684486051394355E-2</v>
      </c>
      <c r="AA60" s="2">
        <f t="shared" si="8"/>
        <v>1.5965362671468062E-2</v>
      </c>
      <c r="AB60" s="4">
        <v>1.37</v>
      </c>
      <c r="AC60" s="1">
        <f t="shared" si="9"/>
        <v>1.37E-2</v>
      </c>
      <c r="AD60">
        <v>0</v>
      </c>
      <c r="AE60">
        <f t="shared" si="10"/>
        <v>0</v>
      </c>
      <c r="AG60" s="2">
        <f t="shared" si="11"/>
        <v>6.7864274985672598E-3</v>
      </c>
      <c r="AH60" s="5">
        <f t="shared" si="12"/>
        <v>1.4581489756590349E-2</v>
      </c>
      <c r="AI60" s="5">
        <f t="shared" si="13"/>
        <v>1.8417372178770802E-2</v>
      </c>
      <c r="AJ60" s="5">
        <f t="shared" si="14"/>
        <v>3.2515132236214453E-2</v>
      </c>
      <c r="AK60" s="5">
        <f t="shared" si="15"/>
        <v>6.9981937032379704E-2</v>
      </c>
      <c r="AL60" s="5">
        <f t="shared" si="16"/>
        <v>6.7864274985672598E-3</v>
      </c>
      <c r="AM60" s="6">
        <f t="shared" si="17"/>
        <v>1.4581489756590349E-2</v>
      </c>
      <c r="AN60" s="6">
        <f t="shared" si="18"/>
        <v>3.8358824221804526E-3</v>
      </c>
      <c r="AO60" s="6">
        <f t="shared" si="19"/>
        <v>1.4097760057443651E-2</v>
      </c>
      <c r="AP60" s="6">
        <f t="shared" si="20"/>
        <v>3.7466804796165251E-2</v>
      </c>
      <c r="AQ60" s="6">
        <f t="shared" si="21"/>
        <v>1.7933642479624104E-2</v>
      </c>
      <c r="AV60" s="5">
        <v>1.2593584721276427E-2</v>
      </c>
      <c r="AW60" s="5">
        <v>1.32E-2</v>
      </c>
      <c r="AX60" s="5"/>
      <c r="AY60" s="5"/>
      <c r="AZ60" s="5"/>
      <c r="BA60" s="5"/>
    </row>
    <row r="61" spans="1:53" x14ac:dyDescent="0.25">
      <c r="A61">
        <v>2016</v>
      </c>
      <c r="B61" s="1">
        <f>PWCData!$AT61</f>
        <v>5.8362111280040596E-3</v>
      </c>
      <c r="C61" s="1">
        <f>DiscoverData!$AT61</f>
        <v>2.3899618069261601E-2</v>
      </c>
      <c r="D61" s="1">
        <f>CapitalOneData!$AT61</f>
        <v>3.9132389676897902E-2</v>
      </c>
      <c r="E61" s="1">
        <f>CitiData!$AT61</f>
        <v>3.4428605943464599E-2</v>
      </c>
      <c r="F61" s="1">
        <f>AMEXData!$AT61</f>
        <v>1.6812530122317999E-2</v>
      </c>
      <c r="G61" s="1">
        <f>JPMData!$AT61</f>
        <v>1.7366401703596299E-2</v>
      </c>
      <c r="H61" s="1">
        <f>BofAData!$AT61</f>
        <v>1.8142284783902701E-2</v>
      </c>
      <c r="I61" s="1">
        <f>WellsFargoData!$AT61</f>
        <v>1.26834266305174E-2</v>
      </c>
      <c r="J61" s="1">
        <f>HuntingtonData!$AT61</f>
        <v>6.6787083131415502E-3</v>
      </c>
      <c r="K61" s="1">
        <f>PNCData!$AT61</f>
        <v>1.6230946118783399E-2</v>
      </c>
      <c r="L61" s="1">
        <f>TDData!$AT61</f>
        <v>4.3330485188623001E-2</v>
      </c>
      <c r="M61" s="1">
        <f>PWCData!$AT61</f>
        <v>5.8362111280040596E-3</v>
      </c>
      <c r="N61" s="1">
        <v>8.9868411360773792E-3</v>
      </c>
      <c r="O61" s="1">
        <v>1.26E-2</v>
      </c>
      <c r="P61" s="2">
        <f t="shared" si="1"/>
        <v>5.8362111280040596E-3</v>
      </c>
      <c r="Q61" s="1">
        <f t="shared" si="2"/>
        <v>1.1182247051173436E-2</v>
      </c>
      <c r="R61" s="1">
        <f t="shared" si="3"/>
        <v>1.7089465912957149E-2</v>
      </c>
      <c r="S61" s="1">
        <f t="shared" si="4"/>
        <v>2.6531865037812352E-2</v>
      </c>
      <c r="T61" s="1">
        <f t="shared" si="5"/>
        <v>4.3330485188623001E-2</v>
      </c>
      <c r="V61" s="2">
        <f t="shared" si="6"/>
        <v>5.8362111280040596E-3</v>
      </c>
      <c r="W61" s="2">
        <f t="shared" si="7"/>
        <v>1.1182247051173436E-2</v>
      </c>
      <c r="X61" s="2">
        <f t="shared" si="22"/>
        <v>5.9072188617837126E-3</v>
      </c>
      <c r="Y61" s="2">
        <f t="shared" si="22"/>
        <v>9.4423991248552032E-3</v>
      </c>
      <c r="Z61" s="2">
        <f t="shared" si="22"/>
        <v>1.6798620150810649E-2</v>
      </c>
      <c r="AA61" s="2">
        <f t="shared" si="8"/>
        <v>1.5349617986638916E-2</v>
      </c>
      <c r="AB61" s="4">
        <v>1.34</v>
      </c>
      <c r="AC61" s="1">
        <f t="shared" si="9"/>
        <v>1.34E-2</v>
      </c>
      <c r="AD61">
        <v>0</v>
      </c>
      <c r="AE61">
        <f t="shared" si="10"/>
        <v>0</v>
      </c>
      <c r="AG61" s="2">
        <f t="shared" si="11"/>
        <v>5.8362111280040596E-3</v>
      </c>
      <c r="AH61" s="5">
        <f t="shared" si="12"/>
        <v>1.44571863746504E-2</v>
      </c>
      <c r="AI61" s="5">
        <f t="shared" si="13"/>
        <v>1.7366401703596299E-2</v>
      </c>
      <c r="AJ61" s="5">
        <f t="shared" si="14"/>
        <v>3.1796358974913848E-2</v>
      </c>
      <c r="AK61" s="5">
        <f t="shared" si="15"/>
        <v>4.3330485188623001E-2</v>
      </c>
      <c r="AL61" s="5">
        <f t="shared" si="16"/>
        <v>5.8362111280040596E-3</v>
      </c>
      <c r="AM61" s="6">
        <f t="shared" si="17"/>
        <v>1.44571863746504E-2</v>
      </c>
      <c r="AN61" s="6">
        <f t="shared" si="18"/>
        <v>2.9092153289458998E-3</v>
      </c>
      <c r="AO61" s="6">
        <f t="shared" si="19"/>
        <v>1.4429957271317548E-2</v>
      </c>
      <c r="AP61" s="6">
        <f t="shared" si="20"/>
        <v>1.1534126213709153E-2</v>
      </c>
      <c r="AQ61" s="6">
        <f t="shared" si="21"/>
        <v>1.733917260026345E-2</v>
      </c>
      <c r="AU61" s="5">
        <v>1.3703668953658432E-2</v>
      </c>
      <c r="AV61" s="5">
        <v>1.4105529815999081E-2</v>
      </c>
      <c r="AW61" s="5">
        <v>1.38E-2</v>
      </c>
      <c r="AX61" s="5"/>
      <c r="AY61" s="5"/>
      <c r="AZ61" s="5"/>
      <c r="BA61" s="5"/>
    </row>
    <row r="62" spans="1:53" x14ac:dyDescent="0.25">
      <c r="A62">
        <v>2016.25</v>
      </c>
      <c r="B62" s="1">
        <f>PWCData!$AT62</f>
        <v>7.9507709361252808E-3</v>
      </c>
      <c r="C62" s="1">
        <f>DiscoverData!$AT62</f>
        <v>2.6355023933327299E-2</v>
      </c>
      <c r="D62" s="1">
        <f>CapitalOneData!$AT62</f>
        <v>4.6858970316939003E-2</v>
      </c>
      <c r="E62" s="1">
        <f>CitiData!$AT62</f>
        <v>3.0831647612337199E-2</v>
      </c>
      <c r="F62" s="1">
        <f>AMEXData!$AT62</f>
        <v>2.2000991179406001E-2</v>
      </c>
      <c r="G62" s="1">
        <f>JPMData!$AT62</f>
        <v>1.5992600813910501E-2</v>
      </c>
      <c r="H62" s="1">
        <f>BofAData!$AT62</f>
        <v>1.5389901527279501E-2</v>
      </c>
      <c r="I62" s="1">
        <f>WellsFargoData!$AT62</f>
        <v>1.17535758173216E-2</v>
      </c>
      <c r="J62" s="1">
        <f>HuntingtonData!$AT62</f>
        <v>8.5647843446974709E-3</v>
      </c>
      <c r="K62" s="1">
        <f>PNCData!$AT62</f>
        <v>1.3236308148724899E-2</v>
      </c>
      <c r="L62" s="1">
        <f>TDData!$AT62</f>
        <v>5.6868403068882703E-2</v>
      </c>
      <c r="M62" s="1">
        <f>PWCData!$AT62</f>
        <v>7.9507709361252808E-3</v>
      </c>
      <c r="N62" s="1">
        <v>9.7505199485531571E-3</v>
      </c>
      <c r="O62" s="1">
        <v>1.24E-2</v>
      </c>
      <c r="P62" s="2">
        <f t="shared" si="1"/>
        <v>7.9507709361252808E-3</v>
      </c>
      <c r="Q62" s="1">
        <f t="shared" si="2"/>
        <v>1.0956377949165567E-2</v>
      </c>
      <c r="R62" s="1">
        <f t="shared" si="3"/>
        <v>1.5691251170595E-2</v>
      </c>
      <c r="S62" s="1">
        <f t="shared" si="4"/>
        <v>2.7474179853079775E-2</v>
      </c>
      <c r="T62" s="1">
        <f t="shared" si="5"/>
        <v>5.6868403068882703E-2</v>
      </c>
      <c r="V62" s="2">
        <f t="shared" si="6"/>
        <v>7.9507709361252808E-3</v>
      </c>
      <c r="W62" s="2">
        <f t="shared" si="7"/>
        <v>1.0956377949165567E-2</v>
      </c>
      <c r="X62" s="2">
        <f t="shared" si="22"/>
        <v>4.7348732214294326E-3</v>
      </c>
      <c r="Y62" s="2">
        <f t="shared" si="22"/>
        <v>1.1782928682484775E-2</v>
      </c>
      <c r="Z62" s="2">
        <f t="shared" si="22"/>
        <v>2.9394223215802928E-2</v>
      </c>
      <c r="AA62" s="2">
        <f t="shared" si="8"/>
        <v>1.6517801903914206E-2</v>
      </c>
      <c r="AB62" s="4">
        <v>1.35</v>
      </c>
      <c r="AC62" s="1">
        <f t="shared" si="9"/>
        <v>1.3500000000000002E-2</v>
      </c>
      <c r="AD62">
        <v>0</v>
      </c>
      <c r="AE62">
        <f t="shared" si="10"/>
        <v>0</v>
      </c>
      <c r="AG62" s="2">
        <f t="shared" si="11"/>
        <v>7.9507709361252808E-3</v>
      </c>
      <c r="AH62" s="5">
        <f t="shared" si="12"/>
        <v>1.2494941983023249E-2</v>
      </c>
      <c r="AI62" s="5">
        <f t="shared" si="13"/>
        <v>1.5992600813910501E-2</v>
      </c>
      <c r="AJ62" s="5">
        <f t="shared" si="14"/>
        <v>2.9712491692584723E-2</v>
      </c>
      <c r="AK62" s="5">
        <f t="shared" si="15"/>
        <v>5.6868403068882703E-2</v>
      </c>
      <c r="AL62" s="5">
        <f t="shared" si="16"/>
        <v>7.9507709361252808E-3</v>
      </c>
      <c r="AM62" s="6">
        <f t="shared" si="17"/>
        <v>1.2494941983023249E-2</v>
      </c>
      <c r="AN62" s="6">
        <f t="shared" si="18"/>
        <v>3.4976588308872521E-3</v>
      </c>
      <c r="AO62" s="6">
        <f t="shared" si="19"/>
        <v>1.3719890878674222E-2</v>
      </c>
      <c r="AP62" s="6">
        <f t="shared" si="20"/>
        <v>2.715591137629798E-2</v>
      </c>
      <c r="AQ62" s="6">
        <f t="shared" si="21"/>
        <v>1.7217549709561474E-2</v>
      </c>
      <c r="AU62" s="5">
        <v>1.3902887065902987E-2</v>
      </c>
      <c r="AV62" s="5">
        <v>1.3309465155639723E-2</v>
      </c>
      <c r="AW62" s="5">
        <v>1.3600000000000001E-2</v>
      </c>
      <c r="AX62" s="5"/>
      <c r="AY62" s="5"/>
      <c r="AZ62" s="5"/>
      <c r="BA62" s="5"/>
    </row>
    <row r="63" spans="1:53" x14ac:dyDescent="0.25">
      <c r="A63">
        <v>2016.5</v>
      </c>
      <c r="B63" s="1">
        <f>PWCData!$AT63</f>
        <v>7.8644827736282404E-3</v>
      </c>
      <c r="C63" s="1">
        <f>DiscoverData!$AT63</f>
        <v>2.5767617293729402E-2</v>
      </c>
      <c r="D63" s="1">
        <f>CapitalOneData!$AT63</f>
        <v>4.4363617712405101E-2</v>
      </c>
      <c r="E63" s="1">
        <f>CitiData!$AT63</f>
        <v>2.9199358539709199E-2</v>
      </c>
      <c r="F63" s="1">
        <f>AMEXData!$AT63</f>
        <v>2.1839704000389499E-2</v>
      </c>
      <c r="G63" s="1">
        <f>JPMData!$AT63</f>
        <v>1.54888437901303E-2</v>
      </c>
      <c r="H63" s="1">
        <f>BofAData!$AT63</f>
        <v>1.5160119972719601E-2</v>
      </c>
      <c r="I63" s="1">
        <f>WellsFargoData!$AT63</f>
        <v>1.1553111492158799E-2</v>
      </c>
      <c r="J63" s="1">
        <f>HuntingtonData!$AT63</f>
        <v>8.3471597420590807E-3</v>
      </c>
      <c r="K63" s="1">
        <f>PNCData!$AT63</f>
        <v>1.3085887571487501E-2</v>
      </c>
      <c r="L63" s="1">
        <f>TDData!$AT63</f>
        <v>5.66660050810339E-2</v>
      </c>
      <c r="M63" s="1">
        <f>PWCData!$AT63</f>
        <v>7.8644827736282404E-3</v>
      </c>
      <c r="N63" s="1">
        <v>9.9514564559084247E-3</v>
      </c>
      <c r="O63" s="1">
        <v>1.2699999999999999E-2</v>
      </c>
      <c r="P63" s="2">
        <f t="shared" si="1"/>
        <v>7.8644827736282404E-3</v>
      </c>
      <c r="Q63" s="1">
        <f t="shared" si="2"/>
        <v>1.075162355463387E-2</v>
      </c>
      <c r="R63" s="1">
        <f t="shared" si="3"/>
        <v>1.5324481881424951E-2</v>
      </c>
      <c r="S63" s="1">
        <f t="shared" si="4"/>
        <v>2.662555260522435E-2</v>
      </c>
      <c r="T63" s="1">
        <f t="shared" si="5"/>
        <v>5.66660050810339E-2</v>
      </c>
      <c r="V63" s="2">
        <f t="shared" si="6"/>
        <v>7.8644827736282404E-3</v>
      </c>
      <c r="W63" s="2">
        <f t="shared" si="7"/>
        <v>1.075162355463387E-2</v>
      </c>
      <c r="X63" s="2">
        <f t="shared" si="22"/>
        <v>4.5728583267910811E-3</v>
      </c>
      <c r="Y63" s="2">
        <f t="shared" si="22"/>
        <v>1.1301070723799399E-2</v>
      </c>
      <c r="Z63" s="2">
        <f t="shared" si="22"/>
        <v>3.004045247580955E-2</v>
      </c>
      <c r="AA63" s="2">
        <f t="shared" si="8"/>
        <v>1.5873929050590478E-2</v>
      </c>
      <c r="AB63" s="4">
        <v>1.33</v>
      </c>
      <c r="AC63" s="1">
        <f t="shared" si="9"/>
        <v>1.3300000000000001E-2</v>
      </c>
      <c r="AD63">
        <v>0</v>
      </c>
      <c r="AE63">
        <f t="shared" si="10"/>
        <v>0</v>
      </c>
      <c r="AG63" s="2">
        <f t="shared" si="11"/>
        <v>7.8644827736282404E-3</v>
      </c>
      <c r="AH63" s="5">
        <f t="shared" si="12"/>
        <v>1.2319499531823149E-2</v>
      </c>
      <c r="AI63" s="5">
        <f t="shared" si="13"/>
        <v>1.54888437901303E-2</v>
      </c>
      <c r="AJ63" s="5">
        <f t="shared" si="14"/>
        <v>2.8341423228214251E-2</v>
      </c>
      <c r="AK63" s="5">
        <f t="shared" si="15"/>
        <v>5.66660050810339E-2</v>
      </c>
      <c r="AL63" s="5">
        <f t="shared" si="16"/>
        <v>7.8644827736282404E-3</v>
      </c>
      <c r="AM63" s="6">
        <f t="shared" si="17"/>
        <v>1.2319499531823149E-2</v>
      </c>
      <c r="AN63" s="6">
        <f t="shared" si="18"/>
        <v>3.169344258307151E-3</v>
      </c>
      <c r="AO63" s="6">
        <f t="shared" si="19"/>
        <v>1.285257943808395E-2</v>
      </c>
      <c r="AP63" s="6">
        <f t="shared" si="20"/>
        <v>2.832458185281965E-2</v>
      </c>
      <c r="AQ63" s="6">
        <f t="shared" si="21"/>
        <v>1.6021923696391101E-2</v>
      </c>
      <c r="AU63" s="5">
        <v>1.3474667701288511E-2</v>
      </c>
      <c r="AV63" s="5">
        <v>1.5427249604046711E-2</v>
      </c>
      <c r="AW63" s="5">
        <v>1.38E-2</v>
      </c>
      <c r="AX63" s="5"/>
      <c r="AY63" s="5"/>
      <c r="AZ63" s="5"/>
      <c r="BA63" s="5"/>
    </row>
    <row r="64" spans="1:53" x14ac:dyDescent="0.25">
      <c r="A64">
        <v>2016.75</v>
      </c>
      <c r="B64" s="1">
        <f>PWCData!$AT64</f>
        <v>7.8101835071168798E-3</v>
      </c>
      <c r="C64" s="1">
        <f>DiscoverData!$AT64</f>
        <v>2.5197604342843599E-2</v>
      </c>
      <c r="D64" s="1">
        <f>CapitalOneData!$AT64</f>
        <v>4.2900149693084602E-2</v>
      </c>
      <c r="E64" s="1">
        <f>CitiData!$AT64</f>
        <v>2.9186165348824698E-2</v>
      </c>
      <c r="F64" s="1">
        <f>AMEXData!$AT64</f>
        <v>2.1872358605546399E-2</v>
      </c>
      <c r="G64" s="1">
        <f>JPMData!$AT64</f>
        <v>1.5184470166387101E-2</v>
      </c>
      <c r="H64" s="1">
        <f>BofAData!$AT64</f>
        <v>1.5009387927226E-2</v>
      </c>
      <c r="I64" s="1">
        <f>WellsFargoData!$AT64</f>
        <v>1.1430711047883299E-2</v>
      </c>
      <c r="J64" s="1">
        <f>HuntingtonData!$AT64</f>
        <v>8.5875427837364595E-3</v>
      </c>
      <c r="K64" s="1">
        <f>PNCData!$AT64</f>
        <v>1.29744774381881E-2</v>
      </c>
      <c r="L64" s="1">
        <f>TDData!$AT64</f>
        <v>5.5171636463139398E-2</v>
      </c>
      <c r="M64" s="1">
        <f>PWCData!$AT64</f>
        <v>7.8101835071168798E-3</v>
      </c>
      <c r="N64" s="1">
        <v>1.0089406691486178E-2</v>
      </c>
      <c r="O64" s="1">
        <v>1.26E-2</v>
      </c>
      <c r="P64" s="2">
        <f t="shared" si="1"/>
        <v>7.8101835071168798E-3</v>
      </c>
      <c r="Q64" s="1">
        <f t="shared" si="2"/>
        <v>1.0719918981846589E-2</v>
      </c>
      <c r="R64" s="1">
        <f t="shared" si="3"/>
        <v>1.509692904680655E-2</v>
      </c>
      <c r="S64" s="1">
        <f t="shared" si="4"/>
        <v>2.6194744594338876E-2</v>
      </c>
      <c r="T64" s="1">
        <f t="shared" si="5"/>
        <v>5.5171636463139398E-2</v>
      </c>
      <c r="V64" s="2">
        <f t="shared" si="6"/>
        <v>7.8101835071168798E-3</v>
      </c>
      <c r="W64" s="2">
        <f t="shared" si="7"/>
        <v>1.0719918981846589E-2</v>
      </c>
      <c r="X64" s="2">
        <f t="shared" si="22"/>
        <v>4.3770100649599616E-3</v>
      </c>
      <c r="Y64" s="2">
        <f t="shared" si="22"/>
        <v>1.1097815547532325E-2</v>
      </c>
      <c r="Z64" s="2">
        <f t="shared" si="22"/>
        <v>2.8976891868800522E-2</v>
      </c>
      <c r="AA64" s="2">
        <f t="shared" si="8"/>
        <v>1.5474825612492287E-2</v>
      </c>
      <c r="AB64" s="4">
        <v>1.31</v>
      </c>
      <c r="AC64" s="1">
        <f t="shared" si="9"/>
        <v>1.3100000000000001E-2</v>
      </c>
      <c r="AD64">
        <v>0</v>
      </c>
      <c r="AE64">
        <f t="shared" si="10"/>
        <v>0</v>
      </c>
      <c r="AG64" s="2">
        <f t="shared" si="11"/>
        <v>7.8101835071168798E-3</v>
      </c>
      <c r="AH64" s="5">
        <f t="shared" si="12"/>
        <v>1.22025942430357E-2</v>
      </c>
      <c r="AI64" s="5">
        <f t="shared" si="13"/>
        <v>1.5184470166387101E-2</v>
      </c>
      <c r="AJ64" s="5">
        <f t="shared" si="14"/>
        <v>2.8189025097329422E-2</v>
      </c>
      <c r="AK64" s="5">
        <f t="shared" si="15"/>
        <v>5.5171636463139398E-2</v>
      </c>
      <c r="AL64" s="5">
        <f t="shared" si="16"/>
        <v>7.8101835071168798E-3</v>
      </c>
      <c r="AM64" s="6">
        <f t="shared" si="17"/>
        <v>1.22025942430357E-2</v>
      </c>
      <c r="AN64" s="6">
        <f t="shared" si="18"/>
        <v>2.9818759233514007E-3</v>
      </c>
      <c r="AO64" s="6">
        <f t="shared" si="19"/>
        <v>1.3004554930942321E-2</v>
      </c>
      <c r="AP64" s="6">
        <f t="shared" si="20"/>
        <v>2.6982611365809976E-2</v>
      </c>
      <c r="AQ64" s="6">
        <f t="shared" si="21"/>
        <v>1.5986430854293722E-2</v>
      </c>
      <c r="AU64" s="5">
        <v>1.2786465174534016E-2</v>
      </c>
      <c r="AV64" s="5">
        <v>1.3919293659825816E-2</v>
      </c>
      <c r="AW64" s="5">
        <v>1.3600000000000001E-2</v>
      </c>
      <c r="AX64" s="5"/>
      <c r="AY64" s="5"/>
      <c r="AZ64" s="5"/>
      <c r="BA64" s="5"/>
    </row>
    <row r="65" spans="1:53" x14ac:dyDescent="0.25">
      <c r="A65">
        <v>2017</v>
      </c>
      <c r="B65" s="1">
        <f>PWCData!$AT65</f>
        <v>7.44945036624992E-3</v>
      </c>
      <c r="C65" s="1">
        <f>DiscoverData!$AT65</f>
        <v>2.3988477205303602E-2</v>
      </c>
      <c r="D65" s="1">
        <f>CapitalOneData!$AT65</f>
        <v>4.0751735316135199E-2</v>
      </c>
      <c r="E65" s="1">
        <f>CitiData!$AT65</f>
        <v>2.8895592969413599E-2</v>
      </c>
      <c r="F65" s="1">
        <f>AMEXData!$AT65</f>
        <v>2.0510483957738398E-2</v>
      </c>
      <c r="G65" s="1">
        <f>JPMData!$AT65</f>
        <v>1.5025624341316801E-2</v>
      </c>
      <c r="H65" s="1">
        <f>BofAData!$AT65</f>
        <v>1.49154698578796E-2</v>
      </c>
      <c r="I65" s="1">
        <f>WellsFargoData!$AT65</f>
        <v>1.1414950949573E-2</v>
      </c>
      <c r="J65" s="1">
        <f>HuntingtonData!$AT65</f>
        <v>8.8308210130109803E-3</v>
      </c>
      <c r="K65" s="1">
        <f>PNCData!$AT65</f>
        <v>1.29732240907365E-2</v>
      </c>
      <c r="L65" s="1">
        <f>TDData!$AT65</f>
        <v>4.6695961302241601E-2</v>
      </c>
      <c r="M65" s="1">
        <f>PWCData!$AT65</f>
        <v>7.44945036624992E-3</v>
      </c>
      <c r="N65" s="1">
        <v>1.0276218027711736E-2</v>
      </c>
      <c r="O65" s="1">
        <v>1.24E-2</v>
      </c>
      <c r="P65" s="2">
        <f t="shared" si="1"/>
        <v>7.44945036624992E-3</v>
      </c>
      <c r="Q65" s="1">
        <f t="shared" si="2"/>
        <v>1.0768918465432495E-2</v>
      </c>
      <c r="R65" s="1">
        <f t="shared" si="3"/>
        <v>1.49705470995982E-2</v>
      </c>
      <c r="S65" s="1">
        <f t="shared" si="4"/>
        <v>2.5215256146331102E-2</v>
      </c>
      <c r="T65" s="1">
        <f t="shared" si="5"/>
        <v>4.6695961302241601E-2</v>
      </c>
      <c r="V65" s="2">
        <f t="shared" si="6"/>
        <v>7.44945036624992E-3</v>
      </c>
      <c r="W65" s="2">
        <f t="shared" si="7"/>
        <v>1.0768918465432495E-2</v>
      </c>
      <c r="X65" s="2">
        <f t="shared" si="22"/>
        <v>4.201628634165705E-3</v>
      </c>
      <c r="Y65" s="2">
        <f t="shared" si="22"/>
        <v>1.0244709046732902E-2</v>
      </c>
      <c r="Z65" s="2">
        <f t="shared" si="22"/>
        <v>2.1480705155910499E-2</v>
      </c>
      <c r="AA65" s="2">
        <f t="shared" si="8"/>
        <v>1.4446337680898607E-2</v>
      </c>
      <c r="AB65" s="4">
        <v>1.29</v>
      </c>
      <c r="AC65" s="1">
        <f t="shared" si="9"/>
        <v>1.29E-2</v>
      </c>
      <c r="AD65">
        <v>0</v>
      </c>
      <c r="AE65">
        <f t="shared" si="10"/>
        <v>0</v>
      </c>
      <c r="AG65" s="2">
        <f t="shared" si="11"/>
        <v>7.44945036624992E-3</v>
      </c>
      <c r="AH65" s="5">
        <f t="shared" si="12"/>
        <v>1.219408752015475E-2</v>
      </c>
      <c r="AI65" s="5">
        <f t="shared" si="13"/>
        <v>1.5025624341316801E-2</v>
      </c>
      <c r="AJ65" s="5">
        <f t="shared" si="14"/>
        <v>2.7668814028386099E-2</v>
      </c>
      <c r="AK65" s="5">
        <f t="shared" si="15"/>
        <v>4.6695961302241601E-2</v>
      </c>
      <c r="AL65" s="5">
        <f t="shared" si="16"/>
        <v>7.44945036624992E-3</v>
      </c>
      <c r="AM65" s="6">
        <f t="shared" si="17"/>
        <v>1.219408752015475E-2</v>
      </c>
      <c r="AN65" s="6">
        <f t="shared" si="18"/>
        <v>2.8315368211620506E-3</v>
      </c>
      <c r="AO65" s="6">
        <f t="shared" si="19"/>
        <v>1.2643189687069298E-2</v>
      </c>
      <c r="AP65" s="6">
        <f t="shared" si="20"/>
        <v>1.9027147273855502E-2</v>
      </c>
      <c r="AQ65" s="6">
        <f t="shared" si="21"/>
        <v>1.5474726508231349E-2</v>
      </c>
      <c r="AU65" s="5">
        <v>1.2077563407226613E-2</v>
      </c>
      <c r="AV65" s="5">
        <v>1.3835870137719001E-2</v>
      </c>
      <c r="AW65" s="5">
        <v>1.3100000000000001E-2</v>
      </c>
      <c r="AX65" s="5"/>
    </row>
    <row r="66" spans="1:53" x14ac:dyDescent="0.25">
      <c r="A66">
        <v>2017.25</v>
      </c>
      <c r="B66" s="1">
        <f>PWCData!$AT66</f>
        <v>1.01060164575927E-2</v>
      </c>
      <c r="C66" s="1">
        <f>DiscoverData!$AT66</f>
        <v>2.8361320106760599E-2</v>
      </c>
      <c r="D66" s="1">
        <f>CapitalOneData!$AT66</f>
        <v>5.47338323460013E-2</v>
      </c>
      <c r="E66" s="1">
        <f>CitiData!$AT66</f>
        <v>2.8590865129799501E-2</v>
      </c>
      <c r="F66" s="1">
        <f>AMEXData!$AT66</f>
        <v>2.8535868607344701E-2</v>
      </c>
      <c r="G66" s="1">
        <f>JPMData!$AT66</f>
        <v>1.4760640679306301E-2</v>
      </c>
      <c r="H66" s="1">
        <f>BofAData!$AT66</f>
        <v>1.36833740983077E-2</v>
      </c>
      <c r="I66" s="1">
        <f>WellsFargoData!$AT66</f>
        <v>1.17827891843375E-2</v>
      </c>
      <c r="J66" s="1">
        <f>HuntingtonData!$AT66</f>
        <v>8.8501949203662507E-3</v>
      </c>
      <c r="K66" s="1">
        <f>PNCData!$AT66</f>
        <v>1.22627971028268E-2</v>
      </c>
      <c r="L66" s="1">
        <f>TDData!$AT66</f>
        <v>6.5325296206862102E-2</v>
      </c>
      <c r="M66" s="1">
        <f>PWCData!$AT66</f>
        <v>1.01060164575927E-2</v>
      </c>
      <c r="N66" s="1">
        <v>9.3036066794987132E-3</v>
      </c>
      <c r="O66" s="1">
        <v>1.18E-2</v>
      </c>
      <c r="P66" s="2">
        <f t="shared" si="1"/>
        <v>8.8501949203662507E-3</v>
      </c>
      <c r="Q66" s="1">
        <f t="shared" si="2"/>
        <v>1.1363596002651299E-2</v>
      </c>
      <c r="R66" s="1">
        <f t="shared" si="3"/>
        <v>1.4222007388807001E-2</v>
      </c>
      <c r="S66" s="1">
        <f t="shared" si="4"/>
        <v>2.8549617737958402E-2</v>
      </c>
      <c r="T66" s="1">
        <f t="shared" si="5"/>
        <v>6.5325296206862102E-2</v>
      </c>
      <c r="V66" s="2">
        <f t="shared" si="6"/>
        <v>8.8501949203662507E-3</v>
      </c>
      <c r="W66" s="2">
        <f t="shared" si="7"/>
        <v>1.1363596002651299E-2</v>
      </c>
      <c r="X66" s="2">
        <f t="shared" si="22"/>
        <v>2.8584113861557011E-3</v>
      </c>
      <c r="Y66" s="2">
        <f t="shared" si="22"/>
        <v>1.4327610349151402E-2</v>
      </c>
      <c r="Z66" s="2">
        <f t="shared" si="22"/>
        <v>3.67756784689037E-2</v>
      </c>
      <c r="AA66" s="2">
        <f t="shared" si="8"/>
        <v>1.7186021735307103E-2</v>
      </c>
      <c r="AB66" s="4">
        <v>1.29</v>
      </c>
      <c r="AC66" s="1">
        <f t="shared" si="9"/>
        <v>1.29E-2</v>
      </c>
      <c r="AD66">
        <v>0</v>
      </c>
      <c r="AE66">
        <f t="shared" si="10"/>
        <v>0</v>
      </c>
      <c r="AG66" s="2">
        <f t="shared" si="11"/>
        <v>8.8501949203662507E-3</v>
      </c>
      <c r="AH66" s="5">
        <f t="shared" si="12"/>
        <v>1.202279314358215E-2</v>
      </c>
      <c r="AI66" s="5">
        <f t="shared" si="13"/>
        <v>1.4760640679306301E-2</v>
      </c>
      <c r="AJ66" s="5">
        <f t="shared" si="14"/>
        <v>2.85771159991858E-2</v>
      </c>
      <c r="AK66" s="5">
        <f t="shared" si="15"/>
        <v>6.5325296206862102E-2</v>
      </c>
      <c r="AL66" s="5">
        <f t="shared" si="16"/>
        <v>8.8501949203662507E-3</v>
      </c>
      <c r="AM66" s="6">
        <f t="shared" si="17"/>
        <v>1.202279314358215E-2</v>
      </c>
      <c r="AN66" s="6">
        <f t="shared" si="18"/>
        <v>2.7378475357241507E-3</v>
      </c>
      <c r="AO66" s="6">
        <f t="shared" si="19"/>
        <v>1.38164753198795E-2</v>
      </c>
      <c r="AP66" s="6">
        <f t="shared" si="20"/>
        <v>3.6748180207676298E-2</v>
      </c>
      <c r="AQ66" s="6">
        <f t="shared" si="21"/>
        <v>1.655432285560365E-2</v>
      </c>
      <c r="AU66" s="5">
        <v>1.1898465990112768E-2</v>
      </c>
      <c r="AV66" s="5">
        <v>1.3722167915959423E-2</v>
      </c>
      <c r="AW66" s="5">
        <v>1.23E-2</v>
      </c>
      <c r="AX66" s="5"/>
    </row>
    <row r="67" spans="1:53" x14ac:dyDescent="0.25">
      <c r="A67">
        <v>2017.5</v>
      </c>
      <c r="B67" s="1">
        <f>PWCData!$AT67</f>
        <v>1.0001629307015199E-2</v>
      </c>
      <c r="C67" s="1">
        <f>DiscoverData!$AT67</f>
        <v>2.7582035265016701E-2</v>
      </c>
      <c r="D67" s="1">
        <f>CapitalOneData!$AT67</f>
        <v>5.3409885692354601E-2</v>
      </c>
      <c r="E67" s="1">
        <f>CitiData!$AT67</f>
        <v>2.7877005532779799E-2</v>
      </c>
      <c r="F67" s="1">
        <f>AMEXData!$AT67</f>
        <v>2.7984910219363699E-2</v>
      </c>
      <c r="G67" s="1">
        <f>JPMData!$AT67</f>
        <v>1.4624492442078699E-2</v>
      </c>
      <c r="H67" s="1">
        <f>BofAData!$AT67</f>
        <v>1.3661527324294201E-2</v>
      </c>
      <c r="I67" s="1">
        <f>WellsFargoData!$AT67</f>
        <v>1.15731659474304E-2</v>
      </c>
      <c r="J67" s="1">
        <f>HuntingtonData!$AT67</f>
        <v>8.4477024483727604E-3</v>
      </c>
      <c r="K67" s="1">
        <f>PNCData!$AT67</f>
        <v>1.1922150421739001E-2</v>
      </c>
      <c r="L67" s="1">
        <f>TDData!$AT67</f>
        <v>6.3432123743725893E-2</v>
      </c>
      <c r="M67" s="1">
        <f>PWCData!$AT67</f>
        <v>1.0001629307015199E-2</v>
      </c>
      <c r="N67" s="1">
        <v>1.0045735456149694E-2</v>
      </c>
      <c r="O67" s="1">
        <v>1.2E-2</v>
      </c>
      <c r="P67" s="2">
        <f t="shared" ref="P67:P72" si="23">MIN(B67:M67)</f>
        <v>8.4477024483727604E-3</v>
      </c>
      <c r="Q67" s="1">
        <f t="shared" ref="Q67:Q72" si="24">_xlfn.QUARTILE.INC(B67:M67,1)</f>
        <v>1.11802817873266E-2</v>
      </c>
      <c r="R67" s="1">
        <f t="shared" ref="R67:R72" si="25">_xlfn.QUARTILE.INC(B67:M67,2)</f>
        <v>1.4143009883186449E-2</v>
      </c>
      <c r="S67" s="1">
        <f t="shared" ref="S67:S69" si="26">_xlfn.QUARTILE.INC(C67:N67,3)</f>
        <v>2.7903981704425776E-2</v>
      </c>
      <c r="T67" s="1">
        <f t="shared" ref="T67:T72" si="27">MAX(B67:M67)</f>
        <v>6.3432123743725893E-2</v>
      </c>
      <c r="V67" s="2">
        <f t="shared" ref="V67:V72" si="28">P67</f>
        <v>8.4477024483727604E-3</v>
      </c>
      <c r="W67" s="2">
        <f t="shared" ref="W67:W72" si="29">Q67</f>
        <v>1.11802817873266E-2</v>
      </c>
      <c r="X67" s="2">
        <f t="shared" ref="X67:Z72" si="30">R67-Q67</f>
        <v>2.9627280958598491E-3</v>
      </c>
      <c r="Y67" s="2">
        <f t="shared" si="30"/>
        <v>1.3760971821239327E-2</v>
      </c>
      <c r="Z67" s="2">
        <f t="shared" si="30"/>
        <v>3.5528142039300117E-2</v>
      </c>
      <c r="AA67" s="2">
        <f t="shared" ref="AA67:AA72" si="31">S67-Q67</f>
        <v>1.6723699917099176E-2</v>
      </c>
      <c r="AB67" s="4">
        <v>1.26</v>
      </c>
      <c r="AC67" s="1">
        <f t="shared" ref="AC67:AC72" si="32">AB67/100</f>
        <v>1.26E-2</v>
      </c>
      <c r="AD67">
        <v>0</v>
      </c>
      <c r="AE67">
        <f t="shared" ref="AE67:AE72" si="33">AD67*100</f>
        <v>0</v>
      </c>
      <c r="AG67" s="2">
        <f t="shared" ref="AG67:AG72" si="34">MIN(B67:L67)</f>
        <v>8.4477024483727604E-3</v>
      </c>
      <c r="AH67" s="5">
        <f t="shared" ref="AH67:AH72" si="35">_xlfn.QUARTILE.INC(B67:L67,1)</f>
        <v>1.1747658184584699E-2</v>
      </c>
      <c r="AI67" s="5">
        <f t="shared" ref="AI67:AI72" si="36">_xlfn.QUARTILE.INC(B67:L67,2)</f>
        <v>1.4624492442078699E-2</v>
      </c>
      <c r="AJ67" s="5">
        <f t="shared" ref="AJ67:AJ72" si="37">_xlfn.QUARTILE.INC(C67:L67,3)</f>
        <v>2.7957934047717722E-2</v>
      </c>
      <c r="AK67" s="5">
        <f t="shared" ref="AK67:AK72" si="38">MAX(B67:L67)</f>
        <v>6.3432123743725893E-2</v>
      </c>
      <c r="AL67" s="5">
        <f t="shared" ref="AL67:AL72" si="39">AG67</f>
        <v>8.4477024483727604E-3</v>
      </c>
      <c r="AM67" s="6">
        <f t="shared" ref="AM67:AM72" si="40">AH67</f>
        <v>1.1747658184584699E-2</v>
      </c>
      <c r="AN67" s="6">
        <f t="shared" ref="AN67:AN72" si="41">AI67-AH67</f>
        <v>2.8768342574940001E-3</v>
      </c>
      <c r="AO67" s="6">
        <f t="shared" ref="AO67:AO72" si="42">AJ67-AI67</f>
        <v>1.3333441605639023E-2</v>
      </c>
      <c r="AP67" s="6">
        <f t="shared" ref="AP67:AP72" si="43">AK67-AJ67</f>
        <v>3.5474189696008171E-2</v>
      </c>
      <c r="AQ67" s="6">
        <f t="shared" ref="AQ67:AQ72" si="44">AJ67-AH67</f>
        <v>1.6210275863133023E-2</v>
      </c>
      <c r="AU67" s="5">
        <v>1.0768746868691999E-2</v>
      </c>
      <c r="AV67" s="5">
        <v>1.296627294169635E-2</v>
      </c>
      <c r="AW67" s="5">
        <v>1.2E-2</v>
      </c>
      <c r="AX67" s="5"/>
    </row>
    <row r="68" spans="1:53" x14ac:dyDescent="0.25">
      <c r="A68">
        <v>2017.75</v>
      </c>
      <c r="B68" s="1">
        <f>PWCData!$AT68</f>
        <v>1.0019414371988901E-2</v>
      </c>
      <c r="C68" s="1">
        <f>DiscoverData!$AT68</f>
        <v>2.6742908319797101E-2</v>
      </c>
      <c r="D68" s="1">
        <f>CapitalOneData!$AT68</f>
        <v>4.8778181907876902E-2</v>
      </c>
      <c r="E68" s="1">
        <f>CitiData!$AT68</f>
        <v>2.7832446808510599E-2</v>
      </c>
      <c r="F68" s="1">
        <f>AMEXData!$AT68</f>
        <v>2.63256824492633E-2</v>
      </c>
      <c r="G68" s="1">
        <f>JPMData!$AT68</f>
        <v>1.4468702232352601E-2</v>
      </c>
      <c r="H68" s="1">
        <f>BofAData!$AT68</f>
        <v>1.34540753481933E-2</v>
      </c>
      <c r="I68" s="1">
        <f>WellsFargoData!$AT68</f>
        <v>1.1774189389327399E-2</v>
      </c>
      <c r="J68" s="1">
        <f>HuntingtonData!$AT68</f>
        <v>8.5344677895467999E-3</v>
      </c>
      <c r="K68" s="1">
        <f>PNCData!$AT68</f>
        <v>1.18040551581694E-2</v>
      </c>
      <c r="L68" s="1">
        <f>TDData!$AT68</f>
        <v>6.1169583029264597E-2</v>
      </c>
      <c r="M68" s="1">
        <f>PWCData!$AT68</f>
        <v>1.0019414371988901E-2</v>
      </c>
      <c r="N68" s="1">
        <v>7.9883742961894873E-3</v>
      </c>
      <c r="O68" s="1">
        <v>1.1299999999999999E-2</v>
      </c>
      <c r="P68" s="2">
        <f t="shared" si="23"/>
        <v>8.5344677895467999E-3</v>
      </c>
      <c r="Q68" s="1">
        <f t="shared" si="24"/>
        <v>1.1335495634992775E-2</v>
      </c>
      <c r="R68" s="1">
        <f t="shared" si="25"/>
        <v>1.3961388790272949E-2</v>
      </c>
      <c r="S68" s="1">
        <f t="shared" si="26"/>
        <v>2.7015292941975477E-2</v>
      </c>
      <c r="T68" s="1">
        <f t="shared" si="27"/>
        <v>6.1169583029264597E-2</v>
      </c>
      <c r="V68" s="2">
        <f t="shared" si="28"/>
        <v>8.5344677895467999E-3</v>
      </c>
      <c r="W68" s="2">
        <f t="shared" si="29"/>
        <v>1.1335495634992775E-2</v>
      </c>
      <c r="X68" s="2">
        <f t="shared" si="30"/>
        <v>2.6258931552801748E-3</v>
      </c>
      <c r="Y68" s="2">
        <f t="shared" si="30"/>
        <v>1.3053904151702527E-2</v>
      </c>
      <c r="Z68" s="2">
        <f t="shared" si="30"/>
        <v>3.4154290087289124E-2</v>
      </c>
      <c r="AA68" s="2">
        <f t="shared" si="31"/>
        <v>1.5679797306982702E-2</v>
      </c>
      <c r="AB68" s="4">
        <v>1.27</v>
      </c>
      <c r="AC68" s="1">
        <f t="shared" si="32"/>
        <v>1.2699999999999999E-2</v>
      </c>
      <c r="AD68">
        <v>0</v>
      </c>
      <c r="AE68">
        <f t="shared" si="33"/>
        <v>0</v>
      </c>
      <c r="AG68" s="2">
        <f t="shared" si="34"/>
        <v>8.5344677895467999E-3</v>
      </c>
      <c r="AH68" s="5">
        <f t="shared" si="35"/>
        <v>1.17891222737484E-2</v>
      </c>
      <c r="AI68" s="5">
        <f t="shared" si="36"/>
        <v>1.4468702232352601E-2</v>
      </c>
      <c r="AJ68" s="5">
        <f t="shared" si="37"/>
        <v>2.7560062186332224E-2</v>
      </c>
      <c r="AK68" s="5">
        <f t="shared" si="38"/>
        <v>6.1169583029264597E-2</v>
      </c>
      <c r="AL68" s="5">
        <f t="shared" si="39"/>
        <v>8.5344677895467999E-3</v>
      </c>
      <c r="AM68" s="6">
        <f t="shared" si="40"/>
        <v>1.17891222737484E-2</v>
      </c>
      <c r="AN68" s="6">
        <f t="shared" si="41"/>
        <v>2.6795799586042009E-3</v>
      </c>
      <c r="AO68" s="6">
        <f t="shared" si="42"/>
        <v>1.3091359953979623E-2</v>
      </c>
      <c r="AP68" s="6">
        <f t="shared" si="43"/>
        <v>3.3609520842932374E-2</v>
      </c>
      <c r="AQ68" s="6">
        <f t="shared" si="44"/>
        <v>1.5770939912583826E-2</v>
      </c>
      <c r="AU68" s="5">
        <v>1.0943233202034315E-2</v>
      </c>
      <c r="AV68" s="5">
        <v>1.2651443911244462E-2</v>
      </c>
      <c r="AW68" s="5">
        <v>1.1899999999999999E-2</v>
      </c>
      <c r="AX68" s="5"/>
    </row>
    <row r="69" spans="1:53" x14ac:dyDescent="0.25">
      <c r="A69">
        <v>2018</v>
      </c>
      <c r="B69" s="1">
        <f>PWCData!$AT69</f>
        <v>9.0071817849459099E-3</v>
      </c>
      <c r="C69" s="1">
        <f>DiscoverData!$AT69</f>
        <v>2.5536853366106199E-2</v>
      </c>
      <c r="D69" s="1">
        <f>CapitalOneData!$AT69</f>
        <v>4.6753549767387402E-2</v>
      </c>
      <c r="E69" s="1">
        <f>CitiData!$AT69</f>
        <v>2.6991754167408202E-2</v>
      </c>
      <c r="F69" s="1">
        <f>AMEXData!$AT69</f>
        <v>1.3748424738714699E-2</v>
      </c>
      <c r="G69" s="1">
        <f>JPMData!$AT69</f>
        <v>1.4264072376023E-2</v>
      </c>
      <c r="H69" s="1">
        <f>BofAData!$AT69</f>
        <v>1.33437296820194E-2</v>
      </c>
      <c r="I69" s="1">
        <f>WellsFargoData!$AT69</f>
        <v>1.1634425136207599E-2</v>
      </c>
      <c r="J69" s="1">
        <f>HuntingtonData!$AT69</f>
        <v>8.0485368529647806E-3</v>
      </c>
      <c r="K69" s="1">
        <f>PNCData!$AT69</f>
        <v>1.1795636307381801E-2</v>
      </c>
      <c r="L69" s="1">
        <f>TDData!$AT69</f>
        <v>5.1846480487937198E-2</v>
      </c>
      <c r="M69" s="1">
        <f>PWCData!$AT69</f>
        <v>9.0071817849459099E-3</v>
      </c>
      <c r="N69" s="1">
        <v>8.16051225577882E-3</v>
      </c>
      <c r="O69" s="1">
        <v>1.11E-2</v>
      </c>
      <c r="P69" s="2">
        <f t="shared" si="23"/>
        <v>8.0485368529647806E-3</v>
      </c>
      <c r="Q69" s="1">
        <f t="shared" si="24"/>
        <v>1.0977614298392177E-2</v>
      </c>
      <c r="R69" s="1">
        <f t="shared" si="25"/>
        <v>1.354607721036705E-2</v>
      </c>
      <c r="S69" s="1">
        <f t="shared" si="26"/>
        <v>2.5900578566431701E-2</v>
      </c>
      <c r="T69" s="1">
        <f t="shared" si="27"/>
        <v>5.1846480487937198E-2</v>
      </c>
      <c r="V69" s="2">
        <f t="shared" si="28"/>
        <v>8.0485368529647806E-3</v>
      </c>
      <c r="W69" s="2">
        <f t="shared" si="29"/>
        <v>1.0977614298392177E-2</v>
      </c>
      <c r="X69" s="2">
        <f t="shared" si="30"/>
        <v>2.5684629119748729E-3</v>
      </c>
      <c r="Y69" s="2">
        <f t="shared" si="30"/>
        <v>1.235450135606465E-2</v>
      </c>
      <c r="Z69" s="2">
        <f t="shared" si="30"/>
        <v>2.5945901921505497E-2</v>
      </c>
      <c r="AA69" s="2">
        <f t="shared" si="31"/>
        <v>1.4922964268039523E-2</v>
      </c>
      <c r="AB69" s="4">
        <v>1.24</v>
      </c>
      <c r="AC69" s="1">
        <f t="shared" si="32"/>
        <v>1.24E-2</v>
      </c>
      <c r="AD69">
        <v>0</v>
      </c>
      <c r="AE69">
        <f t="shared" si="33"/>
        <v>0</v>
      </c>
      <c r="AG69" s="2">
        <f t="shared" si="34"/>
        <v>8.0485368529647806E-3</v>
      </c>
      <c r="AH69" s="5">
        <f t="shared" si="35"/>
        <v>1.17150307217947E-2</v>
      </c>
      <c r="AI69" s="5">
        <f t="shared" si="36"/>
        <v>1.3748424738714699E-2</v>
      </c>
      <c r="AJ69" s="5">
        <f t="shared" si="37"/>
        <v>2.66280289670827E-2</v>
      </c>
      <c r="AK69" s="5">
        <f t="shared" si="38"/>
        <v>5.1846480487937198E-2</v>
      </c>
      <c r="AL69" s="5">
        <f t="shared" si="39"/>
        <v>8.0485368529647806E-3</v>
      </c>
      <c r="AM69" s="6">
        <f t="shared" si="40"/>
        <v>1.17150307217947E-2</v>
      </c>
      <c r="AN69" s="6">
        <f t="shared" si="41"/>
        <v>2.0333940169199993E-3</v>
      </c>
      <c r="AO69" s="6">
        <f t="shared" si="42"/>
        <v>1.2879604228368001E-2</v>
      </c>
      <c r="AP69" s="6">
        <f t="shared" si="43"/>
        <v>2.5218451520854498E-2</v>
      </c>
      <c r="AQ69" s="6">
        <f t="shared" si="44"/>
        <v>1.4912998245288E-2</v>
      </c>
      <c r="AU69" s="5">
        <v>1.0467885668908623E-2</v>
      </c>
      <c r="AV69" s="5">
        <v>9.9561130065923768E-3</v>
      </c>
      <c r="AW69" s="5">
        <v>1.1200000000000002E-2</v>
      </c>
      <c r="AX69" s="5"/>
    </row>
    <row r="70" spans="1:53" x14ac:dyDescent="0.25">
      <c r="A70">
        <v>2018.25</v>
      </c>
      <c r="B70" s="1">
        <f>PWCData!$AT70</f>
        <v>8.4731182821837E-3</v>
      </c>
      <c r="C70" s="1">
        <f>DiscoverData!$AT70</f>
        <v>3.1588581102947502E-2</v>
      </c>
      <c r="D70" s="1">
        <f>CapitalOneData!$AT70</f>
        <v>6.0964911882758703E-2</v>
      </c>
      <c r="E70" s="1">
        <f>CitiData!$AT70</f>
        <v>2.8198570398058901E-2</v>
      </c>
      <c r="F70" s="1">
        <f>AMEXData!$AT70</f>
        <v>2.63205127392914E-2</v>
      </c>
      <c r="G70" s="1">
        <f>JPMData!$AT70</f>
        <v>1.33395966760176E-2</v>
      </c>
      <c r="H70" s="1">
        <f>BofAData!$AT70</f>
        <v>1.2475139898999701E-2</v>
      </c>
      <c r="I70" s="1">
        <f>WellsFargoData!$AT70</f>
        <v>1.13158481230408E-2</v>
      </c>
      <c r="J70" s="1">
        <f>HuntingtonData!$AT70</f>
        <v>9.6280556104632008E-3</v>
      </c>
      <c r="K70" s="1">
        <f>PNCData!$AT70</f>
        <v>1.19222907846785E-2</v>
      </c>
      <c r="L70" s="1">
        <f>TDData!$AT70</f>
        <v>7.1415883220827495E-2</v>
      </c>
      <c r="M70" s="1">
        <f>PWCData!$AT70</f>
        <v>8.4731182821837E-3</v>
      </c>
      <c r="N70" s="1">
        <v>7.8261226447292574E-3</v>
      </c>
      <c r="O70" s="1">
        <v>1.0800000000000001E-2</v>
      </c>
      <c r="P70" s="2">
        <f t="shared" si="23"/>
        <v>8.4731182821837E-3</v>
      </c>
      <c r="Q70" s="1">
        <f t="shared" si="24"/>
        <v>1.08938999948964E-2</v>
      </c>
      <c r="R70" s="1">
        <f t="shared" si="25"/>
        <v>1.2907368287508651E-2</v>
      </c>
      <c r="S70" s="1">
        <f>_xlfn.QUARTILE.INC(C70:N70,3)</f>
        <v>2.9046073074281052E-2</v>
      </c>
      <c r="T70" s="1">
        <f t="shared" si="27"/>
        <v>7.1415883220827495E-2</v>
      </c>
      <c r="V70" s="2">
        <f t="shared" si="28"/>
        <v>8.4731182821837E-3</v>
      </c>
      <c r="W70" s="2">
        <f t="shared" si="29"/>
        <v>1.08938999948964E-2</v>
      </c>
      <c r="X70" s="2">
        <f t="shared" si="30"/>
        <v>2.0134682926122513E-3</v>
      </c>
      <c r="Y70" s="2">
        <f t="shared" si="30"/>
        <v>1.6138704786772401E-2</v>
      </c>
      <c r="Z70" s="2">
        <f t="shared" si="30"/>
        <v>4.2369810146546442E-2</v>
      </c>
      <c r="AA70" s="2">
        <f t="shared" si="31"/>
        <v>1.8152173079384652E-2</v>
      </c>
      <c r="AB70" s="4">
        <v>1.23</v>
      </c>
      <c r="AC70" s="1">
        <f t="shared" si="32"/>
        <v>1.23E-2</v>
      </c>
      <c r="AD70">
        <v>0</v>
      </c>
      <c r="AE70">
        <f t="shared" si="33"/>
        <v>0</v>
      </c>
      <c r="AG70" s="2">
        <f t="shared" si="34"/>
        <v>8.4731182821837E-3</v>
      </c>
      <c r="AH70" s="5">
        <f t="shared" si="35"/>
        <v>1.161906945385965E-2</v>
      </c>
      <c r="AI70" s="5">
        <f t="shared" si="36"/>
        <v>1.33395966760176E-2</v>
      </c>
      <c r="AJ70" s="5">
        <f t="shared" si="37"/>
        <v>3.0741078426725351E-2</v>
      </c>
      <c r="AK70" s="5">
        <f t="shared" si="38"/>
        <v>7.1415883220827495E-2</v>
      </c>
      <c r="AL70" s="5">
        <f t="shared" si="39"/>
        <v>8.4731182821837E-3</v>
      </c>
      <c r="AM70" s="6">
        <f t="shared" si="40"/>
        <v>1.161906945385965E-2</v>
      </c>
      <c r="AN70" s="6">
        <f t="shared" si="41"/>
        <v>1.7205272221579495E-3</v>
      </c>
      <c r="AO70" s="6">
        <f t="shared" si="42"/>
        <v>1.7401481750707749E-2</v>
      </c>
      <c r="AP70" s="6">
        <f t="shared" si="43"/>
        <v>4.067480479410214E-2</v>
      </c>
      <c r="AQ70" s="6">
        <f t="shared" si="44"/>
        <v>1.9122008972865701E-2</v>
      </c>
      <c r="AU70" s="5">
        <v>1.1547621852290505E-2</v>
      </c>
      <c r="AV70" s="5">
        <v>1.0176144761504528E-2</v>
      </c>
      <c r="AW70" s="5">
        <v>1.0800000000000001E-2</v>
      </c>
      <c r="AX70" s="5"/>
    </row>
    <row r="71" spans="1:53" x14ac:dyDescent="0.25">
      <c r="A71">
        <v>2018.5</v>
      </c>
      <c r="B71" s="1">
        <f>PWCData!$AT71</f>
        <v>8.2572650305089493E-3</v>
      </c>
      <c r="C71" s="1">
        <f>DiscoverData!$AT71</f>
        <v>3.08266740893848E-2</v>
      </c>
      <c r="D71" s="1">
        <f>CapitalOneData!$AT71</f>
        <v>5.9368132282373899E-2</v>
      </c>
      <c r="E71" s="1">
        <f>CitiData!$AT71</f>
        <v>2.7659136520351998E-2</v>
      </c>
      <c r="F71" s="1">
        <f>AMEXData!$AT71</f>
        <v>2.0832156804324702E-2</v>
      </c>
      <c r="G71" s="1">
        <f>JPMData!$AT71</f>
        <v>1.3098433801001501E-2</v>
      </c>
      <c r="H71" s="1">
        <f>BofAData!$AT71</f>
        <v>1.23829983863515E-2</v>
      </c>
      <c r="I71" s="1">
        <f>WellsFargoData!$AT71</f>
        <v>1.1276785714285699E-2</v>
      </c>
      <c r="J71" s="1">
        <f>HuntingtonData!$AT71</f>
        <v>9.1045031854078695E-3</v>
      </c>
      <c r="K71" s="1">
        <f>PNCData!$AT71</f>
        <v>1.18294888560064E-2</v>
      </c>
      <c r="L71" s="1">
        <f>TDData!$AT71</f>
        <v>7.0772755598194195E-2</v>
      </c>
      <c r="M71" s="1">
        <f>PWCData!$AT71</f>
        <v>8.2572650305089493E-3</v>
      </c>
      <c r="N71" s="1">
        <v>8.2372204337483202E-3</v>
      </c>
      <c r="O71" s="1">
        <v>1.06E-2</v>
      </c>
      <c r="P71" s="2">
        <f t="shared" si="23"/>
        <v>8.2572650305089493E-3</v>
      </c>
      <c r="Q71" s="1">
        <f t="shared" si="24"/>
        <v>1.0733715082066242E-2</v>
      </c>
      <c r="R71" s="1">
        <f t="shared" si="25"/>
        <v>1.27407160936765E-2</v>
      </c>
      <c r="S71" s="1">
        <f>_xlfn.QUARTILE.INC(C71:N71,3)</f>
        <v>2.84510209126102E-2</v>
      </c>
      <c r="T71" s="1">
        <f t="shared" si="27"/>
        <v>7.0772755598194195E-2</v>
      </c>
      <c r="V71" s="2">
        <f t="shared" si="28"/>
        <v>8.2572650305089493E-3</v>
      </c>
      <c r="W71" s="2">
        <f t="shared" si="29"/>
        <v>1.0733715082066242E-2</v>
      </c>
      <c r="X71" s="2">
        <f t="shared" si="30"/>
        <v>2.0070010116102575E-3</v>
      </c>
      <c r="Y71" s="2">
        <f t="shared" si="30"/>
        <v>1.57103048189337E-2</v>
      </c>
      <c r="Z71" s="2">
        <f t="shared" si="30"/>
        <v>4.2321734685583992E-2</v>
      </c>
      <c r="AA71" s="2">
        <f t="shared" si="31"/>
        <v>1.7717305830543956E-2</v>
      </c>
      <c r="AB71" s="4">
        <v>1.22</v>
      </c>
      <c r="AC71" s="1">
        <f t="shared" si="32"/>
        <v>1.2199999999999999E-2</v>
      </c>
      <c r="AE71">
        <f t="shared" si="33"/>
        <v>0</v>
      </c>
      <c r="AG71" s="2">
        <f t="shared" si="34"/>
        <v>8.2572650305089493E-3</v>
      </c>
      <c r="AH71" s="5">
        <f t="shared" si="35"/>
        <v>1.1553137285146051E-2</v>
      </c>
      <c r="AI71" s="5">
        <f t="shared" si="36"/>
        <v>1.3098433801001501E-2</v>
      </c>
      <c r="AJ71" s="5">
        <f t="shared" si="37"/>
        <v>3.0034789697126599E-2</v>
      </c>
      <c r="AK71" s="5">
        <f t="shared" si="38"/>
        <v>7.0772755598194195E-2</v>
      </c>
      <c r="AL71" s="5">
        <f t="shared" si="39"/>
        <v>8.2572650305089493E-3</v>
      </c>
      <c r="AM71" s="6">
        <f t="shared" si="40"/>
        <v>1.1553137285146051E-2</v>
      </c>
      <c r="AN71" s="6">
        <f t="shared" si="41"/>
        <v>1.5452965158554502E-3</v>
      </c>
      <c r="AO71" s="6">
        <f t="shared" si="42"/>
        <v>1.6936355896125098E-2</v>
      </c>
      <c r="AP71" s="6">
        <f t="shared" si="43"/>
        <v>4.0737965901067597E-2</v>
      </c>
      <c r="AQ71" s="6">
        <f t="shared" si="44"/>
        <v>1.8481652411980548E-2</v>
      </c>
      <c r="AU71" s="5">
        <v>1.0504405891385873E-2</v>
      </c>
      <c r="AV71" s="5">
        <v>7.8360035853568683E-3</v>
      </c>
      <c r="AW71" s="5">
        <v>1.0500000000000001E-2</v>
      </c>
      <c r="AX71" s="5"/>
      <c r="AY71" s="5">
        <v>7.8360035853568683E-3</v>
      </c>
      <c r="AZ71" s="5">
        <v>7.8360035853568683E-3</v>
      </c>
      <c r="BA71" s="5">
        <v>7.8360035853568683E-3</v>
      </c>
    </row>
    <row r="72" spans="1:53" x14ac:dyDescent="0.25">
      <c r="A72">
        <v>2018.75</v>
      </c>
      <c r="B72" s="1">
        <f>PWCData!$AT72</f>
        <v>8.0920673398922494E-3</v>
      </c>
      <c r="C72" s="1">
        <f>DiscoverData!$AT72</f>
        <v>3.00808345829848E-2</v>
      </c>
      <c r="D72" s="1">
        <f>CapitalOneData!$AT72</f>
        <v>5.8689625481517002E-2</v>
      </c>
      <c r="E72" s="1">
        <f>CitiData!$AT72</f>
        <v>2.7610403086201E-2</v>
      </c>
      <c r="F72" s="1">
        <f>AMEXData!$AT72</f>
        <v>2.02959156036163E-2</v>
      </c>
      <c r="G72" s="1">
        <f>JPMData!$AT72</f>
        <v>1.2997042434744E-2</v>
      </c>
      <c r="H72" s="1">
        <f>BofAData!$AT72</f>
        <v>1.24515445534679E-2</v>
      </c>
      <c r="I72" s="1">
        <f>WellsFargoData!$AT72</f>
        <v>1.1367753113643801E-2</v>
      </c>
      <c r="J72" s="1">
        <f>HuntingtonData!$AT72</f>
        <v>8.6624675805853993E-3</v>
      </c>
      <c r="K72" s="1">
        <f>PNCData!$AT72</f>
        <v>1.18325127712433E-2</v>
      </c>
      <c r="L72" s="1">
        <f>TDData!$AT72</f>
        <v>6.7144889076152806E-2</v>
      </c>
      <c r="M72" s="1">
        <f>PWCData!$AT72</f>
        <v>8.0920673398922494E-3</v>
      </c>
      <c r="N72" s="1">
        <v>7.3773556389938244E-3</v>
      </c>
      <c r="O72" s="1">
        <v>1.0500000000000001E-2</v>
      </c>
      <c r="P72" s="2">
        <f t="shared" si="23"/>
        <v>8.0920673398922494E-3</v>
      </c>
      <c r="Q72" s="1">
        <f t="shared" si="24"/>
        <v>1.0691431730379199E-2</v>
      </c>
      <c r="R72" s="1">
        <f t="shared" si="25"/>
        <v>1.272429349410595E-2</v>
      </c>
      <c r="S72" s="1">
        <f>_xlfn.QUARTILE.INC(C72:N72,3)</f>
        <v>2.8228010960396951E-2</v>
      </c>
      <c r="T72" s="1">
        <f t="shared" si="27"/>
        <v>6.7144889076152806E-2</v>
      </c>
      <c r="V72" s="2">
        <f t="shared" si="28"/>
        <v>8.0920673398922494E-3</v>
      </c>
      <c r="W72" s="2">
        <f t="shared" si="29"/>
        <v>1.0691431730379199E-2</v>
      </c>
      <c r="X72" s="2">
        <f t="shared" si="30"/>
        <v>2.0328617637267506E-3</v>
      </c>
      <c r="Y72" s="2">
        <f t="shared" si="30"/>
        <v>1.5503717466291001E-2</v>
      </c>
      <c r="Z72" s="2">
        <f t="shared" si="30"/>
        <v>3.8916878115755851E-2</v>
      </c>
      <c r="AA72" s="2">
        <f t="shared" si="31"/>
        <v>1.7536579230017751E-2</v>
      </c>
      <c r="AB72" s="4">
        <v>1.22</v>
      </c>
      <c r="AC72" s="1">
        <f t="shared" si="32"/>
        <v>1.2199999999999999E-2</v>
      </c>
      <c r="AE72">
        <f t="shared" si="33"/>
        <v>0</v>
      </c>
      <c r="AG72" s="2">
        <f t="shared" si="34"/>
        <v>8.0920673398922494E-3</v>
      </c>
      <c r="AH72" s="5">
        <f t="shared" si="35"/>
        <v>1.1600132942443549E-2</v>
      </c>
      <c r="AI72" s="5">
        <f t="shared" si="36"/>
        <v>1.2997042434744E-2</v>
      </c>
      <c r="AJ72" s="5">
        <f t="shared" si="37"/>
        <v>2.9463226708788849E-2</v>
      </c>
      <c r="AK72" s="5">
        <f t="shared" si="38"/>
        <v>6.7144889076152806E-2</v>
      </c>
      <c r="AL72" s="5">
        <f t="shared" si="39"/>
        <v>8.0920673398922494E-3</v>
      </c>
      <c r="AM72" s="6">
        <f t="shared" si="40"/>
        <v>1.1600132942443549E-2</v>
      </c>
      <c r="AN72" s="6">
        <f t="shared" si="41"/>
        <v>1.3969094923004504E-3</v>
      </c>
      <c r="AO72" s="6">
        <f t="shared" si="42"/>
        <v>1.6466184274044851E-2</v>
      </c>
      <c r="AP72" s="6">
        <f t="shared" si="43"/>
        <v>3.7681662367363956E-2</v>
      </c>
      <c r="AQ72" s="6">
        <f t="shared" si="44"/>
        <v>1.78630937663453E-2</v>
      </c>
      <c r="AR72" s="5">
        <v>1.0428281126102648E-2</v>
      </c>
      <c r="AS72" s="5">
        <v>1.0428281126102648E-2</v>
      </c>
      <c r="AT72" s="5">
        <v>1.0428281126102648E-2</v>
      </c>
      <c r="AU72" s="5">
        <v>1.0428281126102648E-2</v>
      </c>
      <c r="AV72" s="5"/>
      <c r="AW72" s="5"/>
      <c r="AX72" s="5"/>
      <c r="AY72" s="5">
        <v>8.4099687173539283E-3</v>
      </c>
      <c r="AZ72" s="5">
        <v>1.206365512156695E-2</v>
      </c>
      <c r="BA72" s="5">
        <v>1.5979942596511632E-2</v>
      </c>
    </row>
    <row r="73" spans="1:53" x14ac:dyDescent="0.25">
      <c r="A73">
        <f>A72+0.25</f>
        <v>2019</v>
      </c>
      <c r="AR73" s="5">
        <v>1.0257318269274432E-2</v>
      </c>
      <c r="AS73" s="5">
        <v>1.1693438043354262E-2</v>
      </c>
      <c r="AT73" s="5">
        <v>1.3122728630808735E-2</v>
      </c>
      <c r="AV73" s="5"/>
      <c r="AW73" s="5"/>
      <c r="AX73" s="5"/>
      <c r="AY73" s="5">
        <v>8.6500259516805091E-3</v>
      </c>
      <c r="AZ73" s="5">
        <v>1.5437200962526017E-2</v>
      </c>
      <c r="BA73" s="5">
        <v>2.8087676547584053E-2</v>
      </c>
    </row>
    <row r="74" spans="1:53" x14ac:dyDescent="0.25">
      <c r="A74">
        <f t="shared" ref="A74:A85" si="45">A73+0.25</f>
        <v>2019.25</v>
      </c>
      <c r="AR74" s="5">
        <v>1.0080488986556391E-2</v>
      </c>
      <c r="AS74" s="5">
        <v>1.3298969933500744E-2</v>
      </c>
      <c r="AT74" s="5">
        <v>1.8082273005149325E-2</v>
      </c>
      <c r="AV74" s="5"/>
      <c r="AW74" s="5"/>
      <c r="AX74" s="5"/>
      <c r="AY74" s="5">
        <v>8.903734139062475E-3</v>
      </c>
      <c r="AZ74" s="5">
        <v>2.504888991619849E-2</v>
      </c>
      <c r="BA74" s="5">
        <v>4.0617625663619129E-2</v>
      </c>
    </row>
    <row r="75" spans="1:53" x14ac:dyDescent="0.25">
      <c r="A75">
        <f t="shared" si="45"/>
        <v>2019.5</v>
      </c>
      <c r="AR75" s="5">
        <v>9.8828718875861813E-3</v>
      </c>
      <c r="AS75" s="5">
        <v>1.6348206130101378E-2</v>
      </c>
      <c r="AT75" s="5">
        <v>2.3162329289815958E-2</v>
      </c>
      <c r="AV75" s="5"/>
      <c r="AW75" s="5"/>
      <c r="AX75" s="5"/>
      <c r="AY75" s="5">
        <v>9.0489036010231016E-3</v>
      </c>
      <c r="AZ75" s="5">
        <v>3.7670526287845209E-2</v>
      </c>
      <c r="BA75" s="5">
        <v>5.5503628857620314E-2</v>
      </c>
    </row>
    <row r="76" spans="1:53" x14ac:dyDescent="0.25">
      <c r="A76">
        <f t="shared" si="45"/>
        <v>2019.75</v>
      </c>
      <c r="AR76" s="5">
        <v>9.6379222160147739E-3</v>
      </c>
      <c r="AS76" s="5">
        <v>2.0365864023503155E-2</v>
      </c>
      <c r="AT76" s="5">
        <v>2.7135908892273897E-2</v>
      </c>
      <c r="AV76" s="5"/>
      <c r="AW76" s="5"/>
      <c r="AX76" s="5"/>
      <c r="AY76" s="5">
        <v>9.557349364172265E-3</v>
      </c>
      <c r="AZ76" s="5">
        <v>4.4646708376262986E-2</v>
      </c>
      <c r="BA76" s="5">
        <v>6.4113359612595303E-2</v>
      </c>
    </row>
    <row r="77" spans="1:53" x14ac:dyDescent="0.25">
      <c r="A77">
        <f t="shared" si="45"/>
        <v>2020</v>
      </c>
      <c r="AR77" s="5">
        <v>9.666361439495683E-3</v>
      </c>
      <c r="AS77" s="5">
        <v>2.5091483876026898E-2</v>
      </c>
      <c r="AT77" s="5">
        <v>2.971880210310323E-2</v>
      </c>
      <c r="AV77" s="5"/>
      <c r="AW77" s="5"/>
      <c r="AX77" s="5"/>
      <c r="AY77" s="5">
        <v>1.0075889279050657E-2</v>
      </c>
      <c r="AZ77" s="5">
        <v>5.1662517196140435E-2</v>
      </c>
      <c r="BA77" s="5">
        <v>6.9958491396737515E-2</v>
      </c>
    </row>
    <row r="78" spans="1:53" x14ac:dyDescent="0.25">
      <c r="A78">
        <f t="shared" si="45"/>
        <v>2020.25</v>
      </c>
      <c r="AR78" s="5">
        <v>9.6819800542469331E-3</v>
      </c>
      <c r="AS78" s="5">
        <v>2.6427806191906121E-2</v>
      </c>
      <c r="AT78" s="5">
        <v>3.1378693652422025E-2</v>
      </c>
      <c r="AV78" s="5"/>
      <c r="AW78" s="5"/>
      <c r="AX78" s="5"/>
      <c r="AY78" s="5">
        <v>1.0556858287853516E-2</v>
      </c>
      <c r="AZ78" s="5">
        <v>5.6535751619435269E-2</v>
      </c>
      <c r="BA78" s="5">
        <v>7.3452963666543622E-2</v>
      </c>
    </row>
    <row r="79" spans="1:53" x14ac:dyDescent="0.25">
      <c r="A79">
        <f t="shared" si="45"/>
        <v>2020.5</v>
      </c>
      <c r="AR79" s="5">
        <v>9.845177311786411E-3</v>
      </c>
      <c r="AS79" s="5">
        <v>2.7772909450807681E-2</v>
      </c>
      <c r="AT79" s="5">
        <v>3.2199256191366536E-2</v>
      </c>
      <c r="AY79" s="5">
        <v>1.09225963961608E-2</v>
      </c>
      <c r="AZ79" s="5">
        <v>5.8755579741245692E-2</v>
      </c>
      <c r="BA79" s="5">
        <v>7.198226602535257E-2</v>
      </c>
    </row>
    <row r="80" spans="1:53" x14ac:dyDescent="0.25">
      <c r="A80">
        <f t="shared" si="45"/>
        <v>2020.75</v>
      </c>
      <c r="AR80" s="5">
        <v>9.816546386447746E-3</v>
      </c>
      <c r="AS80" s="5">
        <v>2.7752999506072261E-2</v>
      </c>
      <c r="AT80" s="5">
        <v>3.2043599374326638E-2</v>
      </c>
      <c r="AY80" s="5">
        <v>1.1273630037084316E-2</v>
      </c>
      <c r="AZ80" s="5">
        <v>5.6878907059613848E-2</v>
      </c>
      <c r="BA80" s="5">
        <v>6.7913654403358101E-2</v>
      </c>
    </row>
    <row r="81" spans="1:53" x14ac:dyDescent="0.25">
      <c r="A81">
        <f t="shared" si="45"/>
        <v>2021</v>
      </c>
      <c r="AR81" s="5">
        <v>9.781839165369368E-3</v>
      </c>
      <c r="AS81" s="5">
        <v>2.8766123449111048E-2</v>
      </c>
      <c r="AT81" s="5">
        <v>3.1022728260662557E-2</v>
      </c>
      <c r="AY81" s="5">
        <v>1.1595353045373465E-2</v>
      </c>
      <c r="AZ81" s="5">
        <v>5.3754984892111994E-2</v>
      </c>
      <c r="BA81" s="5">
        <v>5.8141492765602217E-2</v>
      </c>
    </row>
    <row r="82" spans="1:53" x14ac:dyDescent="0.25">
      <c r="A82">
        <f t="shared" si="45"/>
        <v>2021.25</v>
      </c>
      <c r="AR82" s="5">
        <v>9.7397201106937913E-3</v>
      </c>
      <c r="AS82" s="5">
        <v>2.7384304264762831E-2</v>
      </c>
      <c r="AT82" s="5">
        <v>2.7960572193643018E-2</v>
      </c>
      <c r="AY82" s="5">
        <v>1.1868388143865939E-2</v>
      </c>
      <c r="AZ82" s="5">
        <v>4.8033435074555535E-2</v>
      </c>
      <c r="BA82" s="5">
        <v>5.040331136100254E-2</v>
      </c>
    </row>
    <row r="83" spans="1:53" x14ac:dyDescent="0.25">
      <c r="A83">
        <f t="shared" si="45"/>
        <v>2021.5</v>
      </c>
      <c r="AR83" s="5">
        <v>9.497451582865489E-3</v>
      </c>
      <c r="AS83" s="5">
        <v>2.5642567326744053E-2</v>
      </c>
      <c r="AT83" s="5">
        <v>2.6142255078464734E-2</v>
      </c>
      <c r="AY83" s="5">
        <v>1.2078831724152186E-2</v>
      </c>
      <c r="AZ83" s="5">
        <v>4.6516135276689415E-2</v>
      </c>
      <c r="BA83" s="5">
        <v>4.3690317819656564E-2</v>
      </c>
    </row>
    <row r="84" spans="1:53" x14ac:dyDescent="0.25">
      <c r="A84">
        <f t="shared" si="45"/>
        <v>2021.75</v>
      </c>
      <c r="AR84" s="5">
        <v>9.4507772763293748E-3</v>
      </c>
      <c r="AS84" s="5">
        <v>2.5754467460777374E-2</v>
      </c>
      <c r="AT84" s="5">
        <v>2.384425349812231E-2</v>
      </c>
      <c r="AY84" s="5">
        <v>1.2195691538669276E-2</v>
      </c>
      <c r="AZ84" s="5">
        <v>3.7275140177600356E-2</v>
      </c>
      <c r="BA84" s="5">
        <v>3.9724535385220909E-2</v>
      </c>
    </row>
    <row r="85" spans="1:53" ht="15.75" thickBot="1" x14ac:dyDescent="0.3">
      <c r="A85">
        <f t="shared" si="45"/>
        <v>2022</v>
      </c>
      <c r="AR85" s="5">
        <v>9.415163260056687E-3</v>
      </c>
      <c r="AS85" s="5">
        <v>2.3061301001461965E-2</v>
      </c>
      <c r="AT85" s="5">
        <v>2.2044047666946297E-2</v>
      </c>
    </row>
    <row r="86" spans="1:53" ht="15.75" thickBot="1" x14ac:dyDescent="0.3">
      <c r="A86" t="s">
        <v>269</v>
      </c>
      <c r="B86" s="10">
        <f>AVERAGE(B2:B72)</f>
        <v>1.7854541942608666E-2</v>
      </c>
      <c r="C86" s="11">
        <f t="shared" ref="C86:N86" si="46">AVERAGE(C2:C72)</f>
        <v>4.0645865779312361E-2</v>
      </c>
      <c r="D86" s="11">
        <f t="shared" si="46"/>
        <v>6.178543830425335E-2</v>
      </c>
      <c r="E86" s="11">
        <f t="shared" si="46"/>
        <v>4.6217210701706292E-2</v>
      </c>
      <c r="F86" s="11">
        <f t="shared" si="46"/>
        <v>3.5065139572136188E-2</v>
      </c>
      <c r="G86" s="11">
        <f t="shared" si="46"/>
        <v>2.3778328067371433E-2</v>
      </c>
      <c r="H86" s="11">
        <f t="shared" si="46"/>
        <v>1.8035496852480213E-2</v>
      </c>
      <c r="I86" s="11">
        <f t="shared" si="46"/>
        <v>1.3882627954250973E-2</v>
      </c>
      <c r="J86" s="11">
        <f t="shared" si="46"/>
        <v>9.7579472515303498E-3</v>
      </c>
      <c r="K86" s="11">
        <f t="shared" si="46"/>
        <v>1.702822484488992E-2</v>
      </c>
      <c r="L86" s="12">
        <f t="shared" si="46"/>
        <v>2.9233437794982716E-2</v>
      </c>
      <c r="M86" s="1">
        <f t="shared" si="46"/>
        <v>1.7854541942608666E-2</v>
      </c>
      <c r="N86" s="1">
        <f t="shared" si="46"/>
        <v>1.7542383946868211E-2</v>
      </c>
      <c r="P86" s="1"/>
    </row>
    <row r="87" spans="1:53" ht="15.75" thickBot="1" x14ac:dyDescent="0.3">
      <c r="A87" t="s">
        <v>270</v>
      </c>
      <c r="B87" s="9">
        <f>AVERAGE(B86:L86)</f>
        <v>2.8480387187774767E-2</v>
      </c>
    </row>
  </sheetData>
  <pageMargins left="0.7" right="0.7" top="0.75" bottom="0.75" header="0.3" footer="0.3"/>
  <pageSetup orientation="portrait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7"/>
  <sheetViews>
    <sheetView workbookViewId="0">
      <pane ySplit="1" topLeftCell="A2" activePane="bottomLeft" state="frozen"/>
      <selection pane="bottomLeft" activeCell="D2" sqref="D2:D5"/>
    </sheetView>
  </sheetViews>
  <sheetFormatPr defaultRowHeight="15" x14ac:dyDescent="0.25"/>
  <cols>
    <col min="1" max="1" width="9.5703125" customWidth="1"/>
    <col min="2" max="3" width="10.140625" style="1" bestFit="1" customWidth="1"/>
    <col min="4" max="4" width="13.28515625" style="14" bestFit="1" customWidth="1"/>
    <col min="5" max="5" width="12.7109375" style="14" bestFit="1" customWidth="1"/>
    <col min="6" max="6" width="11.140625" style="14" bestFit="1" customWidth="1"/>
    <col min="7" max="7" width="13.85546875" style="14" bestFit="1" customWidth="1"/>
    <col min="8" max="8" width="11.140625" style="14" bestFit="1" customWidth="1"/>
    <col min="9" max="9" width="12.7109375" style="14" bestFit="1" customWidth="1"/>
    <col min="10" max="10" width="11.7109375" style="14" bestFit="1" customWidth="1"/>
    <col min="11" max="11" width="7.140625" style="14" bestFit="1" customWidth="1"/>
    <col min="12" max="12" width="11.7109375" style="14" bestFit="1" customWidth="1"/>
    <col min="13" max="13" width="11.140625" style="14" bestFit="1" customWidth="1"/>
    <col min="14" max="14" width="13.85546875" style="14" bestFit="1" customWidth="1"/>
    <col min="15" max="15" width="9.140625" style="1"/>
    <col min="16" max="16" width="17.85546875" bestFit="1" customWidth="1"/>
    <col min="17" max="17" width="14.7109375" style="1" bestFit="1" customWidth="1"/>
    <col min="18" max="20" width="9.140625" style="1"/>
    <col min="35" max="38" width="9.140625" style="5"/>
  </cols>
  <sheetData>
    <row r="1" spans="1:45" s="7" customFormat="1" x14ac:dyDescent="0.2">
      <c r="A1" s="7" t="s">
        <v>59</v>
      </c>
      <c r="B1" s="7" t="s">
        <v>274</v>
      </c>
      <c r="D1" s="13" t="s">
        <v>47</v>
      </c>
      <c r="E1" s="13" t="s">
        <v>48</v>
      </c>
      <c r="F1" s="13" t="s">
        <v>49</v>
      </c>
      <c r="G1" s="13" t="s">
        <v>50</v>
      </c>
      <c r="H1" s="13" t="s">
        <v>51</v>
      </c>
      <c r="I1" s="13" t="s">
        <v>52</v>
      </c>
      <c r="J1" s="13" t="s">
        <v>53</v>
      </c>
      <c r="K1" s="13" t="s">
        <v>54</v>
      </c>
      <c r="L1" s="13" t="s">
        <v>56</v>
      </c>
      <c r="M1" s="13" t="s">
        <v>55</v>
      </c>
      <c r="N1" s="13" t="s">
        <v>57</v>
      </c>
      <c r="O1" s="8" t="s">
        <v>58</v>
      </c>
      <c r="P1" s="8" t="s">
        <v>267</v>
      </c>
      <c r="Q1" s="8" t="s">
        <v>268</v>
      </c>
      <c r="R1" s="8" t="s">
        <v>60</v>
      </c>
      <c r="S1" s="8" t="s">
        <v>61</v>
      </c>
      <c r="T1" s="8" t="s">
        <v>62</v>
      </c>
      <c r="U1" s="8" t="s">
        <v>63</v>
      </c>
      <c r="V1" s="8" t="s">
        <v>64</v>
      </c>
      <c r="X1" s="8" t="s">
        <v>69</v>
      </c>
      <c r="Y1" s="8" t="s">
        <v>68</v>
      </c>
      <c r="Z1" s="7" t="s">
        <v>65</v>
      </c>
      <c r="AA1" s="7" t="s">
        <v>66</v>
      </c>
      <c r="AB1" s="7" t="s">
        <v>67</v>
      </c>
      <c r="AC1" s="7" t="s">
        <v>262</v>
      </c>
      <c r="AD1" s="7" t="s">
        <v>72</v>
      </c>
      <c r="AF1" s="7" t="s">
        <v>263</v>
      </c>
      <c r="AG1" s="7" t="s">
        <v>264</v>
      </c>
      <c r="AH1" s="7" t="s">
        <v>265</v>
      </c>
      <c r="AI1" s="8" t="s">
        <v>60</v>
      </c>
      <c r="AJ1" s="8" t="s">
        <v>61</v>
      </c>
      <c r="AK1" s="8" t="s">
        <v>62</v>
      </c>
      <c r="AL1" s="8" t="s">
        <v>63</v>
      </c>
      <c r="AM1" s="8" t="s">
        <v>64</v>
      </c>
      <c r="AN1" s="8" t="s">
        <v>69</v>
      </c>
      <c r="AO1" s="8" t="s">
        <v>68</v>
      </c>
      <c r="AP1" s="7" t="s">
        <v>65</v>
      </c>
      <c r="AQ1" s="7" t="s">
        <v>66</v>
      </c>
      <c r="AR1" s="7" t="s">
        <v>67</v>
      </c>
      <c r="AS1" s="7" t="s">
        <v>262</v>
      </c>
    </row>
    <row r="2" spans="1:45" x14ac:dyDescent="0.25">
      <c r="A2">
        <v>2001</v>
      </c>
      <c r="B2" t="s">
        <v>68</v>
      </c>
      <c r="D2" s="14">
        <f>USBankData!$K2</f>
        <v>24745</v>
      </c>
      <c r="E2" s="14">
        <f>DiscoverData!$K2</f>
        <v>233901</v>
      </c>
      <c r="F2" s="14">
        <f>CapitalOneData!$K2</f>
        <v>204607</v>
      </c>
      <c r="G2" s="14">
        <f>CitiData!$K2</f>
        <v>182000</v>
      </c>
      <c r="H2" s="14">
        <f>AMEXData!$K2</f>
        <v>144599</v>
      </c>
      <c r="I2" s="14">
        <f>JPMData!$K2</f>
        <v>0</v>
      </c>
      <c r="J2" s="14">
        <f>BofAData!$K2</f>
        <v>7000</v>
      </c>
      <c r="K2" s="14">
        <f>WellsFargoData!$K2</f>
        <v>0</v>
      </c>
      <c r="L2" s="14">
        <f>HuntingtonData!$K2</f>
        <v>0</v>
      </c>
      <c r="M2" s="14">
        <f>PNCData!$K2</f>
        <v>0</v>
      </c>
      <c r="N2" s="14">
        <f>TDData!$K2</f>
        <v>119</v>
      </c>
      <c r="O2" s="1">
        <f>PWCData!$K2</f>
        <v>0</v>
      </c>
      <c r="P2" s="1"/>
      <c r="R2" s="2">
        <f>MIN(D2:O2)</f>
        <v>0</v>
      </c>
      <c r="S2" s="1">
        <f>_xlfn.QUARTILE.INC(D2:O2,1)</f>
        <v>0</v>
      </c>
      <c r="T2" s="1">
        <f>_xlfn.QUARTILE.INC(D2:O2,2)</f>
        <v>3559.5</v>
      </c>
      <c r="U2" s="1">
        <f>_xlfn.QUARTILE.INC(E2:P2,3)</f>
        <v>163299.5</v>
      </c>
      <c r="V2" s="1">
        <f>MAX(D2:O2)</f>
        <v>233901</v>
      </c>
      <c r="X2" s="2">
        <f>R2</f>
        <v>0</v>
      </c>
      <c r="Y2" s="2">
        <f>S2</f>
        <v>0</v>
      </c>
      <c r="Z2" s="2">
        <f t="shared" ref="Z2:AB17" si="0">T2-S2</f>
        <v>3559.5</v>
      </c>
      <c r="AA2" s="2">
        <f t="shared" si="0"/>
        <v>159740</v>
      </c>
      <c r="AB2" s="2">
        <f t="shared" si="0"/>
        <v>70601.5</v>
      </c>
      <c r="AC2" s="2">
        <f>U2-S2</f>
        <v>163299.5</v>
      </c>
      <c r="AD2" s="4">
        <v>1.68</v>
      </c>
      <c r="AE2" s="1">
        <f>AD2/100</f>
        <v>1.6799999999999999E-2</v>
      </c>
      <c r="AF2">
        <v>0</v>
      </c>
      <c r="AG2">
        <f>AF2*100</f>
        <v>0</v>
      </c>
      <c r="AI2" s="2">
        <f>MIN(D2:N2)</f>
        <v>0</v>
      </c>
      <c r="AJ2" s="5">
        <f>_xlfn.QUARTILE.INC(D2:N2,1)</f>
        <v>0</v>
      </c>
      <c r="AK2" s="5">
        <f>_xlfn.QUARTILE.INC(D2:N2,2)</f>
        <v>7000</v>
      </c>
      <c r="AL2" s="5">
        <f>_xlfn.QUARTILE.INC(E2:N2,3)</f>
        <v>172649.75</v>
      </c>
      <c r="AM2" s="5">
        <f>MAX(D2:N2)</f>
        <v>233901</v>
      </c>
      <c r="AN2" s="5">
        <f>AI2</f>
        <v>0</v>
      </c>
      <c r="AO2" s="6">
        <f>AJ2</f>
        <v>0</v>
      </c>
      <c r="AP2" s="6">
        <f>AK2-AJ2</f>
        <v>7000</v>
      </c>
      <c r="AQ2" s="6">
        <f>AL2-AK2</f>
        <v>165649.75</v>
      </c>
      <c r="AR2" s="6">
        <f>AM2-AL2</f>
        <v>61251.25</v>
      </c>
      <c r="AS2" s="6">
        <f>AL2-AJ2</f>
        <v>172649.75</v>
      </c>
    </row>
    <row r="3" spans="1:45" x14ac:dyDescent="0.25">
      <c r="A3">
        <v>2001</v>
      </c>
      <c r="B3" t="s">
        <v>271</v>
      </c>
      <c r="D3" s="14">
        <f>USBankData!$K3</f>
        <v>49507</v>
      </c>
      <c r="E3" s="14">
        <f>DiscoverData!$K3</f>
        <v>503255</v>
      </c>
      <c r="F3" s="14">
        <f>CapitalOneData!$K3</f>
        <v>369992</v>
      </c>
      <c r="G3" s="14">
        <f>CitiData!$K3</f>
        <v>397000</v>
      </c>
      <c r="H3" s="14">
        <f>AMEXData!$K3</f>
        <v>282625</v>
      </c>
      <c r="I3" s="14">
        <f>JPMData!$K3</f>
        <v>0</v>
      </c>
      <c r="J3" s="14">
        <f>BofAData!$K3</f>
        <v>15000</v>
      </c>
      <c r="K3" s="14">
        <f>WellsFargoData!$K3</f>
        <v>0</v>
      </c>
      <c r="L3" s="14">
        <f>HuntingtonData!$K3</f>
        <v>0</v>
      </c>
      <c r="M3" s="14">
        <f>PNCData!$K3</f>
        <v>0</v>
      </c>
      <c r="N3" s="14">
        <f>TDData!$K3</f>
        <v>452</v>
      </c>
      <c r="O3" s="1">
        <f>PWCData!$K3</f>
        <v>0</v>
      </c>
      <c r="P3" s="1"/>
      <c r="R3" s="2">
        <f t="shared" ref="R3:R66" si="1">MIN(D3:O3)</f>
        <v>0</v>
      </c>
      <c r="S3" s="1">
        <f t="shared" ref="S3:S66" si="2">_xlfn.QUARTILE.INC(D3:O3,1)</f>
        <v>0</v>
      </c>
      <c r="T3" s="1">
        <f t="shared" ref="T3:T66" si="3">_xlfn.QUARTILE.INC(D3:O3,2)</f>
        <v>7726</v>
      </c>
      <c r="U3" s="1">
        <f t="shared" ref="U3:U66" si="4">_xlfn.QUARTILE.INC(E3:P3,3)</f>
        <v>326308.5</v>
      </c>
      <c r="V3" s="1">
        <f t="shared" ref="V3:V66" si="5">MAX(D3:O3)</f>
        <v>503255</v>
      </c>
      <c r="X3" s="2">
        <f t="shared" ref="X3:Y66" si="6">R3</f>
        <v>0</v>
      </c>
      <c r="Y3" s="2">
        <f t="shared" si="6"/>
        <v>0</v>
      </c>
      <c r="Z3" s="2">
        <f t="shared" si="0"/>
        <v>7726</v>
      </c>
      <c r="AA3" s="2">
        <f t="shared" si="0"/>
        <v>318582.5</v>
      </c>
      <c r="AB3" s="2">
        <f t="shared" si="0"/>
        <v>176946.5</v>
      </c>
      <c r="AC3" s="2">
        <f t="shared" ref="AC3:AC66" si="7">U3-S3</f>
        <v>326308.5</v>
      </c>
      <c r="AD3" s="4">
        <v>1.7</v>
      </c>
      <c r="AE3" s="1">
        <f t="shared" ref="AE3:AE66" si="8">AD3/100</f>
        <v>1.7000000000000001E-2</v>
      </c>
      <c r="AF3">
        <v>1</v>
      </c>
      <c r="AG3">
        <f t="shared" ref="AG3:AG66" si="9">AF3*100</f>
        <v>100</v>
      </c>
      <c r="AI3" s="2">
        <f t="shared" ref="AI3:AI66" si="10">MIN(D3:N3)</f>
        <v>0</v>
      </c>
      <c r="AJ3" s="5">
        <f t="shared" ref="AJ3:AJ66" si="11">_xlfn.QUARTILE.INC(D3:N3,1)</f>
        <v>0</v>
      </c>
      <c r="AK3" s="5">
        <f t="shared" ref="AK3:AK66" si="12">_xlfn.QUARTILE.INC(D3:N3,2)</f>
        <v>15000</v>
      </c>
      <c r="AL3" s="5">
        <f t="shared" ref="AL3:AL66" si="13">_xlfn.QUARTILE.INC(E3:N3,3)</f>
        <v>348150.25</v>
      </c>
      <c r="AM3" s="5">
        <f t="shared" ref="AM3:AM66" si="14">MAX(D3:N3)</f>
        <v>503255</v>
      </c>
      <c r="AN3" s="5">
        <f t="shared" ref="AN3:AO66" si="15">AI3</f>
        <v>0</v>
      </c>
      <c r="AO3" s="6">
        <f t="shared" si="15"/>
        <v>0</v>
      </c>
      <c r="AP3" s="6">
        <f t="shared" ref="AP3:AR66" si="16">AK3-AJ3</f>
        <v>15000</v>
      </c>
      <c r="AQ3" s="6">
        <f t="shared" si="16"/>
        <v>333150.25</v>
      </c>
      <c r="AR3" s="6">
        <f t="shared" si="16"/>
        <v>155104.75</v>
      </c>
      <c r="AS3" s="6">
        <f t="shared" ref="AS3:AS66" si="17">AL3-AJ3</f>
        <v>348150.25</v>
      </c>
    </row>
    <row r="4" spans="1:45" x14ac:dyDescent="0.25">
      <c r="A4">
        <v>2001</v>
      </c>
      <c r="B4" t="s">
        <v>272</v>
      </c>
      <c r="D4" s="14">
        <f>USBankData!$K4</f>
        <v>186825</v>
      </c>
      <c r="E4" s="14">
        <f>DiscoverData!$K4</f>
        <v>784171</v>
      </c>
      <c r="F4" s="14">
        <f>CapitalOneData!$K4</f>
        <v>518965</v>
      </c>
      <c r="G4" s="14">
        <f>CitiData!$K4</f>
        <v>633000</v>
      </c>
      <c r="H4" s="14">
        <f>AMEXData!$K4</f>
        <v>406869</v>
      </c>
      <c r="I4" s="14">
        <f>JPMData!$K4</f>
        <v>0</v>
      </c>
      <c r="J4" s="14">
        <f>BofAData!$K4</f>
        <v>23000</v>
      </c>
      <c r="K4" s="14">
        <f>WellsFargoData!$K4</f>
        <v>0</v>
      </c>
      <c r="L4" s="14">
        <f>HuntingtonData!$K4</f>
        <v>0</v>
      </c>
      <c r="M4" s="14">
        <f>PNCData!$K4</f>
        <v>0</v>
      </c>
      <c r="N4" s="14">
        <f>TDData!$K4</f>
        <v>591</v>
      </c>
      <c r="O4" s="1">
        <f>PWCData!$K4</f>
        <v>0</v>
      </c>
      <c r="P4" s="1"/>
      <c r="R4" s="2">
        <f t="shared" si="1"/>
        <v>0</v>
      </c>
      <c r="S4" s="1">
        <f t="shared" si="2"/>
        <v>0</v>
      </c>
      <c r="T4" s="1">
        <f t="shared" si="3"/>
        <v>11795.5</v>
      </c>
      <c r="U4" s="1">
        <f t="shared" si="4"/>
        <v>462917</v>
      </c>
      <c r="V4" s="1">
        <f t="shared" si="5"/>
        <v>784171</v>
      </c>
      <c r="X4" s="2">
        <f t="shared" si="6"/>
        <v>0</v>
      </c>
      <c r="Y4" s="2">
        <f t="shared" si="6"/>
        <v>0</v>
      </c>
      <c r="Z4" s="2">
        <f t="shared" si="0"/>
        <v>11795.5</v>
      </c>
      <c r="AA4" s="2">
        <f t="shared" si="0"/>
        <v>451121.5</v>
      </c>
      <c r="AB4" s="2">
        <f t="shared" si="0"/>
        <v>321254</v>
      </c>
      <c r="AC4" s="2">
        <f t="shared" si="7"/>
        <v>462917</v>
      </c>
      <c r="AD4" s="4">
        <v>1.76</v>
      </c>
      <c r="AE4" s="1">
        <f t="shared" si="8"/>
        <v>1.7600000000000001E-2</v>
      </c>
      <c r="AF4">
        <v>1</v>
      </c>
      <c r="AG4">
        <f t="shared" si="9"/>
        <v>100</v>
      </c>
      <c r="AI4" s="2">
        <f t="shared" si="10"/>
        <v>0</v>
      </c>
      <c r="AJ4" s="5">
        <f t="shared" si="11"/>
        <v>0</v>
      </c>
      <c r="AK4" s="5">
        <f t="shared" si="12"/>
        <v>23000</v>
      </c>
      <c r="AL4" s="5">
        <f t="shared" si="13"/>
        <v>490941</v>
      </c>
      <c r="AM4" s="5">
        <f t="shared" si="14"/>
        <v>784171</v>
      </c>
      <c r="AN4" s="5">
        <f t="shared" si="15"/>
        <v>0</v>
      </c>
      <c r="AO4" s="6">
        <f t="shared" si="15"/>
        <v>0</v>
      </c>
      <c r="AP4" s="6">
        <f t="shared" si="16"/>
        <v>23000</v>
      </c>
      <c r="AQ4" s="6">
        <f t="shared" si="16"/>
        <v>467941</v>
      </c>
      <c r="AR4" s="6">
        <f t="shared" si="16"/>
        <v>293230</v>
      </c>
      <c r="AS4" s="6">
        <f t="shared" si="17"/>
        <v>490941</v>
      </c>
    </row>
    <row r="5" spans="1:45" x14ac:dyDescent="0.25">
      <c r="A5">
        <v>2001</v>
      </c>
      <c r="B5" t="s">
        <v>273</v>
      </c>
      <c r="D5" s="14">
        <f>USBankData!$K5</f>
        <v>258974</v>
      </c>
      <c r="E5" s="14">
        <f>DiscoverData!$K5</f>
        <v>1081795</v>
      </c>
      <c r="F5" s="14">
        <f>CapitalOneData!$K5</f>
        <v>687479</v>
      </c>
      <c r="G5" s="14">
        <f>CitiData!$K5</f>
        <v>858000</v>
      </c>
      <c r="H5" s="14">
        <f>AMEXData!$K5</f>
        <v>549726</v>
      </c>
      <c r="I5" s="14">
        <f>JPMData!$K5</f>
        <v>0</v>
      </c>
      <c r="J5" s="14">
        <f>BofAData!$K5</f>
        <v>32000</v>
      </c>
      <c r="K5" s="14">
        <f>WellsFargoData!$K5</f>
        <v>0</v>
      </c>
      <c r="L5" s="14">
        <f>HuntingtonData!$K5</f>
        <v>0</v>
      </c>
      <c r="M5" s="14">
        <f>PNCData!$K5</f>
        <v>0</v>
      </c>
      <c r="N5" s="14">
        <f>TDData!$K5</f>
        <v>829</v>
      </c>
      <c r="O5" s="1">
        <f>PWCData!$K5</f>
        <v>0</v>
      </c>
      <c r="P5" s="1"/>
      <c r="R5" s="2">
        <f t="shared" si="1"/>
        <v>0</v>
      </c>
      <c r="S5" s="1">
        <f t="shared" si="2"/>
        <v>0</v>
      </c>
      <c r="T5" s="1">
        <f t="shared" si="3"/>
        <v>16414.5</v>
      </c>
      <c r="U5" s="1">
        <f t="shared" si="4"/>
        <v>618602.5</v>
      </c>
      <c r="V5" s="1">
        <f t="shared" si="5"/>
        <v>1081795</v>
      </c>
      <c r="X5" s="2">
        <f t="shared" si="6"/>
        <v>0</v>
      </c>
      <c r="Y5" s="2">
        <f t="shared" si="6"/>
        <v>0</v>
      </c>
      <c r="Z5" s="2">
        <f t="shared" si="0"/>
        <v>16414.5</v>
      </c>
      <c r="AA5" s="2">
        <f t="shared" si="0"/>
        <v>602188</v>
      </c>
      <c r="AB5" s="2">
        <f t="shared" si="0"/>
        <v>463192.5</v>
      </c>
      <c r="AC5" s="2">
        <f t="shared" si="7"/>
        <v>618602.5</v>
      </c>
      <c r="AD5" s="4">
        <v>1.85</v>
      </c>
      <c r="AE5" s="1">
        <f t="shared" si="8"/>
        <v>1.8500000000000003E-2</v>
      </c>
      <c r="AF5">
        <v>0</v>
      </c>
      <c r="AG5">
        <f t="shared" si="9"/>
        <v>0</v>
      </c>
      <c r="AI5" s="2">
        <f t="shared" si="10"/>
        <v>0</v>
      </c>
      <c r="AJ5" s="5">
        <f t="shared" si="11"/>
        <v>0</v>
      </c>
      <c r="AK5" s="5">
        <f t="shared" si="12"/>
        <v>32000</v>
      </c>
      <c r="AL5" s="5">
        <f t="shared" si="13"/>
        <v>653040.75</v>
      </c>
      <c r="AM5" s="5">
        <f t="shared" si="14"/>
        <v>1081795</v>
      </c>
      <c r="AN5" s="5">
        <f t="shared" si="15"/>
        <v>0</v>
      </c>
      <c r="AO5" s="6">
        <f t="shared" si="15"/>
        <v>0</v>
      </c>
      <c r="AP5" s="6">
        <f t="shared" si="16"/>
        <v>32000</v>
      </c>
      <c r="AQ5" s="6">
        <f t="shared" si="16"/>
        <v>621040.75</v>
      </c>
      <c r="AR5" s="6">
        <f t="shared" si="16"/>
        <v>428754.25</v>
      </c>
      <c r="AS5" s="6">
        <f t="shared" si="17"/>
        <v>653040.75</v>
      </c>
    </row>
    <row r="6" spans="1:45" x14ac:dyDescent="0.25">
      <c r="A6">
        <v>2002</v>
      </c>
      <c r="B6" t="s">
        <v>68</v>
      </c>
      <c r="D6" s="14">
        <f>USBankData!$K6</f>
        <v>69390</v>
      </c>
      <c r="E6" s="14">
        <f>DiscoverData!$K6</f>
        <v>331762</v>
      </c>
      <c r="F6" s="14">
        <f>CapitalOneData!$K6</f>
        <v>152801</v>
      </c>
      <c r="G6" s="14">
        <f>CitiData!$K6</f>
        <v>770000</v>
      </c>
      <c r="H6" s="14">
        <f>AMEXData!$K6</f>
        <v>146198</v>
      </c>
      <c r="I6" s="14">
        <f>JPMData!$K6</f>
        <v>0</v>
      </c>
      <c r="J6" s="14">
        <f>BofAData!$K6</f>
        <v>7000</v>
      </c>
      <c r="K6" s="14">
        <f>WellsFargoData!$K6</f>
        <v>0</v>
      </c>
      <c r="L6" s="14">
        <f>HuntingtonData!$K6</f>
        <v>0</v>
      </c>
      <c r="M6" s="14">
        <f>PNCData!$K6</f>
        <v>0</v>
      </c>
      <c r="N6" s="14">
        <f>TDData!$K6</f>
        <v>0</v>
      </c>
      <c r="O6" s="1">
        <f>PWCData!$K6</f>
        <v>0</v>
      </c>
      <c r="P6" s="1"/>
      <c r="R6" s="2">
        <f t="shared" si="1"/>
        <v>0</v>
      </c>
      <c r="S6" s="1">
        <f t="shared" si="2"/>
        <v>0</v>
      </c>
      <c r="T6" s="1">
        <f t="shared" si="3"/>
        <v>3500</v>
      </c>
      <c r="U6" s="1">
        <f t="shared" si="4"/>
        <v>149499.5</v>
      </c>
      <c r="V6" s="1">
        <f t="shared" si="5"/>
        <v>770000</v>
      </c>
      <c r="X6" s="2">
        <f t="shared" si="6"/>
        <v>0</v>
      </c>
      <c r="Y6" s="2">
        <f t="shared" si="6"/>
        <v>0</v>
      </c>
      <c r="Z6" s="2">
        <f t="shared" si="0"/>
        <v>3500</v>
      </c>
      <c r="AA6" s="2">
        <f t="shared" si="0"/>
        <v>145999.5</v>
      </c>
      <c r="AB6" s="2">
        <f t="shared" si="0"/>
        <v>620500.5</v>
      </c>
      <c r="AC6" s="2">
        <f t="shared" si="7"/>
        <v>149499.5</v>
      </c>
      <c r="AD6" s="4">
        <v>1.92</v>
      </c>
      <c r="AE6" s="1">
        <f t="shared" si="8"/>
        <v>1.9199999999999998E-2</v>
      </c>
      <c r="AF6">
        <v>0</v>
      </c>
      <c r="AG6">
        <f t="shared" si="9"/>
        <v>0</v>
      </c>
      <c r="AI6" s="2">
        <f t="shared" si="10"/>
        <v>0</v>
      </c>
      <c r="AJ6" s="5">
        <f t="shared" si="11"/>
        <v>0</v>
      </c>
      <c r="AK6" s="5">
        <f t="shared" si="12"/>
        <v>7000</v>
      </c>
      <c r="AL6" s="5">
        <f t="shared" si="13"/>
        <v>151150.25</v>
      </c>
      <c r="AM6" s="5">
        <f t="shared" si="14"/>
        <v>770000</v>
      </c>
      <c r="AN6" s="5">
        <f t="shared" si="15"/>
        <v>0</v>
      </c>
      <c r="AO6" s="6">
        <f t="shared" si="15"/>
        <v>0</v>
      </c>
      <c r="AP6" s="6">
        <f t="shared" si="16"/>
        <v>7000</v>
      </c>
      <c r="AQ6" s="6">
        <f t="shared" si="16"/>
        <v>144150.25</v>
      </c>
      <c r="AR6" s="6">
        <f t="shared" si="16"/>
        <v>618849.75</v>
      </c>
      <c r="AS6" s="6">
        <f t="shared" si="17"/>
        <v>151150.25</v>
      </c>
    </row>
    <row r="7" spans="1:45" x14ac:dyDescent="0.25">
      <c r="A7">
        <v>2002</v>
      </c>
      <c r="B7" t="s">
        <v>271</v>
      </c>
      <c r="D7" s="14">
        <f>USBankData!$K7</f>
        <v>145375</v>
      </c>
      <c r="E7" s="14">
        <f>DiscoverData!$K7</f>
        <v>651505</v>
      </c>
      <c r="F7" s="14">
        <f>CapitalOneData!$K7</f>
        <v>350132</v>
      </c>
      <c r="G7" s="14">
        <f>CitiData!$K7</f>
        <v>1551000</v>
      </c>
      <c r="H7" s="14">
        <f>AMEXData!$K7</f>
        <v>261774</v>
      </c>
      <c r="I7" s="14">
        <f>JPMData!$K7</f>
        <v>0</v>
      </c>
      <c r="J7" s="14">
        <f>BofAData!$K7</f>
        <v>14000</v>
      </c>
      <c r="K7" s="14">
        <f>WellsFargoData!$K7</f>
        <v>0</v>
      </c>
      <c r="L7" s="14">
        <f>HuntingtonData!$K7</f>
        <v>0</v>
      </c>
      <c r="M7" s="14">
        <f>PNCData!$K7</f>
        <v>0</v>
      </c>
      <c r="N7" s="14">
        <f>TDData!$K7</f>
        <v>0</v>
      </c>
      <c r="O7" s="1">
        <f>PWCData!$K7</f>
        <v>0</v>
      </c>
      <c r="P7" s="1"/>
      <c r="R7" s="2">
        <f t="shared" si="1"/>
        <v>0</v>
      </c>
      <c r="S7" s="1">
        <f t="shared" si="2"/>
        <v>0</v>
      </c>
      <c r="T7" s="1">
        <f t="shared" si="3"/>
        <v>7000</v>
      </c>
      <c r="U7" s="1">
        <f t="shared" si="4"/>
        <v>305953</v>
      </c>
      <c r="V7" s="1">
        <f t="shared" si="5"/>
        <v>1551000</v>
      </c>
      <c r="X7" s="2">
        <f t="shared" si="6"/>
        <v>0</v>
      </c>
      <c r="Y7" s="2">
        <f t="shared" si="6"/>
        <v>0</v>
      </c>
      <c r="Z7" s="2">
        <f t="shared" si="0"/>
        <v>7000</v>
      </c>
      <c r="AA7" s="2">
        <f t="shared" si="0"/>
        <v>298953</v>
      </c>
      <c r="AB7" s="2">
        <f t="shared" si="0"/>
        <v>1245047</v>
      </c>
      <c r="AC7" s="2">
        <f t="shared" si="7"/>
        <v>305953</v>
      </c>
      <c r="AD7" s="4">
        <v>1.89</v>
      </c>
      <c r="AE7" s="1">
        <f t="shared" si="8"/>
        <v>1.89E-2</v>
      </c>
      <c r="AF7">
        <v>0</v>
      </c>
      <c r="AG7">
        <f t="shared" si="9"/>
        <v>0</v>
      </c>
      <c r="AI7" s="2">
        <f t="shared" si="10"/>
        <v>0</v>
      </c>
      <c r="AJ7" s="5">
        <f t="shared" si="11"/>
        <v>0</v>
      </c>
      <c r="AK7" s="5">
        <f t="shared" si="12"/>
        <v>14000</v>
      </c>
      <c r="AL7" s="5">
        <f t="shared" si="13"/>
        <v>328042.5</v>
      </c>
      <c r="AM7" s="5">
        <f t="shared" si="14"/>
        <v>1551000</v>
      </c>
      <c r="AN7" s="5">
        <f t="shared" si="15"/>
        <v>0</v>
      </c>
      <c r="AO7" s="6">
        <f t="shared" si="15"/>
        <v>0</v>
      </c>
      <c r="AP7" s="6">
        <f t="shared" si="16"/>
        <v>14000</v>
      </c>
      <c r="AQ7" s="6">
        <f t="shared" si="16"/>
        <v>314042.5</v>
      </c>
      <c r="AR7" s="6">
        <f t="shared" si="16"/>
        <v>1222957.5</v>
      </c>
      <c r="AS7" s="6">
        <f t="shared" si="17"/>
        <v>328042.5</v>
      </c>
    </row>
    <row r="8" spans="1:45" x14ac:dyDescent="0.25">
      <c r="A8">
        <v>2002</v>
      </c>
      <c r="B8" t="s">
        <v>272</v>
      </c>
      <c r="D8" s="14">
        <f>USBankData!$K8</f>
        <v>219399</v>
      </c>
      <c r="E8" s="14">
        <f>DiscoverData!$K8</f>
        <v>964817</v>
      </c>
      <c r="F8" s="14">
        <f>CapitalOneData!$K8</f>
        <v>523714</v>
      </c>
      <c r="G8" s="14">
        <f>CitiData!$K8</f>
        <v>2350000</v>
      </c>
      <c r="H8" s="14">
        <f>AMEXData!$K8</f>
        <v>335504</v>
      </c>
      <c r="I8" s="14">
        <f>JPMData!$K8</f>
        <v>0</v>
      </c>
      <c r="J8" s="14">
        <f>BofAData!$K8</f>
        <v>21000</v>
      </c>
      <c r="K8" s="14">
        <f>WellsFargoData!$K8</f>
        <v>1000</v>
      </c>
      <c r="L8" s="14">
        <f>HuntingtonData!$K8</f>
        <v>0</v>
      </c>
      <c r="M8" s="14">
        <f>PNCData!$K8</f>
        <v>0</v>
      </c>
      <c r="N8" s="14">
        <f>TDData!$K8</f>
        <v>0</v>
      </c>
      <c r="O8" s="1">
        <f>PWCData!$K8</f>
        <v>0</v>
      </c>
      <c r="P8" s="1"/>
      <c r="R8" s="2">
        <f t="shared" si="1"/>
        <v>0</v>
      </c>
      <c r="S8" s="1">
        <f t="shared" si="2"/>
        <v>0</v>
      </c>
      <c r="T8" s="1">
        <f t="shared" si="3"/>
        <v>11000</v>
      </c>
      <c r="U8" s="1">
        <f t="shared" si="4"/>
        <v>429609</v>
      </c>
      <c r="V8" s="1">
        <f t="shared" si="5"/>
        <v>2350000</v>
      </c>
      <c r="X8" s="2">
        <f t="shared" si="6"/>
        <v>0</v>
      </c>
      <c r="Y8" s="2">
        <f t="shared" si="6"/>
        <v>0</v>
      </c>
      <c r="Z8" s="2">
        <f t="shared" si="0"/>
        <v>11000</v>
      </c>
      <c r="AA8" s="2">
        <f t="shared" si="0"/>
        <v>418609</v>
      </c>
      <c r="AB8" s="2">
        <f t="shared" si="0"/>
        <v>1920391</v>
      </c>
      <c r="AC8" s="2">
        <f t="shared" si="7"/>
        <v>429609</v>
      </c>
      <c r="AD8" s="4">
        <v>1.87</v>
      </c>
      <c r="AE8" s="1">
        <f t="shared" si="8"/>
        <v>1.8700000000000001E-2</v>
      </c>
      <c r="AF8">
        <v>0</v>
      </c>
      <c r="AG8">
        <f t="shared" si="9"/>
        <v>0</v>
      </c>
      <c r="AI8" s="2">
        <f t="shared" si="10"/>
        <v>0</v>
      </c>
      <c r="AJ8" s="5">
        <f t="shared" si="11"/>
        <v>0</v>
      </c>
      <c r="AK8" s="5">
        <f t="shared" si="12"/>
        <v>21000</v>
      </c>
      <c r="AL8" s="5">
        <f t="shared" si="13"/>
        <v>476661.5</v>
      </c>
      <c r="AM8" s="5">
        <f t="shared" si="14"/>
        <v>2350000</v>
      </c>
      <c r="AN8" s="5">
        <f t="shared" si="15"/>
        <v>0</v>
      </c>
      <c r="AO8" s="6">
        <f t="shared" si="15"/>
        <v>0</v>
      </c>
      <c r="AP8" s="6">
        <f t="shared" si="16"/>
        <v>21000</v>
      </c>
      <c r="AQ8" s="6">
        <f t="shared" si="16"/>
        <v>455661.5</v>
      </c>
      <c r="AR8" s="6">
        <f t="shared" si="16"/>
        <v>1873338.5</v>
      </c>
      <c r="AS8" s="6">
        <f t="shared" si="17"/>
        <v>476661.5</v>
      </c>
    </row>
    <row r="9" spans="1:45" x14ac:dyDescent="0.25">
      <c r="A9">
        <v>2002</v>
      </c>
      <c r="B9" t="s">
        <v>273</v>
      </c>
      <c r="D9" s="14">
        <f>USBankData!$K9</f>
        <v>290988</v>
      </c>
      <c r="E9" s="14">
        <f>DiscoverData!$K9</f>
        <v>1284603</v>
      </c>
      <c r="F9" s="14">
        <f>CapitalOneData!$K9</f>
        <v>752795</v>
      </c>
      <c r="G9" s="14">
        <f>CitiData!$K9</f>
        <v>3090000</v>
      </c>
      <c r="H9" s="14">
        <f>AMEXData!$K9</f>
        <v>454820</v>
      </c>
      <c r="I9" s="14">
        <f>JPMData!$K9</f>
        <v>0</v>
      </c>
      <c r="J9" s="14">
        <f>BofAData!$K9</f>
        <v>29000</v>
      </c>
      <c r="K9" s="14">
        <f>WellsFargoData!$K9</f>
        <v>1000</v>
      </c>
      <c r="L9" s="14">
        <f>HuntingtonData!$K9</f>
        <v>0</v>
      </c>
      <c r="M9" s="14">
        <f>PNCData!$K9</f>
        <v>0</v>
      </c>
      <c r="N9" s="14">
        <f>TDData!$K9</f>
        <v>0</v>
      </c>
      <c r="O9" s="1">
        <f>PWCData!$K9</f>
        <v>0</v>
      </c>
      <c r="P9" s="1"/>
      <c r="R9" s="2">
        <f t="shared" si="1"/>
        <v>0</v>
      </c>
      <c r="S9" s="1">
        <f t="shared" si="2"/>
        <v>0</v>
      </c>
      <c r="T9" s="1">
        <f t="shared" si="3"/>
        <v>15000</v>
      </c>
      <c r="U9" s="1">
        <f t="shared" si="4"/>
        <v>603807.5</v>
      </c>
      <c r="V9" s="1">
        <f t="shared" si="5"/>
        <v>3090000</v>
      </c>
      <c r="X9" s="2">
        <f t="shared" si="6"/>
        <v>0</v>
      </c>
      <c r="Y9" s="2">
        <f t="shared" si="6"/>
        <v>0</v>
      </c>
      <c r="Z9" s="2">
        <f t="shared" si="0"/>
        <v>15000</v>
      </c>
      <c r="AA9" s="2">
        <f t="shared" si="0"/>
        <v>588807.5</v>
      </c>
      <c r="AB9" s="2">
        <f t="shared" si="0"/>
        <v>2486192.5</v>
      </c>
      <c r="AC9" s="2">
        <f t="shared" si="7"/>
        <v>603807.5</v>
      </c>
      <c r="AD9" s="4">
        <v>1.86</v>
      </c>
      <c r="AE9" s="1">
        <f t="shared" si="8"/>
        <v>1.8600000000000002E-2</v>
      </c>
      <c r="AF9">
        <v>0</v>
      </c>
      <c r="AG9">
        <f t="shared" si="9"/>
        <v>0</v>
      </c>
      <c r="AI9" s="2">
        <f t="shared" si="10"/>
        <v>0</v>
      </c>
      <c r="AJ9" s="5">
        <f t="shared" si="11"/>
        <v>0</v>
      </c>
      <c r="AK9" s="5">
        <f t="shared" si="12"/>
        <v>29000</v>
      </c>
      <c r="AL9" s="5">
        <f t="shared" si="13"/>
        <v>678301.25</v>
      </c>
      <c r="AM9" s="5">
        <f t="shared" si="14"/>
        <v>3090000</v>
      </c>
      <c r="AN9" s="5">
        <f t="shared" si="15"/>
        <v>0</v>
      </c>
      <c r="AO9" s="6">
        <f t="shared" si="15"/>
        <v>0</v>
      </c>
      <c r="AP9" s="6">
        <f t="shared" si="16"/>
        <v>29000</v>
      </c>
      <c r="AQ9" s="6">
        <f t="shared" si="16"/>
        <v>649301.25</v>
      </c>
      <c r="AR9" s="6">
        <f t="shared" si="16"/>
        <v>2411698.75</v>
      </c>
      <c r="AS9" s="6">
        <f t="shared" si="17"/>
        <v>678301.25</v>
      </c>
    </row>
    <row r="10" spans="1:45" x14ac:dyDescent="0.25">
      <c r="A10">
        <v>2003</v>
      </c>
      <c r="B10" t="s">
        <v>68</v>
      </c>
      <c r="D10" s="14">
        <f>USBankData!$K10</f>
        <v>71674</v>
      </c>
      <c r="E10" s="14">
        <f>DiscoverData!$K10</f>
        <v>311280</v>
      </c>
      <c r="F10" s="14">
        <f>CapitalOneData!$K10</f>
        <v>270173</v>
      </c>
      <c r="G10" s="14">
        <f>CitiData!$K10</f>
        <v>759000</v>
      </c>
      <c r="H10" s="14">
        <f>AMEXData!$K10</f>
        <v>130165</v>
      </c>
      <c r="I10" s="14">
        <f>JPMData!$K10</f>
        <v>0</v>
      </c>
      <c r="J10" s="14">
        <f>BofAData!$K10</f>
        <v>0</v>
      </c>
      <c r="K10" s="14">
        <f>WellsFargoData!$K10</f>
        <v>0</v>
      </c>
      <c r="L10" s="14">
        <f>HuntingtonData!$K10</f>
        <v>0</v>
      </c>
      <c r="M10" s="14">
        <f>PNCData!$K10</f>
        <v>0</v>
      </c>
      <c r="N10" s="14">
        <f>TDData!$K10</f>
        <v>0</v>
      </c>
      <c r="O10" s="1">
        <f>PWCData!$K10</f>
        <v>0</v>
      </c>
      <c r="P10" s="1"/>
      <c r="R10" s="2">
        <f t="shared" si="1"/>
        <v>0</v>
      </c>
      <c r="S10" s="1">
        <f t="shared" si="2"/>
        <v>0</v>
      </c>
      <c r="T10" s="1">
        <f t="shared" si="3"/>
        <v>0</v>
      </c>
      <c r="U10" s="1">
        <f t="shared" si="4"/>
        <v>200169</v>
      </c>
      <c r="V10" s="1">
        <f t="shared" si="5"/>
        <v>759000</v>
      </c>
      <c r="X10" s="2">
        <f t="shared" si="6"/>
        <v>0</v>
      </c>
      <c r="Y10" s="2">
        <f t="shared" si="6"/>
        <v>0</v>
      </c>
      <c r="Z10" s="2">
        <f t="shared" si="0"/>
        <v>0</v>
      </c>
      <c r="AA10" s="2">
        <f t="shared" si="0"/>
        <v>200169</v>
      </c>
      <c r="AB10" s="2">
        <f t="shared" si="0"/>
        <v>558831</v>
      </c>
      <c r="AC10" s="2">
        <f t="shared" si="7"/>
        <v>200169</v>
      </c>
      <c r="AD10" s="4">
        <v>1.85</v>
      </c>
      <c r="AE10" s="1">
        <f t="shared" si="8"/>
        <v>1.8500000000000003E-2</v>
      </c>
      <c r="AF10">
        <v>0</v>
      </c>
      <c r="AG10">
        <f t="shared" si="9"/>
        <v>0</v>
      </c>
      <c r="AI10" s="2">
        <f t="shared" si="10"/>
        <v>0</v>
      </c>
      <c r="AJ10" s="5">
        <f t="shared" si="11"/>
        <v>0</v>
      </c>
      <c r="AK10" s="5">
        <f t="shared" si="12"/>
        <v>0</v>
      </c>
      <c r="AL10" s="5">
        <f t="shared" si="13"/>
        <v>235171</v>
      </c>
      <c r="AM10" s="5">
        <f t="shared" si="14"/>
        <v>759000</v>
      </c>
      <c r="AN10" s="5">
        <f t="shared" si="15"/>
        <v>0</v>
      </c>
      <c r="AO10" s="6">
        <f t="shared" si="15"/>
        <v>0</v>
      </c>
      <c r="AP10" s="6">
        <f t="shared" si="16"/>
        <v>0</v>
      </c>
      <c r="AQ10" s="6">
        <f t="shared" si="16"/>
        <v>235171</v>
      </c>
      <c r="AR10" s="6">
        <f t="shared" si="16"/>
        <v>523829</v>
      </c>
      <c r="AS10" s="6">
        <f t="shared" si="17"/>
        <v>235171</v>
      </c>
    </row>
    <row r="11" spans="1:45" x14ac:dyDescent="0.25">
      <c r="A11">
        <v>2003</v>
      </c>
      <c r="B11" t="s">
        <v>271</v>
      </c>
      <c r="D11" s="14">
        <f>USBankData!$K11</f>
        <v>140091</v>
      </c>
      <c r="E11" s="14">
        <f>DiscoverData!$K11</f>
        <v>604477</v>
      </c>
      <c r="F11" s="14">
        <f>CapitalOneData!$K11</f>
        <v>521817</v>
      </c>
      <c r="G11" s="14">
        <f>CitiData!$K11</f>
        <v>1491000</v>
      </c>
      <c r="H11" s="14">
        <f>AMEXData!$K11</f>
        <v>228185</v>
      </c>
      <c r="I11" s="14">
        <f>JPMData!$K11</f>
        <v>0</v>
      </c>
      <c r="J11" s="14">
        <f>BofAData!$K11</f>
        <v>0</v>
      </c>
      <c r="K11" s="14">
        <f>WellsFargoData!$K11</f>
        <v>0</v>
      </c>
      <c r="L11" s="14">
        <f>HuntingtonData!$K11</f>
        <v>0</v>
      </c>
      <c r="M11" s="14">
        <f>PNCData!$K11</f>
        <v>0</v>
      </c>
      <c r="N11" s="14">
        <f>TDData!$K11</f>
        <v>0</v>
      </c>
      <c r="O11" s="1">
        <f>PWCData!$K11</f>
        <v>0</v>
      </c>
      <c r="P11" s="1"/>
      <c r="R11" s="2">
        <f t="shared" si="1"/>
        <v>0</v>
      </c>
      <c r="S11" s="1">
        <f t="shared" si="2"/>
        <v>0</v>
      </c>
      <c r="T11" s="1">
        <f t="shared" si="3"/>
        <v>0</v>
      </c>
      <c r="U11" s="1">
        <f t="shared" si="4"/>
        <v>375001</v>
      </c>
      <c r="V11" s="1">
        <f t="shared" si="5"/>
        <v>1491000</v>
      </c>
      <c r="X11" s="2">
        <f t="shared" si="6"/>
        <v>0</v>
      </c>
      <c r="Y11" s="2">
        <f t="shared" si="6"/>
        <v>0</v>
      </c>
      <c r="Z11" s="2">
        <f t="shared" si="0"/>
        <v>0</v>
      </c>
      <c r="AA11" s="2">
        <f t="shared" si="0"/>
        <v>375001</v>
      </c>
      <c r="AB11" s="2">
        <f t="shared" si="0"/>
        <v>1115999</v>
      </c>
      <c r="AC11" s="2">
        <f t="shared" si="7"/>
        <v>375001</v>
      </c>
      <c r="AD11" s="4">
        <v>1.81</v>
      </c>
      <c r="AE11" s="1">
        <f t="shared" si="8"/>
        <v>1.8100000000000002E-2</v>
      </c>
      <c r="AF11">
        <v>0</v>
      </c>
      <c r="AG11">
        <f t="shared" si="9"/>
        <v>0</v>
      </c>
      <c r="AI11" s="2">
        <f t="shared" si="10"/>
        <v>0</v>
      </c>
      <c r="AJ11" s="5">
        <f t="shared" si="11"/>
        <v>0</v>
      </c>
      <c r="AK11" s="5">
        <f t="shared" si="12"/>
        <v>0</v>
      </c>
      <c r="AL11" s="5">
        <f t="shared" si="13"/>
        <v>448409</v>
      </c>
      <c r="AM11" s="5">
        <f t="shared" si="14"/>
        <v>1491000</v>
      </c>
      <c r="AN11" s="5">
        <f t="shared" si="15"/>
        <v>0</v>
      </c>
      <c r="AO11" s="6">
        <f t="shared" si="15"/>
        <v>0</v>
      </c>
      <c r="AP11" s="6">
        <f t="shared" si="16"/>
        <v>0</v>
      </c>
      <c r="AQ11" s="6">
        <f t="shared" si="16"/>
        <v>448409</v>
      </c>
      <c r="AR11" s="6">
        <f t="shared" si="16"/>
        <v>1042591</v>
      </c>
      <c r="AS11" s="6">
        <f t="shared" si="17"/>
        <v>448409</v>
      </c>
    </row>
    <row r="12" spans="1:45" x14ac:dyDescent="0.25">
      <c r="A12">
        <v>2003</v>
      </c>
      <c r="B12" t="s">
        <v>272</v>
      </c>
      <c r="D12" s="14">
        <f>USBankData!$K12</f>
        <v>204751</v>
      </c>
      <c r="E12" s="14">
        <f>DiscoverData!$K12</f>
        <v>913862</v>
      </c>
      <c r="F12" s="14">
        <f>CapitalOneData!$K12</f>
        <v>727166</v>
      </c>
      <c r="G12" s="14">
        <f>CitiData!$K12</f>
        <v>2123000</v>
      </c>
      <c r="H12" s="14">
        <f>AMEXData!$K12</f>
        <v>335275</v>
      </c>
      <c r="I12" s="14">
        <f>JPMData!$K12</f>
        <v>0</v>
      </c>
      <c r="J12" s="14">
        <f>BofAData!$K12</f>
        <v>0</v>
      </c>
      <c r="K12" s="14">
        <f>WellsFargoData!$K12</f>
        <v>1000</v>
      </c>
      <c r="L12" s="14">
        <f>HuntingtonData!$K12</f>
        <v>0</v>
      </c>
      <c r="M12" s="14">
        <f>PNCData!$K12</f>
        <v>0</v>
      </c>
      <c r="N12" s="14">
        <f>TDData!$K12</f>
        <v>0</v>
      </c>
      <c r="O12" s="1">
        <f>PWCData!$K12</f>
        <v>0</v>
      </c>
      <c r="P12" s="1"/>
      <c r="R12" s="2">
        <f t="shared" si="1"/>
        <v>0</v>
      </c>
      <c r="S12" s="1">
        <f t="shared" si="2"/>
        <v>0</v>
      </c>
      <c r="T12" s="1">
        <f t="shared" si="3"/>
        <v>500</v>
      </c>
      <c r="U12" s="1">
        <f t="shared" si="4"/>
        <v>531220.5</v>
      </c>
      <c r="V12" s="1">
        <f t="shared" si="5"/>
        <v>2123000</v>
      </c>
      <c r="X12" s="2">
        <f t="shared" si="6"/>
        <v>0</v>
      </c>
      <c r="Y12" s="2">
        <f t="shared" si="6"/>
        <v>0</v>
      </c>
      <c r="Z12" s="2">
        <f t="shared" si="0"/>
        <v>500</v>
      </c>
      <c r="AA12" s="2">
        <f t="shared" si="0"/>
        <v>530720.5</v>
      </c>
      <c r="AB12" s="2">
        <f t="shared" si="0"/>
        <v>1591779.5</v>
      </c>
      <c r="AC12" s="2">
        <f t="shared" si="7"/>
        <v>531220.5</v>
      </c>
      <c r="AD12" s="4">
        <v>1.76</v>
      </c>
      <c r="AE12" s="1">
        <f t="shared" si="8"/>
        <v>1.7600000000000001E-2</v>
      </c>
      <c r="AF12">
        <v>0</v>
      </c>
      <c r="AG12">
        <f t="shared" si="9"/>
        <v>0</v>
      </c>
      <c r="AI12" s="2">
        <f t="shared" si="10"/>
        <v>0</v>
      </c>
      <c r="AJ12" s="5">
        <f t="shared" si="11"/>
        <v>0</v>
      </c>
      <c r="AK12" s="5">
        <f t="shared" si="12"/>
        <v>1000</v>
      </c>
      <c r="AL12" s="5">
        <f t="shared" si="13"/>
        <v>629193.25</v>
      </c>
      <c r="AM12" s="5">
        <f t="shared" si="14"/>
        <v>2123000</v>
      </c>
      <c r="AN12" s="5">
        <f t="shared" si="15"/>
        <v>0</v>
      </c>
      <c r="AO12" s="6">
        <f t="shared" si="15"/>
        <v>0</v>
      </c>
      <c r="AP12" s="6">
        <f t="shared" si="16"/>
        <v>1000</v>
      </c>
      <c r="AQ12" s="6">
        <f t="shared" si="16"/>
        <v>628193.25</v>
      </c>
      <c r="AR12" s="6">
        <f t="shared" si="16"/>
        <v>1493806.75</v>
      </c>
      <c r="AS12" s="6">
        <f t="shared" si="17"/>
        <v>629193.25</v>
      </c>
    </row>
    <row r="13" spans="1:45" x14ac:dyDescent="0.25">
      <c r="A13">
        <v>2003</v>
      </c>
      <c r="B13" t="s">
        <v>273</v>
      </c>
      <c r="D13" s="14">
        <f>USBankData!$K13</f>
        <v>269941</v>
      </c>
      <c r="E13" s="14">
        <f>DiscoverData!$K13</f>
        <v>1218505</v>
      </c>
      <c r="F13" s="14">
        <f>CapitalOneData!$K13</f>
        <v>913019</v>
      </c>
      <c r="G13" s="14">
        <f>CitiData!$K13</f>
        <v>3005000</v>
      </c>
      <c r="H13" s="14">
        <f>AMEXData!$K13</f>
        <v>446607</v>
      </c>
      <c r="I13" s="14">
        <f>JPMData!$K13</f>
        <v>0</v>
      </c>
      <c r="J13" s="14">
        <f>BofAData!$K13</f>
        <v>0</v>
      </c>
      <c r="K13" s="14">
        <f>WellsFargoData!$K13</f>
        <v>1000</v>
      </c>
      <c r="L13" s="14">
        <f>HuntingtonData!$K13</f>
        <v>0</v>
      </c>
      <c r="M13" s="14">
        <f>PNCData!$K13</f>
        <v>0</v>
      </c>
      <c r="N13" s="14">
        <f>TDData!$K13</f>
        <v>0</v>
      </c>
      <c r="O13" s="1">
        <f>PWCData!$K13</f>
        <v>0</v>
      </c>
      <c r="P13" s="1"/>
      <c r="R13" s="2">
        <f t="shared" si="1"/>
        <v>0</v>
      </c>
      <c r="S13" s="1">
        <f t="shared" si="2"/>
        <v>0</v>
      </c>
      <c r="T13" s="1">
        <f t="shared" si="3"/>
        <v>500</v>
      </c>
      <c r="U13" s="1">
        <f t="shared" si="4"/>
        <v>679813</v>
      </c>
      <c r="V13" s="1">
        <f t="shared" si="5"/>
        <v>3005000</v>
      </c>
      <c r="X13" s="2">
        <f t="shared" si="6"/>
        <v>0</v>
      </c>
      <c r="Y13" s="2">
        <f t="shared" si="6"/>
        <v>0</v>
      </c>
      <c r="Z13" s="2">
        <f t="shared" si="0"/>
        <v>500</v>
      </c>
      <c r="AA13" s="2">
        <f t="shared" si="0"/>
        <v>679313</v>
      </c>
      <c r="AB13" s="2">
        <f t="shared" si="0"/>
        <v>2325187</v>
      </c>
      <c r="AC13" s="2">
        <f t="shared" si="7"/>
        <v>679813</v>
      </c>
      <c r="AD13" s="4">
        <v>1.75</v>
      </c>
      <c r="AE13" s="1">
        <f t="shared" si="8"/>
        <v>1.7500000000000002E-2</v>
      </c>
      <c r="AF13">
        <v>0</v>
      </c>
      <c r="AG13">
        <f t="shared" si="9"/>
        <v>0</v>
      </c>
      <c r="AI13" s="2">
        <f t="shared" si="10"/>
        <v>0</v>
      </c>
      <c r="AJ13" s="5">
        <f t="shared" si="11"/>
        <v>0</v>
      </c>
      <c r="AK13" s="5">
        <f t="shared" si="12"/>
        <v>1000</v>
      </c>
      <c r="AL13" s="5">
        <f t="shared" si="13"/>
        <v>796416</v>
      </c>
      <c r="AM13" s="5">
        <f t="shared" si="14"/>
        <v>3005000</v>
      </c>
      <c r="AN13" s="5">
        <f t="shared" si="15"/>
        <v>0</v>
      </c>
      <c r="AO13" s="6">
        <f t="shared" si="15"/>
        <v>0</v>
      </c>
      <c r="AP13" s="6">
        <f t="shared" si="16"/>
        <v>1000</v>
      </c>
      <c r="AQ13" s="6">
        <f t="shared" si="16"/>
        <v>795416</v>
      </c>
      <c r="AR13" s="6">
        <f t="shared" si="16"/>
        <v>2208584</v>
      </c>
      <c r="AS13" s="6">
        <f t="shared" si="17"/>
        <v>796416</v>
      </c>
    </row>
    <row r="14" spans="1:45" x14ac:dyDescent="0.25">
      <c r="A14">
        <v>2004</v>
      </c>
      <c r="B14" t="s">
        <v>68</v>
      </c>
      <c r="D14" s="14">
        <f>USBankData!$K14</f>
        <v>67285</v>
      </c>
      <c r="E14" s="14">
        <f>DiscoverData!$K14</f>
        <v>263865</v>
      </c>
      <c r="F14" s="14">
        <f>CapitalOneData!$K14</f>
        <v>196835</v>
      </c>
      <c r="G14" s="14">
        <f>CitiData!$K14</f>
        <v>1061000</v>
      </c>
      <c r="H14" s="14">
        <f>AMEXData!$K14</f>
        <v>107827</v>
      </c>
      <c r="I14" s="14">
        <f>JPMData!$K14</f>
        <v>0</v>
      </c>
      <c r="J14" s="14">
        <f>BofAData!$K14</f>
        <v>0</v>
      </c>
      <c r="K14" s="14">
        <f>WellsFargoData!$K14</f>
        <v>76000</v>
      </c>
      <c r="L14" s="14">
        <f>HuntingtonData!$K14</f>
        <v>0</v>
      </c>
      <c r="M14" s="14">
        <f>PNCData!$K14</f>
        <v>0</v>
      </c>
      <c r="N14" s="14">
        <f>TDData!$K14</f>
        <v>0</v>
      </c>
      <c r="O14" s="1">
        <f>PWCData!$K14</f>
        <v>0</v>
      </c>
      <c r="P14" s="1"/>
      <c r="R14" s="2">
        <f t="shared" si="1"/>
        <v>0</v>
      </c>
      <c r="S14" s="1">
        <f t="shared" si="2"/>
        <v>0</v>
      </c>
      <c r="T14" s="1">
        <f t="shared" si="3"/>
        <v>33642.5</v>
      </c>
      <c r="U14" s="1">
        <f t="shared" si="4"/>
        <v>152331</v>
      </c>
      <c r="V14" s="1">
        <f t="shared" si="5"/>
        <v>1061000</v>
      </c>
      <c r="X14" s="2">
        <f t="shared" si="6"/>
        <v>0</v>
      </c>
      <c r="Y14" s="2">
        <f t="shared" si="6"/>
        <v>0</v>
      </c>
      <c r="Z14" s="2">
        <f t="shared" si="0"/>
        <v>33642.5</v>
      </c>
      <c r="AA14" s="2">
        <f t="shared" si="0"/>
        <v>118688.5</v>
      </c>
      <c r="AB14" s="2">
        <f t="shared" si="0"/>
        <v>908669</v>
      </c>
      <c r="AC14" s="2">
        <f t="shared" si="7"/>
        <v>152331</v>
      </c>
      <c r="AD14" s="4">
        <v>1.69</v>
      </c>
      <c r="AE14" s="1">
        <f t="shared" si="8"/>
        <v>1.6899999999999998E-2</v>
      </c>
      <c r="AF14">
        <v>0</v>
      </c>
      <c r="AG14">
        <f t="shared" si="9"/>
        <v>0</v>
      </c>
      <c r="AI14" s="2">
        <f t="shared" si="10"/>
        <v>0</v>
      </c>
      <c r="AJ14" s="5">
        <f t="shared" si="11"/>
        <v>0</v>
      </c>
      <c r="AK14" s="5">
        <f t="shared" si="12"/>
        <v>67285</v>
      </c>
      <c r="AL14" s="5">
        <f t="shared" si="13"/>
        <v>174583</v>
      </c>
      <c r="AM14" s="5">
        <f t="shared" si="14"/>
        <v>1061000</v>
      </c>
      <c r="AN14" s="5">
        <f t="shared" si="15"/>
        <v>0</v>
      </c>
      <c r="AO14" s="6">
        <f t="shared" si="15"/>
        <v>0</v>
      </c>
      <c r="AP14" s="6">
        <f t="shared" si="16"/>
        <v>67285</v>
      </c>
      <c r="AQ14" s="6">
        <f t="shared" si="16"/>
        <v>107298</v>
      </c>
      <c r="AR14" s="6">
        <f t="shared" si="16"/>
        <v>886417</v>
      </c>
      <c r="AS14" s="6">
        <f t="shared" si="17"/>
        <v>174583</v>
      </c>
    </row>
    <row r="15" spans="1:45" x14ac:dyDescent="0.25">
      <c r="A15">
        <v>2004</v>
      </c>
      <c r="B15" t="s">
        <v>271</v>
      </c>
      <c r="D15" s="14">
        <f>USBankData!$K15</f>
        <v>134631</v>
      </c>
      <c r="E15" s="14">
        <f>DiscoverData!$K15</f>
        <v>531156</v>
      </c>
      <c r="F15" s="14">
        <f>CapitalOneData!$K15</f>
        <v>398229</v>
      </c>
      <c r="G15" s="14">
        <f>CitiData!$K15</f>
        <v>2002000</v>
      </c>
      <c r="H15" s="14">
        <f>AMEXData!$K15</f>
        <v>224340</v>
      </c>
      <c r="I15" s="14">
        <f>JPMData!$K15</f>
        <v>0</v>
      </c>
      <c r="J15" s="14">
        <f>BofAData!$K15</f>
        <v>0</v>
      </c>
      <c r="K15" s="14">
        <f>WellsFargoData!$K15</f>
        <v>151000</v>
      </c>
      <c r="L15" s="14">
        <f>HuntingtonData!$K15</f>
        <v>0</v>
      </c>
      <c r="M15" s="14">
        <f>PNCData!$K15</f>
        <v>0</v>
      </c>
      <c r="N15" s="14">
        <f>TDData!$K15</f>
        <v>0</v>
      </c>
      <c r="O15" s="1">
        <f>PWCData!$K15</f>
        <v>0</v>
      </c>
      <c r="P15" s="1"/>
      <c r="R15" s="2">
        <f t="shared" si="1"/>
        <v>0</v>
      </c>
      <c r="S15" s="1">
        <f t="shared" si="2"/>
        <v>0</v>
      </c>
      <c r="T15" s="1">
        <f t="shared" si="3"/>
        <v>67315.5</v>
      </c>
      <c r="U15" s="1">
        <f t="shared" si="4"/>
        <v>311284.5</v>
      </c>
      <c r="V15" s="1">
        <f t="shared" si="5"/>
        <v>2002000</v>
      </c>
      <c r="X15" s="2">
        <f t="shared" si="6"/>
        <v>0</v>
      </c>
      <c r="Y15" s="2">
        <f t="shared" si="6"/>
        <v>0</v>
      </c>
      <c r="Z15" s="2">
        <f t="shared" si="0"/>
        <v>67315.5</v>
      </c>
      <c r="AA15" s="2">
        <f t="shared" si="0"/>
        <v>243969</v>
      </c>
      <c r="AB15" s="2">
        <f t="shared" si="0"/>
        <v>1690715.5</v>
      </c>
      <c r="AC15" s="2">
        <f t="shared" si="7"/>
        <v>311284.5</v>
      </c>
      <c r="AD15" s="4">
        <v>1.62</v>
      </c>
      <c r="AE15" s="1">
        <f t="shared" si="8"/>
        <v>1.6200000000000003E-2</v>
      </c>
      <c r="AF15">
        <v>0</v>
      </c>
      <c r="AG15">
        <f t="shared" si="9"/>
        <v>0</v>
      </c>
      <c r="AI15" s="2">
        <f t="shared" si="10"/>
        <v>0</v>
      </c>
      <c r="AJ15" s="5">
        <f t="shared" si="11"/>
        <v>0</v>
      </c>
      <c r="AK15" s="5">
        <f t="shared" si="12"/>
        <v>134631</v>
      </c>
      <c r="AL15" s="5">
        <f t="shared" si="13"/>
        <v>354756.75</v>
      </c>
      <c r="AM15" s="5">
        <f t="shared" si="14"/>
        <v>2002000</v>
      </c>
      <c r="AN15" s="5">
        <f t="shared" si="15"/>
        <v>0</v>
      </c>
      <c r="AO15" s="6">
        <f t="shared" si="15"/>
        <v>0</v>
      </c>
      <c r="AP15" s="6">
        <f t="shared" si="16"/>
        <v>134631</v>
      </c>
      <c r="AQ15" s="6">
        <f t="shared" si="16"/>
        <v>220125.75</v>
      </c>
      <c r="AR15" s="6">
        <f t="shared" si="16"/>
        <v>1647243.25</v>
      </c>
      <c r="AS15" s="6">
        <f t="shared" si="17"/>
        <v>354756.75</v>
      </c>
    </row>
    <row r="16" spans="1:45" x14ac:dyDescent="0.25">
      <c r="A16">
        <v>2004</v>
      </c>
      <c r="B16" t="s">
        <v>272</v>
      </c>
      <c r="D16" s="14">
        <f>USBankData!$K16</f>
        <v>203051</v>
      </c>
      <c r="E16" s="14">
        <f>DiscoverData!$K16</f>
        <v>777565</v>
      </c>
      <c r="F16" s="14">
        <f>CapitalOneData!$K16</f>
        <v>592950</v>
      </c>
      <c r="G16" s="14">
        <f>CitiData!$K16</f>
        <v>2851000</v>
      </c>
      <c r="H16" s="14">
        <f>AMEXData!$K16</f>
        <v>312990</v>
      </c>
      <c r="I16" s="14">
        <f>JPMData!$K16</f>
        <v>0</v>
      </c>
      <c r="J16" s="14">
        <f>BofAData!$K16</f>
        <v>0</v>
      </c>
      <c r="K16" s="14">
        <f>WellsFargoData!$K16</f>
        <v>216000</v>
      </c>
      <c r="L16" s="14">
        <f>HuntingtonData!$K16</f>
        <v>0</v>
      </c>
      <c r="M16" s="14">
        <f>PNCData!$K16</f>
        <v>0</v>
      </c>
      <c r="N16" s="14">
        <f>TDData!$K16</f>
        <v>0</v>
      </c>
      <c r="O16" s="1">
        <f>PWCData!$K16</f>
        <v>0</v>
      </c>
      <c r="P16" s="1"/>
      <c r="R16" s="2">
        <f t="shared" si="1"/>
        <v>0</v>
      </c>
      <c r="S16" s="1">
        <f t="shared" si="2"/>
        <v>0</v>
      </c>
      <c r="T16" s="1">
        <f t="shared" si="3"/>
        <v>101525.5</v>
      </c>
      <c r="U16" s="1">
        <f t="shared" si="4"/>
        <v>452970</v>
      </c>
      <c r="V16" s="1">
        <f t="shared" si="5"/>
        <v>2851000</v>
      </c>
      <c r="X16" s="2">
        <f t="shared" si="6"/>
        <v>0</v>
      </c>
      <c r="Y16" s="2">
        <f t="shared" si="6"/>
        <v>0</v>
      </c>
      <c r="Z16" s="2">
        <f t="shared" si="0"/>
        <v>101525.5</v>
      </c>
      <c r="AA16" s="2">
        <f t="shared" si="0"/>
        <v>351444.5</v>
      </c>
      <c r="AB16" s="2">
        <f t="shared" si="0"/>
        <v>2398030</v>
      </c>
      <c r="AC16" s="2">
        <f t="shared" si="7"/>
        <v>452970</v>
      </c>
      <c r="AD16" s="4">
        <v>1.57</v>
      </c>
      <c r="AE16" s="1">
        <f t="shared" si="8"/>
        <v>1.5700000000000002E-2</v>
      </c>
      <c r="AF16">
        <v>0</v>
      </c>
      <c r="AG16">
        <f t="shared" si="9"/>
        <v>0</v>
      </c>
      <c r="AI16" s="2">
        <f t="shared" si="10"/>
        <v>0</v>
      </c>
      <c r="AJ16" s="5">
        <f t="shared" si="11"/>
        <v>0</v>
      </c>
      <c r="AK16" s="5">
        <f t="shared" si="12"/>
        <v>203051</v>
      </c>
      <c r="AL16" s="5">
        <f t="shared" si="13"/>
        <v>522960</v>
      </c>
      <c r="AM16" s="5">
        <f t="shared" si="14"/>
        <v>2851000</v>
      </c>
      <c r="AN16" s="5">
        <f t="shared" si="15"/>
        <v>0</v>
      </c>
      <c r="AO16" s="6">
        <f t="shared" si="15"/>
        <v>0</v>
      </c>
      <c r="AP16" s="6">
        <f t="shared" si="16"/>
        <v>203051</v>
      </c>
      <c r="AQ16" s="6">
        <f t="shared" si="16"/>
        <v>319909</v>
      </c>
      <c r="AR16" s="6">
        <f t="shared" si="16"/>
        <v>2328040</v>
      </c>
      <c r="AS16" s="6">
        <f t="shared" si="17"/>
        <v>522960</v>
      </c>
    </row>
    <row r="17" spans="1:55" x14ac:dyDescent="0.25">
      <c r="A17">
        <v>2004</v>
      </c>
      <c r="B17" t="s">
        <v>273</v>
      </c>
      <c r="D17" s="14">
        <f>USBankData!$K17</f>
        <v>268815</v>
      </c>
      <c r="E17" s="14">
        <f>DiscoverData!$K17</f>
        <v>1034789</v>
      </c>
      <c r="F17" s="14">
        <f>CapitalOneData!$K17</f>
        <v>804174</v>
      </c>
      <c r="G17" s="14">
        <f>CitiData!$K17</f>
        <v>3689000</v>
      </c>
      <c r="H17" s="14">
        <f>AMEXData!$K17</f>
        <v>391039</v>
      </c>
      <c r="I17" s="14">
        <f>JPMData!$K17</f>
        <v>633000</v>
      </c>
      <c r="J17" s="14">
        <f>BofAData!$K17</f>
        <v>0</v>
      </c>
      <c r="K17" s="14">
        <f>WellsFargoData!$K17</f>
        <v>284000</v>
      </c>
      <c r="L17" s="14">
        <f>HuntingtonData!$K17</f>
        <v>0</v>
      </c>
      <c r="M17" s="14">
        <f>PNCData!$K17</f>
        <v>0</v>
      </c>
      <c r="N17" s="14">
        <f>TDData!$K17</f>
        <v>0</v>
      </c>
      <c r="O17" s="1">
        <f>PWCData!$K17</f>
        <v>0</v>
      </c>
      <c r="P17" s="1"/>
      <c r="R17" s="2">
        <f t="shared" si="1"/>
        <v>0</v>
      </c>
      <c r="S17" s="1">
        <f t="shared" si="2"/>
        <v>0</v>
      </c>
      <c r="T17" s="1">
        <f t="shared" si="3"/>
        <v>276407.5</v>
      </c>
      <c r="U17" s="1">
        <f t="shared" si="4"/>
        <v>718587</v>
      </c>
      <c r="V17" s="1">
        <f t="shared" si="5"/>
        <v>3689000</v>
      </c>
      <c r="X17" s="2">
        <f t="shared" si="6"/>
        <v>0</v>
      </c>
      <c r="Y17" s="2">
        <f t="shared" si="6"/>
        <v>0</v>
      </c>
      <c r="Z17" s="2">
        <f t="shared" si="0"/>
        <v>276407.5</v>
      </c>
      <c r="AA17" s="2">
        <f t="shared" si="0"/>
        <v>442179.5</v>
      </c>
      <c r="AB17" s="2">
        <f t="shared" si="0"/>
        <v>2970413</v>
      </c>
      <c r="AC17" s="2">
        <f t="shared" si="7"/>
        <v>718587</v>
      </c>
      <c r="AD17" s="4">
        <v>1.5</v>
      </c>
      <c r="AE17" s="1">
        <f t="shared" si="8"/>
        <v>1.4999999999999999E-2</v>
      </c>
      <c r="AF17">
        <v>0</v>
      </c>
      <c r="AG17">
        <f t="shared" si="9"/>
        <v>0</v>
      </c>
      <c r="AI17" s="2">
        <f t="shared" si="10"/>
        <v>0</v>
      </c>
      <c r="AJ17" s="5">
        <f t="shared" si="11"/>
        <v>0</v>
      </c>
      <c r="AK17" s="5">
        <f t="shared" si="12"/>
        <v>284000</v>
      </c>
      <c r="AL17" s="5">
        <f t="shared" si="13"/>
        <v>761380.5</v>
      </c>
      <c r="AM17" s="5">
        <f t="shared" si="14"/>
        <v>3689000</v>
      </c>
      <c r="AN17" s="5">
        <f t="shared" si="15"/>
        <v>0</v>
      </c>
      <c r="AO17" s="6">
        <f t="shared" si="15"/>
        <v>0</v>
      </c>
      <c r="AP17" s="6">
        <f t="shared" si="16"/>
        <v>284000</v>
      </c>
      <c r="AQ17" s="6">
        <f t="shared" si="16"/>
        <v>477380.5</v>
      </c>
      <c r="AR17" s="6">
        <f t="shared" si="16"/>
        <v>2927619.5</v>
      </c>
      <c r="AS17" s="6">
        <f t="shared" si="17"/>
        <v>761380.5</v>
      </c>
    </row>
    <row r="18" spans="1:55" x14ac:dyDescent="0.25">
      <c r="A18">
        <v>2005</v>
      </c>
      <c r="B18" t="s">
        <v>68</v>
      </c>
      <c r="D18" s="14">
        <f>USBankData!$K18</f>
        <v>69621</v>
      </c>
      <c r="E18" s="14">
        <f>DiscoverData!$K18</f>
        <v>246611</v>
      </c>
      <c r="F18" s="14">
        <f>CapitalOneData!$K18</f>
        <v>216091</v>
      </c>
      <c r="G18" s="14">
        <f>CitiData!$K18</f>
        <v>831000</v>
      </c>
      <c r="H18" s="14">
        <f>AMEXData!$K18</f>
        <v>95482</v>
      </c>
      <c r="I18" s="14">
        <f>JPMData!$K18</f>
        <v>260000</v>
      </c>
      <c r="J18" s="14">
        <f>BofAData!$K18</f>
        <v>0</v>
      </c>
      <c r="K18" s="14">
        <f>WellsFargoData!$K18</f>
        <v>68000</v>
      </c>
      <c r="L18" s="14">
        <f>HuntingtonData!$K18</f>
        <v>0</v>
      </c>
      <c r="M18" s="14">
        <f>PNCData!$K18</f>
        <v>0</v>
      </c>
      <c r="N18" s="14">
        <f>TDData!$K18</f>
        <v>0</v>
      </c>
      <c r="O18" s="1">
        <f>PWCData!$K18</f>
        <v>0</v>
      </c>
      <c r="P18" s="1"/>
      <c r="R18" s="2">
        <f t="shared" si="1"/>
        <v>0</v>
      </c>
      <c r="S18" s="1">
        <f t="shared" si="2"/>
        <v>0</v>
      </c>
      <c r="T18" s="1">
        <f t="shared" si="3"/>
        <v>68810.5</v>
      </c>
      <c r="U18" s="1">
        <f t="shared" si="4"/>
        <v>231351</v>
      </c>
      <c r="V18" s="1">
        <f t="shared" si="5"/>
        <v>831000</v>
      </c>
      <c r="X18" s="2">
        <f t="shared" si="6"/>
        <v>0</v>
      </c>
      <c r="Y18" s="2">
        <f t="shared" si="6"/>
        <v>0</v>
      </c>
      <c r="Z18" s="2">
        <f t="shared" ref="Z18:AB66" si="18">T18-S18</f>
        <v>68810.5</v>
      </c>
      <c r="AA18" s="2">
        <f t="shared" si="18"/>
        <v>162540.5</v>
      </c>
      <c r="AB18" s="2">
        <f t="shared" si="18"/>
        <v>599649</v>
      </c>
      <c r="AC18" s="2">
        <f t="shared" si="7"/>
        <v>231351</v>
      </c>
      <c r="AD18" s="4">
        <v>1.44</v>
      </c>
      <c r="AE18" s="1">
        <f t="shared" si="8"/>
        <v>1.44E-2</v>
      </c>
      <c r="AF18">
        <v>0</v>
      </c>
      <c r="AG18">
        <f t="shared" si="9"/>
        <v>0</v>
      </c>
      <c r="AI18" s="2">
        <f t="shared" si="10"/>
        <v>0</v>
      </c>
      <c r="AJ18" s="5">
        <f t="shared" si="11"/>
        <v>0</v>
      </c>
      <c r="AK18" s="5">
        <f t="shared" si="12"/>
        <v>69621</v>
      </c>
      <c r="AL18" s="5">
        <f t="shared" si="13"/>
        <v>238981</v>
      </c>
      <c r="AM18" s="5">
        <f t="shared" si="14"/>
        <v>831000</v>
      </c>
      <c r="AN18" s="5">
        <f t="shared" si="15"/>
        <v>0</v>
      </c>
      <c r="AO18" s="6">
        <f t="shared" si="15"/>
        <v>0</v>
      </c>
      <c r="AP18" s="6">
        <f t="shared" si="16"/>
        <v>69621</v>
      </c>
      <c r="AQ18" s="6">
        <f t="shared" si="16"/>
        <v>169360</v>
      </c>
      <c r="AR18" s="6">
        <f t="shared" si="16"/>
        <v>592019</v>
      </c>
      <c r="AS18" s="6">
        <f t="shared" si="17"/>
        <v>238981</v>
      </c>
    </row>
    <row r="19" spans="1:55" x14ac:dyDescent="0.25">
      <c r="A19">
        <v>2005</v>
      </c>
      <c r="B19" t="s">
        <v>271</v>
      </c>
      <c r="D19" s="14">
        <f>USBankData!$K19</f>
        <v>139764</v>
      </c>
      <c r="E19" s="14">
        <f>DiscoverData!$K19</f>
        <v>501459</v>
      </c>
      <c r="F19" s="14">
        <f>CapitalOneData!$K19</f>
        <v>442420</v>
      </c>
      <c r="G19" s="14">
        <f>CitiData!$K19</f>
        <v>1483000</v>
      </c>
      <c r="H19" s="14">
        <f>AMEXData!$K19</f>
        <v>192256</v>
      </c>
      <c r="I19" s="14">
        <f>JPMData!$K19</f>
        <v>536000</v>
      </c>
      <c r="J19" s="14">
        <f>BofAData!$K19</f>
        <v>859</v>
      </c>
      <c r="K19" s="14">
        <f>WellsFargoData!$K19</f>
        <v>140000</v>
      </c>
      <c r="L19" s="14">
        <f>HuntingtonData!$K19</f>
        <v>0</v>
      </c>
      <c r="M19" s="14">
        <f>PNCData!$K19</f>
        <v>0</v>
      </c>
      <c r="N19" s="14">
        <f>TDData!$K19</f>
        <v>4</v>
      </c>
      <c r="O19" s="1">
        <f>PWCData!$K19</f>
        <v>0</v>
      </c>
      <c r="P19" s="1"/>
      <c r="R19" s="2">
        <f t="shared" si="1"/>
        <v>0</v>
      </c>
      <c r="S19" s="1">
        <f t="shared" si="2"/>
        <v>3</v>
      </c>
      <c r="T19" s="1">
        <f t="shared" si="3"/>
        <v>139882</v>
      </c>
      <c r="U19" s="1">
        <f t="shared" si="4"/>
        <v>471939.5</v>
      </c>
      <c r="V19" s="1">
        <f t="shared" si="5"/>
        <v>1483000</v>
      </c>
      <c r="X19" s="2">
        <f t="shared" si="6"/>
        <v>0</v>
      </c>
      <c r="Y19" s="2">
        <f t="shared" si="6"/>
        <v>3</v>
      </c>
      <c r="Z19" s="2">
        <f t="shared" si="18"/>
        <v>139879</v>
      </c>
      <c r="AA19" s="2">
        <f t="shared" si="18"/>
        <v>332057.5</v>
      </c>
      <c r="AB19" s="2">
        <f t="shared" si="18"/>
        <v>1011060.5</v>
      </c>
      <c r="AC19" s="2">
        <f t="shared" si="7"/>
        <v>471936.5</v>
      </c>
      <c r="AD19" s="4">
        <v>1.38</v>
      </c>
      <c r="AE19" s="1">
        <f t="shared" si="8"/>
        <v>1.38E-2</v>
      </c>
      <c r="AF19">
        <v>0</v>
      </c>
      <c r="AG19">
        <f t="shared" si="9"/>
        <v>0</v>
      </c>
      <c r="AI19" s="2">
        <f t="shared" si="10"/>
        <v>0</v>
      </c>
      <c r="AJ19" s="5">
        <f t="shared" si="11"/>
        <v>431.5</v>
      </c>
      <c r="AK19" s="5">
        <f t="shared" si="12"/>
        <v>140000</v>
      </c>
      <c r="AL19" s="5">
        <f t="shared" si="13"/>
        <v>486699.25</v>
      </c>
      <c r="AM19" s="5">
        <f t="shared" si="14"/>
        <v>1483000</v>
      </c>
      <c r="AN19" s="5">
        <f t="shared" si="15"/>
        <v>0</v>
      </c>
      <c r="AO19" s="6">
        <f t="shared" si="15"/>
        <v>431.5</v>
      </c>
      <c r="AP19" s="6">
        <f t="shared" si="16"/>
        <v>139568.5</v>
      </c>
      <c r="AQ19" s="6">
        <f t="shared" si="16"/>
        <v>346699.25</v>
      </c>
      <c r="AR19" s="6">
        <f t="shared" si="16"/>
        <v>996300.75</v>
      </c>
      <c r="AS19" s="6">
        <f t="shared" si="17"/>
        <v>486267.75</v>
      </c>
    </row>
    <row r="20" spans="1:55" x14ac:dyDescent="0.25">
      <c r="A20">
        <v>2005</v>
      </c>
      <c r="B20" t="s">
        <v>272</v>
      </c>
      <c r="D20" s="14">
        <f>USBankData!$K20</f>
        <v>207405</v>
      </c>
      <c r="E20" s="14">
        <f>DiscoverData!$K20</f>
        <v>772418</v>
      </c>
      <c r="F20" s="14">
        <f>CapitalOneData!$K20</f>
        <v>654954</v>
      </c>
      <c r="G20" s="14">
        <f>CitiData!$K20</f>
        <v>2291000</v>
      </c>
      <c r="H20" s="14">
        <f>AMEXData!$K20</f>
        <v>317176</v>
      </c>
      <c r="I20" s="14">
        <f>JPMData!$K20</f>
        <v>839000</v>
      </c>
      <c r="J20" s="14">
        <f>BofAData!$K20</f>
        <v>9304</v>
      </c>
      <c r="K20" s="14">
        <f>WellsFargoData!$K20</f>
        <v>211000</v>
      </c>
      <c r="L20" s="14">
        <f>HuntingtonData!$K20</f>
        <v>0</v>
      </c>
      <c r="M20" s="14">
        <f>PNCData!$K20</f>
        <v>0</v>
      </c>
      <c r="N20" s="14">
        <f>TDData!$K20</f>
        <v>4</v>
      </c>
      <c r="O20" s="1">
        <f>PWCData!$K20</f>
        <v>0</v>
      </c>
      <c r="P20" s="1"/>
      <c r="R20" s="2">
        <f t="shared" si="1"/>
        <v>0</v>
      </c>
      <c r="S20" s="1">
        <f t="shared" si="2"/>
        <v>3</v>
      </c>
      <c r="T20" s="1">
        <f t="shared" si="3"/>
        <v>209202.5</v>
      </c>
      <c r="U20" s="1">
        <f t="shared" si="4"/>
        <v>713686</v>
      </c>
      <c r="V20" s="1">
        <f t="shared" si="5"/>
        <v>2291000</v>
      </c>
      <c r="X20" s="2">
        <f t="shared" si="6"/>
        <v>0</v>
      </c>
      <c r="Y20" s="2">
        <f t="shared" si="6"/>
        <v>3</v>
      </c>
      <c r="Z20" s="2">
        <f t="shared" si="18"/>
        <v>209199.5</v>
      </c>
      <c r="AA20" s="2">
        <f t="shared" si="18"/>
        <v>504483.5</v>
      </c>
      <c r="AB20" s="2">
        <f t="shared" si="18"/>
        <v>1577314</v>
      </c>
      <c r="AC20" s="2">
        <f t="shared" si="7"/>
        <v>713683</v>
      </c>
      <c r="AD20" s="4">
        <v>1.35</v>
      </c>
      <c r="AE20" s="1">
        <f t="shared" si="8"/>
        <v>1.3500000000000002E-2</v>
      </c>
      <c r="AF20">
        <v>0</v>
      </c>
      <c r="AG20">
        <f t="shared" si="9"/>
        <v>0</v>
      </c>
      <c r="AI20" s="2">
        <f t="shared" si="10"/>
        <v>0</v>
      </c>
      <c r="AJ20" s="5">
        <f t="shared" si="11"/>
        <v>4654</v>
      </c>
      <c r="AK20" s="5">
        <f t="shared" si="12"/>
        <v>211000</v>
      </c>
      <c r="AL20" s="5">
        <f t="shared" si="13"/>
        <v>743052</v>
      </c>
      <c r="AM20" s="5">
        <f t="shared" si="14"/>
        <v>2291000</v>
      </c>
      <c r="AN20" s="5">
        <f t="shared" si="15"/>
        <v>0</v>
      </c>
      <c r="AO20" s="6">
        <f t="shared" si="15"/>
        <v>4654</v>
      </c>
      <c r="AP20" s="6">
        <f t="shared" si="16"/>
        <v>206346</v>
      </c>
      <c r="AQ20" s="6">
        <f t="shared" si="16"/>
        <v>532052</v>
      </c>
      <c r="AR20" s="6">
        <f t="shared" si="16"/>
        <v>1547948</v>
      </c>
      <c r="AS20" s="6">
        <f t="shared" si="17"/>
        <v>738398</v>
      </c>
    </row>
    <row r="21" spans="1:55" x14ac:dyDescent="0.25">
      <c r="A21">
        <v>2005</v>
      </c>
      <c r="B21" t="s">
        <v>273</v>
      </c>
      <c r="D21" s="14">
        <f>USBankData!$K21</f>
        <v>298875</v>
      </c>
      <c r="E21" s="14">
        <f>DiscoverData!$K21</f>
        <v>1155456</v>
      </c>
      <c r="F21" s="14">
        <f>CapitalOneData!$K21</f>
        <v>905231</v>
      </c>
      <c r="G21" s="14">
        <f>CitiData!$K21</f>
        <v>2921000</v>
      </c>
      <c r="H21" s="14">
        <f>AMEXData!$K21</f>
        <v>436104</v>
      </c>
      <c r="I21" s="14">
        <f>JPMData!$K21</f>
        <v>1347000</v>
      </c>
      <c r="J21" s="14">
        <f>BofAData!$K21</f>
        <v>13918</v>
      </c>
      <c r="K21" s="14">
        <f>WellsFargoData!$K21</f>
        <v>293000</v>
      </c>
      <c r="L21" s="14">
        <f>HuntingtonData!$K21</f>
        <v>0</v>
      </c>
      <c r="M21" s="14">
        <f>PNCData!$K21</f>
        <v>0</v>
      </c>
      <c r="N21" s="14">
        <f>TDData!$K21</f>
        <v>6</v>
      </c>
      <c r="O21" s="1">
        <f>PWCData!$K21</f>
        <v>0</v>
      </c>
      <c r="P21" s="1"/>
      <c r="R21" s="2">
        <f t="shared" si="1"/>
        <v>0</v>
      </c>
      <c r="S21" s="1">
        <f t="shared" si="2"/>
        <v>4.5</v>
      </c>
      <c r="T21" s="1">
        <f t="shared" si="3"/>
        <v>295937.5</v>
      </c>
      <c r="U21" s="1">
        <f t="shared" si="4"/>
        <v>1030343.5</v>
      </c>
      <c r="V21" s="1">
        <f t="shared" si="5"/>
        <v>2921000</v>
      </c>
      <c r="X21" s="2">
        <f t="shared" si="6"/>
        <v>0</v>
      </c>
      <c r="Y21" s="2">
        <f t="shared" si="6"/>
        <v>4.5</v>
      </c>
      <c r="Z21" s="2">
        <f t="shared" si="18"/>
        <v>295933</v>
      </c>
      <c r="AA21" s="2">
        <f t="shared" si="18"/>
        <v>734406</v>
      </c>
      <c r="AB21" s="2">
        <f t="shared" si="18"/>
        <v>1890656.5</v>
      </c>
      <c r="AC21" s="2">
        <f t="shared" si="7"/>
        <v>1030339</v>
      </c>
      <c r="AD21" s="4">
        <v>1.28</v>
      </c>
      <c r="AE21" s="1">
        <f t="shared" si="8"/>
        <v>1.2800000000000001E-2</v>
      </c>
      <c r="AF21">
        <v>0</v>
      </c>
      <c r="AG21">
        <f t="shared" si="9"/>
        <v>0</v>
      </c>
      <c r="AI21" s="2">
        <f t="shared" si="10"/>
        <v>0</v>
      </c>
      <c r="AJ21" s="5">
        <f t="shared" si="11"/>
        <v>6962</v>
      </c>
      <c r="AK21" s="5">
        <f t="shared" si="12"/>
        <v>298875</v>
      </c>
      <c r="AL21" s="5">
        <f t="shared" si="13"/>
        <v>1092899.75</v>
      </c>
      <c r="AM21" s="5">
        <f t="shared" si="14"/>
        <v>2921000</v>
      </c>
      <c r="AN21" s="5">
        <f t="shared" si="15"/>
        <v>0</v>
      </c>
      <c r="AO21" s="6">
        <f t="shared" si="15"/>
        <v>6962</v>
      </c>
      <c r="AP21" s="6">
        <f t="shared" si="16"/>
        <v>291913</v>
      </c>
      <c r="AQ21" s="6">
        <f t="shared" si="16"/>
        <v>794024.75</v>
      </c>
      <c r="AR21" s="6">
        <f t="shared" si="16"/>
        <v>1828100.25</v>
      </c>
      <c r="AS21" s="6">
        <f t="shared" si="17"/>
        <v>1085937.75</v>
      </c>
    </row>
    <row r="22" spans="1:55" x14ac:dyDescent="0.25">
      <c r="A22">
        <v>2006</v>
      </c>
      <c r="B22" t="s">
        <v>68</v>
      </c>
      <c r="D22" s="14">
        <f>USBankData!$K22</f>
        <v>50998</v>
      </c>
      <c r="E22" s="14">
        <f>DiscoverData!$K22</f>
        <v>157280</v>
      </c>
      <c r="F22" s="14">
        <f>CapitalOneData!$K22</f>
        <v>189944</v>
      </c>
      <c r="G22" s="14">
        <f>CitiData!$K22</f>
        <v>483000</v>
      </c>
      <c r="H22" s="14">
        <f>AMEXData!$K22</f>
        <v>85291</v>
      </c>
      <c r="I22" s="14">
        <f>JPMData!$K22</f>
        <v>219000</v>
      </c>
      <c r="J22" s="14">
        <f>BofAData!$K22</f>
        <v>5219</v>
      </c>
      <c r="K22" s="14">
        <f>WellsFargoData!$K22</f>
        <v>54000</v>
      </c>
      <c r="L22" s="14">
        <f>HuntingtonData!$K22</f>
        <v>0</v>
      </c>
      <c r="M22" s="14">
        <f>PNCData!$K22</f>
        <v>0</v>
      </c>
      <c r="N22" s="14">
        <f>TDData!$K22</f>
        <v>0</v>
      </c>
      <c r="O22" s="1">
        <f>PWCData!$K22</f>
        <v>0</v>
      </c>
      <c r="P22" s="1"/>
      <c r="R22" s="2">
        <f t="shared" si="1"/>
        <v>0</v>
      </c>
      <c r="S22" s="1">
        <f t="shared" si="2"/>
        <v>0</v>
      </c>
      <c r="T22" s="1">
        <f t="shared" si="3"/>
        <v>52499</v>
      </c>
      <c r="U22" s="1">
        <f t="shared" si="4"/>
        <v>173612</v>
      </c>
      <c r="V22" s="1">
        <f t="shared" si="5"/>
        <v>483000</v>
      </c>
      <c r="X22" s="2">
        <f t="shared" si="6"/>
        <v>0</v>
      </c>
      <c r="Y22" s="2">
        <f t="shared" si="6"/>
        <v>0</v>
      </c>
      <c r="Z22" s="2">
        <f t="shared" si="18"/>
        <v>52499</v>
      </c>
      <c r="AA22" s="2">
        <f t="shared" si="18"/>
        <v>121113</v>
      </c>
      <c r="AB22" s="2">
        <f t="shared" si="18"/>
        <v>309388</v>
      </c>
      <c r="AC22" s="2">
        <f t="shared" si="7"/>
        <v>173612</v>
      </c>
      <c r="AD22" s="4">
        <v>1.26</v>
      </c>
      <c r="AE22" s="1">
        <f t="shared" si="8"/>
        <v>1.26E-2</v>
      </c>
      <c r="AF22">
        <v>0</v>
      </c>
      <c r="AG22">
        <f t="shared" si="9"/>
        <v>0</v>
      </c>
      <c r="AI22" s="2">
        <f t="shared" si="10"/>
        <v>0</v>
      </c>
      <c r="AJ22" s="5">
        <f t="shared" si="11"/>
        <v>2609.5</v>
      </c>
      <c r="AK22" s="5">
        <f t="shared" si="12"/>
        <v>54000</v>
      </c>
      <c r="AL22" s="5">
        <f t="shared" si="13"/>
        <v>181778</v>
      </c>
      <c r="AM22" s="5">
        <f t="shared" si="14"/>
        <v>483000</v>
      </c>
      <c r="AN22" s="5">
        <f t="shared" si="15"/>
        <v>0</v>
      </c>
      <c r="AO22" s="6">
        <f t="shared" si="15"/>
        <v>2609.5</v>
      </c>
      <c r="AP22" s="6">
        <f t="shared" si="16"/>
        <v>51390.5</v>
      </c>
      <c r="AQ22" s="6">
        <f t="shared" si="16"/>
        <v>127778</v>
      </c>
      <c r="AR22" s="6">
        <f t="shared" si="16"/>
        <v>301222</v>
      </c>
      <c r="AS22" s="6">
        <f t="shared" si="17"/>
        <v>179168.5</v>
      </c>
    </row>
    <row r="23" spans="1:55" x14ac:dyDescent="0.25">
      <c r="A23">
        <v>2006</v>
      </c>
      <c r="B23" t="s">
        <v>271</v>
      </c>
      <c r="D23" s="14">
        <f>USBankData!$K23</f>
        <v>107292</v>
      </c>
      <c r="E23" s="14">
        <f>DiscoverData!$K23</f>
        <v>327940</v>
      </c>
      <c r="F23" s="14">
        <f>CapitalOneData!$K23</f>
        <v>392643</v>
      </c>
      <c r="G23" s="14">
        <f>CitiData!$K23</f>
        <v>1058000</v>
      </c>
      <c r="H23" s="14">
        <f>AMEXData!$K23</f>
        <v>200391</v>
      </c>
      <c r="I23" s="14">
        <f>JPMData!$K23</f>
        <v>451000</v>
      </c>
      <c r="J23" s="14">
        <f>BofAData!$K23</f>
        <v>11431</v>
      </c>
      <c r="K23" s="14">
        <f>WellsFargoData!$K23</f>
        <v>113000</v>
      </c>
      <c r="L23" s="14">
        <f>HuntingtonData!$K23</f>
        <v>0</v>
      </c>
      <c r="M23" s="14">
        <f>PNCData!$K23</f>
        <v>0</v>
      </c>
      <c r="N23" s="14">
        <f>TDData!$K23</f>
        <v>0</v>
      </c>
      <c r="O23" s="1">
        <f>PWCData!$K23</f>
        <v>0</v>
      </c>
      <c r="P23" s="1"/>
      <c r="R23" s="2">
        <f t="shared" si="1"/>
        <v>0</v>
      </c>
      <c r="S23" s="1">
        <f t="shared" si="2"/>
        <v>0</v>
      </c>
      <c r="T23" s="1">
        <f t="shared" si="3"/>
        <v>110146</v>
      </c>
      <c r="U23" s="1">
        <f t="shared" si="4"/>
        <v>360291.5</v>
      </c>
      <c r="V23" s="1">
        <f t="shared" si="5"/>
        <v>1058000</v>
      </c>
      <c r="X23" s="2">
        <f t="shared" si="6"/>
        <v>0</v>
      </c>
      <c r="Y23" s="2">
        <f t="shared" si="6"/>
        <v>0</v>
      </c>
      <c r="Z23" s="2">
        <f t="shared" si="18"/>
        <v>110146</v>
      </c>
      <c r="AA23" s="2">
        <f t="shared" si="18"/>
        <v>250145.5</v>
      </c>
      <c r="AB23" s="2">
        <f t="shared" si="18"/>
        <v>697708.5</v>
      </c>
      <c r="AC23" s="2">
        <f t="shared" si="7"/>
        <v>360291.5</v>
      </c>
      <c r="AD23" s="4">
        <v>1.22</v>
      </c>
      <c r="AE23" s="1">
        <f t="shared" si="8"/>
        <v>1.2199999999999999E-2</v>
      </c>
      <c r="AF23">
        <v>0</v>
      </c>
      <c r="AG23">
        <f t="shared" si="9"/>
        <v>0</v>
      </c>
      <c r="AI23" s="2">
        <f t="shared" si="10"/>
        <v>0</v>
      </c>
      <c r="AJ23" s="5">
        <f t="shared" si="11"/>
        <v>5715.5</v>
      </c>
      <c r="AK23" s="5">
        <f t="shared" si="12"/>
        <v>113000</v>
      </c>
      <c r="AL23" s="5">
        <f t="shared" si="13"/>
        <v>376467.25</v>
      </c>
      <c r="AM23" s="5">
        <f t="shared" si="14"/>
        <v>1058000</v>
      </c>
      <c r="AN23" s="5">
        <f t="shared" si="15"/>
        <v>0</v>
      </c>
      <c r="AO23" s="6">
        <f t="shared" si="15"/>
        <v>5715.5</v>
      </c>
      <c r="AP23" s="6">
        <f t="shared" si="16"/>
        <v>107284.5</v>
      </c>
      <c r="AQ23" s="6">
        <f t="shared" si="16"/>
        <v>263467.25</v>
      </c>
      <c r="AR23" s="6">
        <f t="shared" si="16"/>
        <v>681532.75</v>
      </c>
      <c r="AS23" s="6">
        <f t="shared" si="17"/>
        <v>370751.75</v>
      </c>
    </row>
    <row r="24" spans="1:55" x14ac:dyDescent="0.25">
      <c r="A24">
        <v>2006</v>
      </c>
      <c r="B24" t="s">
        <v>272</v>
      </c>
      <c r="D24" s="14">
        <f>USBankData!$K24</f>
        <v>169863</v>
      </c>
      <c r="E24" s="14">
        <f>DiscoverData!$K24</f>
        <v>526796</v>
      </c>
      <c r="F24" s="14">
        <f>CapitalOneData!$K24</f>
        <v>629773</v>
      </c>
      <c r="G24" s="14">
        <f>CitiData!$K24</f>
        <v>1652000</v>
      </c>
      <c r="H24" s="14">
        <f>AMEXData!$K24</f>
        <v>327599</v>
      </c>
      <c r="I24" s="14">
        <f>JPMData!$K24</f>
        <v>729000</v>
      </c>
      <c r="J24" s="14">
        <f>BofAData!$K24</f>
        <v>19546</v>
      </c>
      <c r="K24" s="14">
        <f>WellsFargoData!$K24</f>
        <v>180000</v>
      </c>
      <c r="L24" s="14">
        <f>HuntingtonData!$K24</f>
        <v>0</v>
      </c>
      <c r="M24" s="14">
        <f>PNCData!$K24</f>
        <v>0</v>
      </c>
      <c r="N24" s="14">
        <f>TDData!$K24</f>
        <v>0</v>
      </c>
      <c r="O24" s="1">
        <f>PWCData!$K24</f>
        <v>0</v>
      </c>
      <c r="P24" s="1"/>
      <c r="R24" s="2">
        <f t="shared" si="1"/>
        <v>0</v>
      </c>
      <c r="S24" s="1">
        <f t="shared" si="2"/>
        <v>0</v>
      </c>
      <c r="T24" s="1">
        <f t="shared" si="3"/>
        <v>174931.5</v>
      </c>
      <c r="U24" s="1">
        <f t="shared" si="4"/>
        <v>578284.5</v>
      </c>
      <c r="V24" s="1">
        <f t="shared" si="5"/>
        <v>1652000</v>
      </c>
      <c r="X24" s="2">
        <f t="shared" si="6"/>
        <v>0</v>
      </c>
      <c r="Y24" s="2">
        <f t="shared" si="6"/>
        <v>0</v>
      </c>
      <c r="Z24" s="2">
        <f t="shared" si="18"/>
        <v>174931.5</v>
      </c>
      <c r="AA24" s="2">
        <f t="shared" si="18"/>
        <v>403353</v>
      </c>
      <c r="AB24" s="2">
        <f t="shared" si="18"/>
        <v>1073715.5</v>
      </c>
      <c r="AC24" s="2">
        <f t="shared" si="7"/>
        <v>578284.5</v>
      </c>
      <c r="AD24" s="4">
        <v>1.21</v>
      </c>
      <c r="AE24" s="1">
        <f t="shared" si="8"/>
        <v>1.21E-2</v>
      </c>
      <c r="AF24">
        <v>0</v>
      </c>
      <c r="AG24">
        <f t="shared" si="9"/>
        <v>0</v>
      </c>
      <c r="AI24" s="2">
        <f t="shared" si="10"/>
        <v>0</v>
      </c>
      <c r="AJ24" s="5">
        <f t="shared" si="11"/>
        <v>9773</v>
      </c>
      <c r="AK24" s="5">
        <f t="shared" si="12"/>
        <v>180000</v>
      </c>
      <c r="AL24" s="5">
        <f t="shared" si="13"/>
        <v>604028.75</v>
      </c>
      <c r="AM24" s="5">
        <f t="shared" si="14"/>
        <v>1652000</v>
      </c>
      <c r="AN24" s="5">
        <f t="shared" si="15"/>
        <v>0</v>
      </c>
      <c r="AO24" s="6">
        <f t="shared" si="15"/>
        <v>9773</v>
      </c>
      <c r="AP24" s="6">
        <f t="shared" si="16"/>
        <v>170227</v>
      </c>
      <c r="AQ24" s="6">
        <f t="shared" si="16"/>
        <v>424028.75</v>
      </c>
      <c r="AR24" s="6">
        <f t="shared" si="16"/>
        <v>1047971.25</v>
      </c>
      <c r="AS24" s="6">
        <f t="shared" si="17"/>
        <v>594255.75</v>
      </c>
    </row>
    <row r="25" spans="1:55" x14ac:dyDescent="0.25">
      <c r="A25">
        <v>2006</v>
      </c>
      <c r="B25" t="s">
        <v>273</v>
      </c>
      <c r="D25" s="14">
        <f>USBankData!$K25</f>
        <v>243870</v>
      </c>
      <c r="E25" s="14">
        <f>DiscoverData!$K25</f>
        <v>755577</v>
      </c>
      <c r="F25" s="14">
        <f>CapitalOneData!$K25</f>
        <v>877463</v>
      </c>
      <c r="G25" s="14">
        <f>CitiData!$K25</f>
        <v>1158000</v>
      </c>
      <c r="H25" s="14">
        <f>AMEXData!$K25</f>
        <v>488070</v>
      </c>
      <c r="I25" s="14">
        <f>JPMData!$K25</f>
        <v>1011000</v>
      </c>
      <c r="J25" s="14">
        <f>BofAData!$K25</f>
        <v>21134</v>
      </c>
      <c r="K25" s="14">
        <f>WellsFargoData!$K25</f>
        <v>253000</v>
      </c>
      <c r="L25" s="14">
        <f>HuntingtonData!$K25</f>
        <v>0</v>
      </c>
      <c r="M25" s="14">
        <f>PNCData!$K25</f>
        <v>1</v>
      </c>
      <c r="N25" s="14">
        <f>TDData!$K25</f>
        <v>0</v>
      </c>
      <c r="O25" s="1">
        <f>PWCData!$K25</f>
        <v>0</v>
      </c>
      <c r="P25" s="1"/>
      <c r="R25" s="2">
        <f t="shared" si="1"/>
        <v>0</v>
      </c>
      <c r="S25" s="1">
        <f t="shared" si="2"/>
        <v>0.75</v>
      </c>
      <c r="T25" s="1">
        <f t="shared" si="3"/>
        <v>248435</v>
      </c>
      <c r="U25" s="1">
        <f t="shared" si="4"/>
        <v>816520</v>
      </c>
      <c r="V25" s="1">
        <f t="shared" si="5"/>
        <v>1158000</v>
      </c>
      <c r="X25" s="2">
        <f t="shared" si="6"/>
        <v>0</v>
      </c>
      <c r="Y25" s="2">
        <f t="shared" si="6"/>
        <v>0.75</v>
      </c>
      <c r="Z25" s="2">
        <f t="shared" si="18"/>
        <v>248434.25</v>
      </c>
      <c r="AA25" s="2">
        <f t="shared" si="18"/>
        <v>568085</v>
      </c>
      <c r="AB25" s="2">
        <f t="shared" si="18"/>
        <v>341480</v>
      </c>
      <c r="AC25" s="2">
        <f t="shared" si="7"/>
        <v>816519.25</v>
      </c>
      <c r="AD25" s="4">
        <v>1.1599999999999999</v>
      </c>
      <c r="AE25" s="1">
        <f t="shared" si="8"/>
        <v>1.1599999999999999E-2</v>
      </c>
      <c r="AF25">
        <v>0</v>
      </c>
      <c r="AG25">
        <f t="shared" si="9"/>
        <v>0</v>
      </c>
      <c r="AI25" s="2">
        <f t="shared" si="10"/>
        <v>0</v>
      </c>
      <c r="AJ25" s="5">
        <f t="shared" si="11"/>
        <v>10567.5</v>
      </c>
      <c r="AK25" s="5">
        <f t="shared" si="12"/>
        <v>253000</v>
      </c>
      <c r="AL25" s="5">
        <f t="shared" si="13"/>
        <v>846991.5</v>
      </c>
      <c r="AM25" s="5">
        <f t="shared" si="14"/>
        <v>1158000</v>
      </c>
      <c r="AN25" s="5">
        <f t="shared" si="15"/>
        <v>0</v>
      </c>
      <c r="AO25" s="6">
        <f t="shared" si="15"/>
        <v>10567.5</v>
      </c>
      <c r="AP25" s="6">
        <f t="shared" si="16"/>
        <v>242432.5</v>
      </c>
      <c r="AQ25" s="6">
        <f t="shared" si="16"/>
        <v>593991.5</v>
      </c>
      <c r="AR25" s="6">
        <f t="shared" si="16"/>
        <v>311008.5</v>
      </c>
      <c r="AS25" s="6">
        <f t="shared" si="17"/>
        <v>836424</v>
      </c>
    </row>
    <row r="26" spans="1:55" x14ac:dyDescent="0.25">
      <c r="A26">
        <v>2007</v>
      </c>
      <c r="B26" t="s">
        <v>68</v>
      </c>
      <c r="D26" s="14">
        <f>USBankData!$K26</f>
        <v>84873</v>
      </c>
      <c r="E26" s="14">
        <f>DiscoverData!$K26</f>
        <v>222546</v>
      </c>
      <c r="F26" s="14">
        <f>CapitalOneData!$K26</f>
        <v>266240</v>
      </c>
      <c r="G26" s="14">
        <f>CitiData!$K26</f>
        <v>276000</v>
      </c>
      <c r="H26" s="14">
        <f>AMEXData!$K26</f>
        <v>168177</v>
      </c>
      <c r="I26" s="14">
        <f>JPMData!$K26</f>
        <v>270000</v>
      </c>
      <c r="J26" s="14">
        <f>BofAData!$K26</f>
        <v>738</v>
      </c>
      <c r="K26" s="14">
        <f>WellsFargoData!$K26</f>
        <v>81000</v>
      </c>
      <c r="L26" s="14">
        <f>HuntingtonData!$K26</f>
        <v>0</v>
      </c>
      <c r="M26" s="14">
        <f>PNCData!$K26</f>
        <v>0</v>
      </c>
      <c r="N26" s="14">
        <f>TDData!$K26</f>
        <v>0</v>
      </c>
      <c r="O26" s="1">
        <f>PWCData!$K26</f>
        <v>0</v>
      </c>
      <c r="P26" s="1"/>
      <c r="Q26" s="1">
        <v>1.15E-2</v>
      </c>
      <c r="R26" s="2">
        <f t="shared" si="1"/>
        <v>0</v>
      </c>
      <c r="S26" s="1">
        <f t="shared" si="2"/>
        <v>0</v>
      </c>
      <c r="T26" s="1">
        <f t="shared" si="3"/>
        <v>82936.5</v>
      </c>
      <c r="U26" s="1">
        <f t="shared" si="4"/>
        <v>244393</v>
      </c>
      <c r="V26" s="1">
        <f t="shared" si="5"/>
        <v>276000</v>
      </c>
      <c r="X26" s="2">
        <f t="shared" si="6"/>
        <v>0</v>
      </c>
      <c r="Y26" s="2">
        <f t="shared" si="6"/>
        <v>0</v>
      </c>
      <c r="Z26" s="2">
        <f t="shared" si="18"/>
        <v>82936.5</v>
      </c>
      <c r="AA26" s="2">
        <f t="shared" si="18"/>
        <v>161456.5</v>
      </c>
      <c r="AB26" s="2">
        <f t="shared" si="18"/>
        <v>31607</v>
      </c>
      <c r="AC26" s="2">
        <f t="shared" si="7"/>
        <v>244393</v>
      </c>
      <c r="AD26" s="4">
        <v>1.17</v>
      </c>
      <c r="AE26" s="1">
        <f t="shared" si="8"/>
        <v>1.1699999999999999E-2</v>
      </c>
      <c r="AF26">
        <v>0</v>
      </c>
      <c r="AG26">
        <f t="shared" si="9"/>
        <v>0</v>
      </c>
      <c r="AI26" s="2">
        <f t="shared" si="10"/>
        <v>0</v>
      </c>
      <c r="AJ26" s="5">
        <f t="shared" si="11"/>
        <v>369</v>
      </c>
      <c r="AK26" s="5">
        <f t="shared" si="12"/>
        <v>84873</v>
      </c>
      <c r="AL26" s="5">
        <f t="shared" si="13"/>
        <v>255316.5</v>
      </c>
      <c r="AM26" s="5">
        <f t="shared" si="14"/>
        <v>276000</v>
      </c>
      <c r="AN26" s="5">
        <f t="shared" si="15"/>
        <v>0</v>
      </c>
      <c r="AO26" s="6">
        <f t="shared" si="15"/>
        <v>369</v>
      </c>
      <c r="AP26" s="6">
        <f t="shared" si="16"/>
        <v>84504</v>
      </c>
      <c r="AQ26" s="6">
        <f t="shared" si="16"/>
        <v>170443.5</v>
      </c>
      <c r="AR26" s="6">
        <f t="shared" si="16"/>
        <v>20683.5</v>
      </c>
      <c r="AS26" s="6">
        <f t="shared" si="17"/>
        <v>254947.5</v>
      </c>
      <c r="AY26" s="5">
        <v>7.7000000000000002E-3</v>
      </c>
      <c r="AZ26" s="5"/>
      <c r="BA26" s="5"/>
      <c r="BB26" s="5"/>
      <c r="BC26" s="5"/>
    </row>
    <row r="27" spans="1:55" x14ac:dyDescent="0.25">
      <c r="A27">
        <v>2007</v>
      </c>
      <c r="B27" t="s">
        <v>271</v>
      </c>
      <c r="D27" s="14">
        <f>USBankData!$K27</f>
        <v>178709</v>
      </c>
      <c r="E27" s="14">
        <f>DiscoverData!$K27</f>
        <v>428384</v>
      </c>
      <c r="F27" s="14">
        <f>CapitalOneData!$K27</f>
        <v>490882</v>
      </c>
      <c r="G27" s="14">
        <f>CitiData!$K27</f>
        <v>548000</v>
      </c>
      <c r="H27" s="14">
        <f>AMEXData!$K27</f>
        <v>355171</v>
      </c>
      <c r="I27" s="14">
        <f>JPMData!$K27</f>
        <v>548000</v>
      </c>
      <c r="J27" s="14">
        <f>BofAData!$K27</f>
        <v>738</v>
      </c>
      <c r="K27" s="14">
        <f>WellsFargoData!$K27</f>
        <v>162000</v>
      </c>
      <c r="L27" s="14">
        <f>HuntingtonData!$K27</f>
        <v>0</v>
      </c>
      <c r="M27" s="14">
        <f>PNCData!$K27</f>
        <v>0</v>
      </c>
      <c r="N27" s="14">
        <f>TDData!$K27</f>
        <v>0</v>
      </c>
      <c r="O27" s="1">
        <f>PWCData!$K27</f>
        <v>0</v>
      </c>
      <c r="P27" s="1"/>
      <c r="Q27" s="1">
        <v>1.21E-2</v>
      </c>
      <c r="R27" s="2">
        <f t="shared" si="1"/>
        <v>0</v>
      </c>
      <c r="S27" s="1">
        <f t="shared" si="2"/>
        <v>0</v>
      </c>
      <c r="T27" s="1">
        <f t="shared" si="3"/>
        <v>170354.5</v>
      </c>
      <c r="U27" s="1">
        <f t="shared" si="4"/>
        <v>459633</v>
      </c>
      <c r="V27" s="1">
        <f t="shared" si="5"/>
        <v>548000</v>
      </c>
      <c r="X27" s="2">
        <f t="shared" si="6"/>
        <v>0</v>
      </c>
      <c r="Y27" s="2">
        <f t="shared" si="6"/>
        <v>0</v>
      </c>
      <c r="Z27" s="2">
        <f t="shared" si="18"/>
        <v>170354.5</v>
      </c>
      <c r="AA27" s="2">
        <f t="shared" si="18"/>
        <v>289278.5</v>
      </c>
      <c r="AB27" s="2">
        <f t="shared" si="18"/>
        <v>88367</v>
      </c>
      <c r="AC27" s="2">
        <f t="shared" si="7"/>
        <v>459633</v>
      </c>
      <c r="AD27" s="4">
        <v>1.17</v>
      </c>
      <c r="AE27" s="1">
        <f t="shared" si="8"/>
        <v>1.1699999999999999E-2</v>
      </c>
      <c r="AF27">
        <v>0</v>
      </c>
      <c r="AG27">
        <f t="shared" si="9"/>
        <v>0</v>
      </c>
      <c r="AI27" s="2">
        <f t="shared" si="10"/>
        <v>0</v>
      </c>
      <c r="AJ27" s="5">
        <f t="shared" si="11"/>
        <v>369</v>
      </c>
      <c r="AK27" s="5">
        <f t="shared" si="12"/>
        <v>178709</v>
      </c>
      <c r="AL27" s="5">
        <f t="shared" si="13"/>
        <v>475257.5</v>
      </c>
      <c r="AM27" s="5">
        <f t="shared" si="14"/>
        <v>548000</v>
      </c>
      <c r="AN27" s="5">
        <f t="shared" si="15"/>
        <v>0</v>
      </c>
      <c r="AO27" s="6">
        <f t="shared" si="15"/>
        <v>369</v>
      </c>
      <c r="AP27" s="6">
        <f t="shared" si="16"/>
        <v>178340</v>
      </c>
      <c r="AQ27" s="6">
        <f t="shared" si="16"/>
        <v>296548.5</v>
      </c>
      <c r="AR27" s="6">
        <f t="shared" si="16"/>
        <v>72742.5</v>
      </c>
      <c r="AS27" s="6">
        <f t="shared" si="17"/>
        <v>474888.5</v>
      </c>
      <c r="AY27" s="5">
        <v>7.4000000000000003E-3</v>
      </c>
      <c r="AZ27" s="5"/>
      <c r="BA27" s="5"/>
      <c r="BB27" s="5"/>
      <c r="BC27" s="5"/>
    </row>
    <row r="28" spans="1:55" x14ac:dyDescent="0.25">
      <c r="A28">
        <v>2007</v>
      </c>
      <c r="B28" t="s">
        <v>272</v>
      </c>
      <c r="D28" s="14">
        <f>USBankData!$K28</f>
        <v>267111</v>
      </c>
      <c r="E28" s="14">
        <f>DiscoverData!$K28</f>
        <v>621280</v>
      </c>
      <c r="F28" s="14">
        <f>CapitalOneData!$K28</f>
        <v>753282</v>
      </c>
      <c r="G28" s="14">
        <f>CitiData!$K28</f>
        <v>1087000</v>
      </c>
      <c r="H28" s="14">
        <f>AMEXData!$K28</f>
        <v>550875</v>
      </c>
      <c r="I28" s="14">
        <f>JPMData!$K28</f>
        <v>847000</v>
      </c>
      <c r="J28" s="14">
        <f>BofAData!$K28</f>
        <v>738</v>
      </c>
      <c r="K28" s="14">
        <f>WellsFargoData!$K28</f>
        <v>251000</v>
      </c>
      <c r="L28" s="14">
        <f>HuntingtonData!$K28</f>
        <v>0</v>
      </c>
      <c r="M28" s="14">
        <f>PNCData!$K28</f>
        <v>3</v>
      </c>
      <c r="N28" s="14">
        <f>TDData!$K28</f>
        <v>0</v>
      </c>
      <c r="O28" s="1">
        <f>PWCData!$K28</f>
        <v>0</v>
      </c>
      <c r="P28" s="1"/>
      <c r="Q28" s="1">
        <v>1.34E-2</v>
      </c>
      <c r="R28" s="2">
        <f t="shared" si="1"/>
        <v>0</v>
      </c>
      <c r="S28" s="1">
        <f t="shared" si="2"/>
        <v>2.25</v>
      </c>
      <c r="T28" s="1">
        <f t="shared" si="3"/>
        <v>259055.5</v>
      </c>
      <c r="U28" s="1">
        <f t="shared" si="4"/>
        <v>687281</v>
      </c>
      <c r="V28" s="1">
        <f t="shared" si="5"/>
        <v>1087000</v>
      </c>
      <c r="X28" s="2">
        <f t="shared" si="6"/>
        <v>0</v>
      </c>
      <c r="Y28" s="2">
        <f t="shared" si="6"/>
        <v>2.25</v>
      </c>
      <c r="Z28" s="2">
        <f t="shared" si="18"/>
        <v>259053.25</v>
      </c>
      <c r="AA28" s="2">
        <f t="shared" si="18"/>
        <v>428225.5</v>
      </c>
      <c r="AB28" s="2">
        <f t="shared" si="18"/>
        <v>399719</v>
      </c>
      <c r="AC28" s="2">
        <f t="shared" si="7"/>
        <v>687278.75</v>
      </c>
      <c r="AD28" s="4">
        <v>1.2</v>
      </c>
      <c r="AE28" s="1">
        <f t="shared" si="8"/>
        <v>1.2E-2</v>
      </c>
      <c r="AF28">
        <v>0</v>
      </c>
      <c r="AG28">
        <f t="shared" si="9"/>
        <v>0</v>
      </c>
      <c r="AI28" s="2">
        <f t="shared" si="10"/>
        <v>0</v>
      </c>
      <c r="AJ28" s="5">
        <f t="shared" si="11"/>
        <v>370.5</v>
      </c>
      <c r="AK28" s="5">
        <f t="shared" si="12"/>
        <v>267111</v>
      </c>
      <c r="AL28" s="5">
        <f t="shared" si="13"/>
        <v>720281.5</v>
      </c>
      <c r="AM28" s="5">
        <f t="shared" si="14"/>
        <v>1087000</v>
      </c>
      <c r="AN28" s="5">
        <f t="shared" si="15"/>
        <v>0</v>
      </c>
      <c r="AO28" s="6">
        <f t="shared" si="15"/>
        <v>370.5</v>
      </c>
      <c r="AP28" s="6">
        <f t="shared" si="16"/>
        <v>266740.5</v>
      </c>
      <c r="AQ28" s="6">
        <f t="shared" si="16"/>
        <v>453170.5</v>
      </c>
      <c r="AR28" s="6">
        <f t="shared" si="16"/>
        <v>366718.5</v>
      </c>
      <c r="AS28" s="6">
        <f t="shared" si="17"/>
        <v>719911</v>
      </c>
      <c r="AY28" s="5">
        <v>1.03E-2</v>
      </c>
      <c r="AZ28" s="5"/>
      <c r="BA28" s="5"/>
      <c r="BB28" s="5"/>
      <c r="BC28" s="5"/>
    </row>
    <row r="29" spans="1:55" x14ac:dyDescent="0.25">
      <c r="A29">
        <v>2007</v>
      </c>
      <c r="B29" t="s">
        <v>273</v>
      </c>
      <c r="D29" s="14">
        <f>USBankData!$K29</f>
        <v>370347</v>
      </c>
      <c r="E29" s="14">
        <f>DiscoverData!$K29</f>
        <v>838421</v>
      </c>
      <c r="F29" s="14">
        <f>CapitalOneData!$K29</f>
        <v>1058465</v>
      </c>
      <c r="G29" s="14">
        <f>CitiData!$K29</f>
        <v>1470000</v>
      </c>
      <c r="H29" s="14">
        <f>AMEXData!$K29</f>
        <v>782272</v>
      </c>
      <c r="I29" s="14">
        <f>JPMData!$K29</f>
        <v>1171000</v>
      </c>
      <c r="J29" s="14">
        <f>BofAData!$K29</f>
        <v>738</v>
      </c>
      <c r="K29" s="14">
        <f>WellsFargoData!$K29</f>
        <v>361000</v>
      </c>
      <c r="L29" s="14">
        <f>HuntingtonData!$K29</f>
        <v>0</v>
      </c>
      <c r="M29" s="14">
        <f>PNCData!$K29</f>
        <v>3</v>
      </c>
      <c r="N29" s="14">
        <f>TDData!$K29</f>
        <v>0</v>
      </c>
      <c r="O29" s="1">
        <f>PWCData!$K29</f>
        <v>0</v>
      </c>
      <c r="P29" s="1"/>
      <c r="Q29" s="1">
        <v>1.49E-2</v>
      </c>
      <c r="R29" s="2">
        <f t="shared" si="1"/>
        <v>0</v>
      </c>
      <c r="S29" s="1">
        <f t="shared" si="2"/>
        <v>2.25</v>
      </c>
      <c r="T29" s="1">
        <f t="shared" si="3"/>
        <v>365673.5</v>
      </c>
      <c r="U29" s="1">
        <f t="shared" si="4"/>
        <v>948443</v>
      </c>
      <c r="V29" s="1">
        <f t="shared" si="5"/>
        <v>1470000</v>
      </c>
      <c r="X29" s="2">
        <f t="shared" si="6"/>
        <v>0</v>
      </c>
      <c r="Y29" s="2">
        <f t="shared" si="6"/>
        <v>2.25</v>
      </c>
      <c r="Z29" s="2">
        <f t="shared" si="18"/>
        <v>365671.25</v>
      </c>
      <c r="AA29" s="2">
        <f t="shared" si="18"/>
        <v>582769.5</v>
      </c>
      <c r="AB29" s="2">
        <f t="shared" si="18"/>
        <v>521557</v>
      </c>
      <c r="AC29" s="2">
        <f t="shared" si="7"/>
        <v>948440.75</v>
      </c>
      <c r="AD29" s="4">
        <v>1.35</v>
      </c>
      <c r="AE29" s="1">
        <f t="shared" si="8"/>
        <v>1.3500000000000002E-2</v>
      </c>
      <c r="AF29">
        <v>0</v>
      </c>
      <c r="AG29">
        <f t="shared" si="9"/>
        <v>0</v>
      </c>
      <c r="AI29" s="2">
        <f t="shared" si="10"/>
        <v>0</v>
      </c>
      <c r="AJ29" s="5">
        <f t="shared" si="11"/>
        <v>370.5</v>
      </c>
      <c r="AK29" s="5">
        <f t="shared" si="12"/>
        <v>370347</v>
      </c>
      <c r="AL29" s="5">
        <f t="shared" si="13"/>
        <v>1003454</v>
      </c>
      <c r="AM29" s="5">
        <f t="shared" si="14"/>
        <v>1470000</v>
      </c>
      <c r="AN29" s="5">
        <f t="shared" si="15"/>
        <v>0</v>
      </c>
      <c r="AO29" s="6">
        <f t="shared" si="15"/>
        <v>370.5</v>
      </c>
      <c r="AP29" s="6">
        <f t="shared" si="16"/>
        <v>369976.5</v>
      </c>
      <c r="AQ29" s="6">
        <f t="shared" si="16"/>
        <v>633107</v>
      </c>
      <c r="AR29" s="6">
        <f t="shared" si="16"/>
        <v>466546</v>
      </c>
      <c r="AS29" s="6">
        <f t="shared" si="17"/>
        <v>1003083.5</v>
      </c>
      <c r="AY29" s="5">
        <v>1.3500000000000002E-2</v>
      </c>
      <c r="AZ29" s="5"/>
      <c r="BA29" s="5"/>
      <c r="BB29" s="5"/>
      <c r="BC29" s="5"/>
    </row>
    <row r="30" spans="1:55" x14ac:dyDescent="0.25">
      <c r="A30">
        <v>2008</v>
      </c>
      <c r="B30" t="s">
        <v>68</v>
      </c>
      <c r="D30" s="14">
        <f>USBankData!$K30</f>
        <v>124588</v>
      </c>
      <c r="E30" s="14">
        <f>DiscoverData!$K30</f>
        <v>251857</v>
      </c>
      <c r="F30" s="14">
        <f>CapitalOneData!$K30</f>
        <v>382745</v>
      </c>
      <c r="G30" s="14">
        <f>CitiData!$K30</f>
        <v>486000</v>
      </c>
      <c r="H30" s="14">
        <f>AMEXData!$K30</f>
        <v>271779</v>
      </c>
      <c r="I30" s="14">
        <f>JPMData!$K30</f>
        <v>370000</v>
      </c>
      <c r="J30" s="14">
        <f>BofAData!$K30</f>
        <v>0</v>
      </c>
      <c r="K30" s="14">
        <f>WellsFargoData!$K30</f>
        <v>137000</v>
      </c>
      <c r="L30" s="14">
        <f>HuntingtonData!$K30</f>
        <v>0</v>
      </c>
      <c r="M30" s="14">
        <f>PNCData!$K30</f>
        <v>0</v>
      </c>
      <c r="N30" s="14">
        <f>TDData!$K30</f>
        <v>0</v>
      </c>
      <c r="O30" s="1">
        <f>PWCData!$K30</f>
        <v>0</v>
      </c>
      <c r="P30" s="1"/>
      <c r="Q30" s="1">
        <v>1.6200000000000003E-2</v>
      </c>
      <c r="R30" s="2">
        <f t="shared" si="1"/>
        <v>0</v>
      </c>
      <c r="S30" s="1">
        <f t="shared" si="2"/>
        <v>0</v>
      </c>
      <c r="T30" s="1">
        <f t="shared" si="3"/>
        <v>130794</v>
      </c>
      <c r="U30" s="1">
        <f t="shared" si="4"/>
        <v>320889.5</v>
      </c>
      <c r="V30" s="1">
        <f t="shared" si="5"/>
        <v>486000</v>
      </c>
      <c r="X30" s="2">
        <f t="shared" si="6"/>
        <v>0</v>
      </c>
      <c r="Y30" s="2">
        <f t="shared" si="6"/>
        <v>0</v>
      </c>
      <c r="Z30" s="2">
        <f t="shared" si="18"/>
        <v>130794</v>
      </c>
      <c r="AA30" s="2">
        <f t="shared" si="18"/>
        <v>190095.5</v>
      </c>
      <c r="AB30" s="2">
        <f t="shared" si="18"/>
        <v>165110.5</v>
      </c>
      <c r="AC30" s="2">
        <f t="shared" si="7"/>
        <v>320889.5</v>
      </c>
      <c r="AD30" s="4">
        <v>1.55</v>
      </c>
      <c r="AE30" s="1">
        <f t="shared" si="8"/>
        <v>1.55E-2</v>
      </c>
      <c r="AF30">
        <v>1</v>
      </c>
      <c r="AG30">
        <f t="shared" si="9"/>
        <v>100</v>
      </c>
      <c r="AI30" s="2">
        <f t="shared" si="10"/>
        <v>0</v>
      </c>
      <c r="AJ30" s="5">
        <f t="shared" si="11"/>
        <v>0</v>
      </c>
      <c r="AK30" s="5">
        <f t="shared" si="12"/>
        <v>137000</v>
      </c>
      <c r="AL30" s="5">
        <f t="shared" si="13"/>
        <v>345444.75</v>
      </c>
      <c r="AM30" s="5">
        <f t="shared" si="14"/>
        <v>486000</v>
      </c>
      <c r="AN30" s="5">
        <f t="shared" si="15"/>
        <v>0</v>
      </c>
      <c r="AO30" s="6">
        <f t="shared" si="15"/>
        <v>0</v>
      </c>
      <c r="AP30" s="6">
        <f t="shared" si="16"/>
        <v>137000</v>
      </c>
      <c r="AQ30" s="6">
        <f t="shared" si="16"/>
        <v>208444.75</v>
      </c>
      <c r="AR30" s="6">
        <f t="shared" si="16"/>
        <v>140555.25</v>
      </c>
      <c r="AS30" s="6">
        <f t="shared" si="17"/>
        <v>345444.75</v>
      </c>
      <c r="AY30" s="5">
        <v>1.54E-2</v>
      </c>
      <c r="AZ30" s="5"/>
      <c r="BA30" s="5"/>
      <c r="BB30" s="5"/>
      <c r="BC30" s="5"/>
    </row>
    <row r="31" spans="1:55" x14ac:dyDescent="0.25">
      <c r="A31">
        <v>2008</v>
      </c>
      <c r="B31" t="s">
        <v>271</v>
      </c>
      <c r="D31" s="14">
        <f>USBankData!$K31</f>
        <v>269578</v>
      </c>
      <c r="E31" s="14">
        <f>DiscoverData!$K31</f>
        <v>520045</v>
      </c>
      <c r="F31" s="14">
        <f>CapitalOneData!$K31</f>
        <v>782177</v>
      </c>
      <c r="G31" s="14">
        <f>CitiData!$K31</f>
        <v>1039000</v>
      </c>
      <c r="H31" s="14">
        <f>AMEXData!$K31</f>
        <v>619235</v>
      </c>
      <c r="I31" s="14">
        <f>JPMData!$K31</f>
        <v>745000</v>
      </c>
      <c r="J31" s="14">
        <f>BofAData!$K31</f>
        <v>0</v>
      </c>
      <c r="K31" s="14">
        <f>WellsFargoData!$K31</f>
        <v>300000</v>
      </c>
      <c r="L31" s="14">
        <f>HuntingtonData!$K31</f>
        <v>0</v>
      </c>
      <c r="M31" s="14">
        <f>PNCData!$K31</f>
        <v>0</v>
      </c>
      <c r="N31" s="14">
        <f>TDData!$K31</f>
        <v>0</v>
      </c>
      <c r="O31" s="1">
        <f>PWCData!$K31</f>
        <v>0</v>
      </c>
      <c r="P31" s="1"/>
      <c r="Q31" s="1">
        <v>1.8200000000000001E-2</v>
      </c>
      <c r="R31" s="2">
        <f t="shared" si="1"/>
        <v>0</v>
      </c>
      <c r="S31" s="1">
        <f t="shared" si="2"/>
        <v>0</v>
      </c>
      <c r="T31" s="1">
        <f t="shared" si="3"/>
        <v>284789</v>
      </c>
      <c r="U31" s="1">
        <f t="shared" si="4"/>
        <v>682117.5</v>
      </c>
      <c r="V31" s="1">
        <f t="shared" si="5"/>
        <v>1039000</v>
      </c>
      <c r="X31" s="2">
        <f t="shared" si="6"/>
        <v>0</v>
      </c>
      <c r="Y31" s="2">
        <f t="shared" si="6"/>
        <v>0</v>
      </c>
      <c r="Z31" s="2">
        <f t="shared" si="18"/>
        <v>284789</v>
      </c>
      <c r="AA31" s="2">
        <f t="shared" si="18"/>
        <v>397328.5</v>
      </c>
      <c r="AB31" s="2">
        <f t="shared" si="18"/>
        <v>356882.5</v>
      </c>
      <c r="AC31" s="2">
        <f t="shared" si="7"/>
        <v>682117.5</v>
      </c>
      <c r="AD31" s="4">
        <v>1.77</v>
      </c>
      <c r="AE31" s="1">
        <f t="shared" si="8"/>
        <v>1.77E-2</v>
      </c>
      <c r="AF31">
        <v>1</v>
      </c>
      <c r="AG31">
        <f t="shared" si="9"/>
        <v>100</v>
      </c>
      <c r="AI31" s="2">
        <f t="shared" si="10"/>
        <v>0</v>
      </c>
      <c r="AJ31" s="5">
        <f t="shared" si="11"/>
        <v>0</v>
      </c>
      <c r="AK31" s="5">
        <f t="shared" si="12"/>
        <v>300000</v>
      </c>
      <c r="AL31" s="5">
        <f t="shared" si="13"/>
        <v>713558.75</v>
      </c>
      <c r="AM31" s="5">
        <f t="shared" si="14"/>
        <v>1039000</v>
      </c>
      <c r="AN31" s="5">
        <f t="shared" si="15"/>
        <v>0</v>
      </c>
      <c r="AO31" s="6">
        <f t="shared" si="15"/>
        <v>0</v>
      </c>
      <c r="AP31" s="6">
        <f t="shared" si="16"/>
        <v>300000</v>
      </c>
      <c r="AQ31" s="6">
        <f t="shared" si="16"/>
        <v>413558.75</v>
      </c>
      <c r="AR31" s="6">
        <f t="shared" si="16"/>
        <v>325441.25</v>
      </c>
      <c r="AS31" s="6">
        <f t="shared" si="17"/>
        <v>713558.75</v>
      </c>
      <c r="AY31" s="5">
        <v>1.7899999999999999E-2</v>
      </c>
      <c r="AZ31" s="5"/>
      <c r="BA31" s="5"/>
      <c r="BB31" s="5"/>
      <c r="BC31" s="5"/>
    </row>
    <row r="32" spans="1:55" x14ac:dyDescent="0.25">
      <c r="A32">
        <v>2008</v>
      </c>
      <c r="B32" t="s">
        <v>272</v>
      </c>
      <c r="D32" s="14">
        <f>USBankData!$K32</f>
        <v>424684</v>
      </c>
      <c r="E32" s="14">
        <f>DiscoverData!$K32</f>
        <v>810984</v>
      </c>
      <c r="F32" s="14">
        <f>CapitalOneData!$K32</f>
        <v>1185269</v>
      </c>
      <c r="G32" s="14">
        <f>CitiData!$K32</f>
        <v>1589000</v>
      </c>
      <c r="H32" s="14">
        <f>AMEXData!$K32</f>
        <v>968638</v>
      </c>
      <c r="I32" s="14">
        <f>JPMData!$K32</f>
        <v>1134000</v>
      </c>
      <c r="J32" s="14">
        <f>BofAData!$K32</f>
        <v>0</v>
      </c>
      <c r="K32" s="14">
        <f>WellsFargoData!$K32</f>
        <v>486000</v>
      </c>
      <c r="L32" s="14">
        <f>HuntingtonData!$K32</f>
        <v>0</v>
      </c>
      <c r="M32" s="14">
        <f>PNCData!$K32</f>
        <v>0</v>
      </c>
      <c r="N32" s="14">
        <f>TDData!$K32</f>
        <v>0</v>
      </c>
      <c r="O32" s="1">
        <f>PWCData!$K32</f>
        <v>0</v>
      </c>
      <c r="P32" s="1">
        <v>1.5046306451501179E-2</v>
      </c>
      <c r="Q32" s="1">
        <v>2.3199999999999998E-2</v>
      </c>
      <c r="R32" s="2">
        <f t="shared" si="1"/>
        <v>0</v>
      </c>
      <c r="S32" s="1">
        <f t="shared" si="2"/>
        <v>0</v>
      </c>
      <c r="T32" s="1">
        <f t="shared" si="3"/>
        <v>455342</v>
      </c>
      <c r="U32" s="1">
        <f t="shared" si="4"/>
        <v>1009978.5</v>
      </c>
      <c r="V32" s="1">
        <f t="shared" si="5"/>
        <v>1589000</v>
      </c>
      <c r="X32" s="2">
        <f t="shared" si="6"/>
        <v>0</v>
      </c>
      <c r="Y32" s="2">
        <f t="shared" si="6"/>
        <v>0</v>
      </c>
      <c r="Z32" s="2">
        <f t="shared" si="18"/>
        <v>455342</v>
      </c>
      <c r="AA32" s="2">
        <f t="shared" si="18"/>
        <v>554636.5</v>
      </c>
      <c r="AB32" s="2">
        <f t="shared" si="18"/>
        <v>579021.5</v>
      </c>
      <c r="AC32" s="2">
        <f t="shared" si="7"/>
        <v>1009978.5</v>
      </c>
      <c r="AD32" s="4">
        <v>1.97</v>
      </c>
      <c r="AE32" s="1">
        <f t="shared" si="8"/>
        <v>1.9699999999999999E-2</v>
      </c>
      <c r="AF32">
        <v>1</v>
      </c>
      <c r="AG32">
        <f t="shared" si="9"/>
        <v>100</v>
      </c>
      <c r="AI32" s="2">
        <f t="shared" si="10"/>
        <v>0</v>
      </c>
      <c r="AJ32" s="5">
        <f t="shared" si="11"/>
        <v>0</v>
      </c>
      <c r="AK32" s="5">
        <f t="shared" si="12"/>
        <v>486000</v>
      </c>
      <c r="AL32" s="5">
        <f t="shared" si="13"/>
        <v>1092659.5</v>
      </c>
      <c r="AM32" s="5">
        <f t="shared" si="14"/>
        <v>1589000</v>
      </c>
      <c r="AN32" s="5">
        <f t="shared" si="15"/>
        <v>0</v>
      </c>
      <c r="AO32" s="6">
        <f t="shared" si="15"/>
        <v>0</v>
      </c>
      <c r="AP32" s="6">
        <f t="shared" si="16"/>
        <v>486000</v>
      </c>
      <c r="AQ32" s="6">
        <f t="shared" si="16"/>
        <v>606659.5</v>
      </c>
      <c r="AR32" s="6">
        <f t="shared" si="16"/>
        <v>496340.5</v>
      </c>
      <c r="AS32" s="6">
        <f t="shared" si="17"/>
        <v>1092659.5</v>
      </c>
      <c r="AX32" s="5">
        <v>1.4351190160081091E-2</v>
      </c>
      <c r="AY32" s="5">
        <v>2.1299999999999999E-2</v>
      </c>
      <c r="AZ32" s="5"/>
      <c r="BA32" s="5"/>
      <c r="BB32" s="5"/>
      <c r="BC32" s="5"/>
    </row>
    <row r="33" spans="1:55" x14ac:dyDescent="0.25">
      <c r="A33">
        <v>2008</v>
      </c>
      <c r="B33" t="s">
        <v>273</v>
      </c>
      <c r="D33" s="14">
        <f>USBankData!$K33</f>
        <v>598815</v>
      </c>
      <c r="E33" s="14">
        <f>DiscoverData!$K33</f>
        <v>1170322</v>
      </c>
      <c r="F33" s="14">
        <f>CapitalOneData!$K33</f>
        <v>1636926</v>
      </c>
      <c r="G33" s="14">
        <f>CitiData!$K33</f>
        <v>2139000</v>
      </c>
      <c r="H33" s="14">
        <f>AMEXData!$K33</f>
        <v>1354708</v>
      </c>
      <c r="I33" s="14">
        <f>JPMData!$K33</f>
        <v>1558000</v>
      </c>
      <c r="J33" s="14">
        <f>BofAData!$K33</f>
        <v>0</v>
      </c>
      <c r="K33" s="14">
        <f>WellsFargoData!$K33</f>
        <v>698000</v>
      </c>
      <c r="L33" s="14">
        <f>HuntingtonData!$K33</f>
        <v>0</v>
      </c>
      <c r="M33" s="14">
        <f>PNCData!$K33</f>
        <v>0</v>
      </c>
      <c r="N33" s="14">
        <f>TDData!$K33</f>
        <v>0</v>
      </c>
      <c r="O33" s="1">
        <f>PWCData!$K33</f>
        <v>0</v>
      </c>
      <c r="P33" s="1">
        <v>1.8184340067540217E-2</v>
      </c>
      <c r="Q33" s="1">
        <v>2.63E-2</v>
      </c>
      <c r="R33" s="2">
        <f t="shared" si="1"/>
        <v>0</v>
      </c>
      <c r="S33" s="1">
        <f t="shared" si="2"/>
        <v>0</v>
      </c>
      <c r="T33" s="1">
        <f t="shared" si="3"/>
        <v>648407.5</v>
      </c>
      <c r="U33" s="1">
        <f t="shared" si="4"/>
        <v>1405531</v>
      </c>
      <c r="V33" s="1">
        <f t="shared" si="5"/>
        <v>2139000</v>
      </c>
      <c r="X33" s="2">
        <f t="shared" si="6"/>
        <v>0</v>
      </c>
      <c r="Y33" s="2">
        <f t="shared" si="6"/>
        <v>0</v>
      </c>
      <c r="Z33" s="2">
        <f t="shared" si="18"/>
        <v>648407.5</v>
      </c>
      <c r="AA33" s="2">
        <f t="shared" si="18"/>
        <v>757123.5</v>
      </c>
      <c r="AB33" s="2">
        <f t="shared" si="18"/>
        <v>733469</v>
      </c>
      <c r="AC33" s="2">
        <f t="shared" si="7"/>
        <v>1405531</v>
      </c>
      <c r="AD33" s="4">
        <v>2.2799999999999998</v>
      </c>
      <c r="AE33" s="1">
        <f t="shared" si="8"/>
        <v>2.2799999999999997E-2</v>
      </c>
      <c r="AF33">
        <v>1</v>
      </c>
      <c r="AG33">
        <f t="shared" si="9"/>
        <v>100</v>
      </c>
      <c r="AI33" s="2">
        <f t="shared" si="10"/>
        <v>0</v>
      </c>
      <c r="AJ33" s="5">
        <f t="shared" si="11"/>
        <v>0</v>
      </c>
      <c r="AK33" s="5">
        <f t="shared" si="12"/>
        <v>698000</v>
      </c>
      <c r="AL33" s="5">
        <f t="shared" si="13"/>
        <v>1507177</v>
      </c>
      <c r="AM33" s="5">
        <f t="shared" si="14"/>
        <v>2139000</v>
      </c>
      <c r="AN33" s="5">
        <f t="shared" si="15"/>
        <v>0</v>
      </c>
      <c r="AO33" s="6">
        <f t="shared" si="15"/>
        <v>0</v>
      </c>
      <c r="AP33" s="6">
        <f t="shared" si="16"/>
        <v>698000</v>
      </c>
      <c r="AQ33" s="6">
        <f t="shared" si="16"/>
        <v>809177</v>
      </c>
      <c r="AR33" s="6">
        <f t="shared" si="16"/>
        <v>631823</v>
      </c>
      <c r="AS33" s="6">
        <f t="shared" si="17"/>
        <v>1507177</v>
      </c>
      <c r="AX33" s="5">
        <v>2.3761974989927468E-2</v>
      </c>
      <c r="AY33" s="5">
        <v>2.76E-2</v>
      </c>
      <c r="AZ33" s="5"/>
      <c r="BA33" s="5"/>
      <c r="BB33" s="5"/>
      <c r="BC33" s="5"/>
    </row>
    <row r="34" spans="1:55" x14ac:dyDescent="0.25">
      <c r="A34">
        <v>2009</v>
      </c>
      <c r="B34" t="s">
        <v>68</v>
      </c>
      <c r="D34" s="14">
        <f>USBankData!$K34</f>
        <v>214644</v>
      </c>
      <c r="E34" s="14">
        <f>DiscoverData!$K34</f>
        <v>501455</v>
      </c>
      <c r="F34" s="14">
        <f>CapitalOneData!$K34</f>
        <v>560710</v>
      </c>
      <c r="G34" s="14">
        <f>CitiData!$K34</f>
        <v>604000</v>
      </c>
      <c r="H34" s="14">
        <f>AMEXData!$K34</f>
        <v>425866</v>
      </c>
      <c r="I34" s="14">
        <f>JPMData!$K34</f>
        <v>460000</v>
      </c>
      <c r="J34" s="14">
        <f>BofAData!$K34</f>
        <v>0</v>
      </c>
      <c r="K34" s="14">
        <f>WellsFargoData!$K34</f>
        <v>476000</v>
      </c>
      <c r="L34" s="14">
        <f>HuntingtonData!$K34</f>
        <v>0</v>
      </c>
      <c r="M34" s="14">
        <f>PNCData!$K34</f>
        <v>0</v>
      </c>
      <c r="N34" s="14">
        <f>TDData!$K34</f>
        <v>0</v>
      </c>
      <c r="O34" s="1">
        <f>PWCData!$K34</f>
        <v>0</v>
      </c>
      <c r="P34" s="1">
        <v>2.1375616536573567E-2</v>
      </c>
      <c r="Q34" s="1">
        <v>2.8199999999999999E-2</v>
      </c>
      <c r="R34" s="2">
        <f t="shared" si="1"/>
        <v>0</v>
      </c>
      <c r="S34" s="1">
        <f t="shared" si="2"/>
        <v>0</v>
      </c>
      <c r="T34" s="1">
        <f t="shared" si="3"/>
        <v>320255</v>
      </c>
      <c r="U34" s="1">
        <f t="shared" si="4"/>
        <v>482363.75</v>
      </c>
      <c r="V34" s="1">
        <f t="shared" si="5"/>
        <v>604000</v>
      </c>
      <c r="X34" s="2">
        <f t="shared" si="6"/>
        <v>0</v>
      </c>
      <c r="Y34" s="2">
        <f t="shared" si="6"/>
        <v>0</v>
      </c>
      <c r="Z34" s="2">
        <f t="shared" si="18"/>
        <v>320255</v>
      </c>
      <c r="AA34" s="2">
        <f t="shared" si="18"/>
        <v>162108.75</v>
      </c>
      <c r="AB34" s="2">
        <f t="shared" si="18"/>
        <v>121636.25</v>
      </c>
      <c r="AC34" s="2">
        <f t="shared" si="7"/>
        <v>482363.75</v>
      </c>
      <c r="AD34" s="4">
        <v>2.62</v>
      </c>
      <c r="AE34" s="1">
        <f t="shared" si="8"/>
        <v>2.6200000000000001E-2</v>
      </c>
      <c r="AF34">
        <v>1</v>
      </c>
      <c r="AG34">
        <f t="shared" si="9"/>
        <v>100</v>
      </c>
      <c r="AI34" s="2">
        <f t="shared" si="10"/>
        <v>0</v>
      </c>
      <c r="AJ34" s="5">
        <f t="shared" si="11"/>
        <v>0</v>
      </c>
      <c r="AK34" s="5">
        <f t="shared" si="12"/>
        <v>425866</v>
      </c>
      <c r="AL34" s="5">
        <f t="shared" si="13"/>
        <v>495091.25</v>
      </c>
      <c r="AM34" s="5">
        <f t="shared" si="14"/>
        <v>604000</v>
      </c>
      <c r="AN34" s="5">
        <f t="shared" si="15"/>
        <v>0</v>
      </c>
      <c r="AO34" s="6">
        <f t="shared" si="15"/>
        <v>0</v>
      </c>
      <c r="AP34" s="6">
        <f t="shared" si="16"/>
        <v>425866</v>
      </c>
      <c r="AQ34" s="6">
        <f t="shared" si="16"/>
        <v>69225.25</v>
      </c>
      <c r="AR34" s="6">
        <f t="shared" si="16"/>
        <v>108908.75</v>
      </c>
      <c r="AS34" s="6">
        <f t="shared" si="17"/>
        <v>495091.25</v>
      </c>
      <c r="AX34" s="5">
        <v>3.6395778304496938E-2</v>
      </c>
      <c r="AY34" s="5">
        <v>3.5699999999999996E-2</v>
      </c>
      <c r="AZ34" s="5"/>
      <c r="BA34" s="5"/>
      <c r="BB34" s="5"/>
      <c r="BC34" s="5"/>
    </row>
    <row r="35" spans="1:55" x14ac:dyDescent="0.25">
      <c r="A35">
        <v>2009</v>
      </c>
      <c r="B35" t="s">
        <v>271</v>
      </c>
      <c r="D35" s="14">
        <f>USBankData!$K35</f>
        <v>479286</v>
      </c>
      <c r="E35" s="14">
        <f>DiscoverData!$K35</f>
        <v>1080609</v>
      </c>
      <c r="F35" s="14">
        <f>CapitalOneData!$K35</f>
        <v>1129249</v>
      </c>
      <c r="G35" s="14">
        <f>CitiData!$K35</f>
        <v>1321000</v>
      </c>
      <c r="H35" s="14">
        <f>AMEXData!$K35</f>
        <v>809216</v>
      </c>
      <c r="I35" s="14">
        <f>JPMData!$K35</f>
        <v>1002000</v>
      </c>
      <c r="J35" s="14">
        <f>BofAData!$K35</f>
        <v>0</v>
      </c>
      <c r="K35" s="14">
        <f>WellsFargoData!$K35</f>
        <v>1019000</v>
      </c>
      <c r="L35" s="14">
        <f>HuntingtonData!$K35</f>
        <v>0</v>
      </c>
      <c r="M35" s="14">
        <f>PNCData!$K35</f>
        <v>0</v>
      </c>
      <c r="N35" s="14">
        <f>TDData!$K35</f>
        <v>0</v>
      </c>
      <c r="O35" s="1">
        <f>PWCData!$K35</f>
        <v>0</v>
      </c>
      <c r="P35" s="1">
        <v>2.8949986195340255E-2</v>
      </c>
      <c r="Q35" s="1">
        <v>3.04E-2</v>
      </c>
      <c r="R35" s="2">
        <f t="shared" si="1"/>
        <v>0</v>
      </c>
      <c r="S35" s="1">
        <f t="shared" si="2"/>
        <v>0</v>
      </c>
      <c r="T35" s="1">
        <f t="shared" si="3"/>
        <v>644251</v>
      </c>
      <c r="U35" s="1">
        <f t="shared" si="4"/>
        <v>1034402.25</v>
      </c>
      <c r="V35" s="1">
        <f t="shared" si="5"/>
        <v>1321000</v>
      </c>
      <c r="X35" s="2">
        <f t="shared" si="6"/>
        <v>0</v>
      </c>
      <c r="Y35" s="2">
        <f t="shared" si="6"/>
        <v>0</v>
      </c>
      <c r="Z35" s="2">
        <f t="shared" si="18"/>
        <v>644251</v>
      </c>
      <c r="AA35" s="2">
        <f t="shared" si="18"/>
        <v>390151.25</v>
      </c>
      <c r="AB35" s="2">
        <f t="shared" si="18"/>
        <v>286597.75</v>
      </c>
      <c r="AC35" s="2">
        <f t="shared" si="7"/>
        <v>1034402.25</v>
      </c>
      <c r="AD35" s="4">
        <v>2.91</v>
      </c>
      <c r="AE35" s="1">
        <f t="shared" si="8"/>
        <v>2.9100000000000001E-2</v>
      </c>
      <c r="AF35">
        <v>1</v>
      </c>
      <c r="AG35">
        <f t="shared" si="9"/>
        <v>100</v>
      </c>
      <c r="AI35" s="2">
        <f t="shared" si="10"/>
        <v>0</v>
      </c>
      <c r="AJ35" s="5">
        <f t="shared" si="11"/>
        <v>0</v>
      </c>
      <c r="AK35" s="5">
        <f t="shared" si="12"/>
        <v>809216</v>
      </c>
      <c r="AL35" s="5">
        <f t="shared" si="13"/>
        <v>1065206.75</v>
      </c>
      <c r="AM35" s="5">
        <f t="shared" si="14"/>
        <v>1321000</v>
      </c>
      <c r="AN35" s="5">
        <f t="shared" si="15"/>
        <v>0</v>
      </c>
      <c r="AO35" s="6">
        <f t="shared" si="15"/>
        <v>0</v>
      </c>
      <c r="AP35" s="6">
        <f t="shared" si="16"/>
        <v>809216</v>
      </c>
      <c r="AQ35" s="6">
        <f t="shared" si="16"/>
        <v>255990.75</v>
      </c>
      <c r="AR35" s="6">
        <f t="shared" si="16"/>
        <v>255793.25</v>
      </c>
      <c r="AS35" s="6">
        <f t="shared" si="17"/>
        <v>1065206.75</v>
      </c>
      <c r="AX35" s="5">
        <v>5.9769400777700404E-2</v>
      </c>
      <c r="AY35" s="5">
        <v>4.2999999999999997E-2</v>
      </c>
      <c r="AZ35" s="5"/>
      <c r="BA35" s="5"/>
      <c r="BB35" s="5"/>
      <c r="BC35" s="5"/>
    </row>
    <row r="36" spans="1:55" x14ac:dyDescent="0.25">
      <c r="A36">
        <v>2009</v>
      </c>
      <c r="B36" t="s">
        <v>272</v>
      </c>
      <c r="D36" s="14">
        <f>USBankData!$K36</f>
        <v>752252</v>
      </c>
      <c r="E36" s="14">
        <f>DiscoverData!$K36</f>
        <v>1587874</v>
      </c>
      <c r="F36" s="14">
        <f>CapitalOneData!$K36</f>
        <v>1676192</v>
      </c>
      <c r="G36" s="14">
        <f>CitiData!$K36</f>
        <v>2135000</v>
      </c>
      <c r="H36" s="14">
        <f>AMEXData!$K36</f>
        <v>1105031</v>
      </c>
      <c r="I36" s="14">
        <f>JPMData!$K36</f>
        <v>1652000</v>
      </c>
      <c r="J36" s="14">
        <f>BofAData!$K36</f>
        <v>0</v>
      </c>
      <c r="K36" s="14">
        <f>WellsFargoData!$K36</f>
        <v>1538000</v>
      </c>
      <c r="L36" s="14">
        <f>HuntingtonData!$K36</f>
        <v>0</v>
      </c>
      <c r="M36" s="14">
        <f>PNCData!$K36</f>
        <v>11827</v>
      </c>
      <c r="N36" s="14">
        <f>TDData!$K36</f>
        <v>0</v>
      </c>
      <c r="O36" s="1">
        <f>PWCData!$K36</f>
        <v>0</v>
      </c>
      <c r="P36" s="1">
        <v>3.535439952314226E-2</v>
      </c>
      <c r="Q36" s="1">
        <v>2.9700000000000001E-2</v>
      </c>
      <c r="R36" s="2">
        <f t="shared" si="1"/>
        <v>0</v>
      </c>
      <c r="S36" s="1">
        <f t="shared" si="2"/>
        <v>0</v>
      </c>
      <c r="T36" s="1">
        <f t="shared" si="3"/>
        <v>928641.5</v>
      </c>
      <c r="U36" s="1">
        <f t="shared" si="4"/>
        <v>1603905.5</v>
      </c>
      <c r="V36" s="1">
        <f t="shared" si="5"/>
        <v>2135000</v>
      </c>
      <c r="X36" s="2">
        <f t="shared" si="6"/>
        <v>0</v>
      </c>
      <c r="Y36" s="2">
        <f t="shared" si="6"/>
        <v>0</v>
      </c>
      <c r="Z36" s="2">
        <f t="shared" si="18"/>
        <v>928641.5</v>
      </c>
      <c r="AA36" s="2">
        <f t="shared" si="18"/>
        <v>675264</v>
      </c>
      <c r="AB36" s="2">
        <f t="shared" si="18"/>
        <v>531094.5</v>
      </c>
      <c r="AC36" s="2">
        <f t="shared" si="7"/>
        <v>1603905.5</v>
      </c>
      <c r="AD36" s="4">
        <v>3.12</v>
      </c>
      <c r="AE36" s="1">
        <f t="shared" si="8"/>
        <v>3.1200000000000002E-2</v>
      </c>
      <c r="AF36">
        <v>0</v>
      </c>
      <c r="AG36">
        <f t="shared" si="9"/>
        <v>0</v>
      </c>
      <c r="AI36" s="2">
        <f t="shared" si="10"/>
        <v>0</v>
      </c>
      <c r="AJ36" s="5">
        <f t="shared" si="11"/>
        <v>5913.5</v>
      </c>
      <c r="AK36" s="5">
        <f t="shared" si="12"/>
        <v>1105031</v>
      </c>
      <c r="AL36" s="5">
        <f t="shared" si="13"/>
        <v>1635968.5</v>
      </c>
      <c r="AM36" s="5">
        <f t="shared" si="14"/>
        <v>2135000</v>
      </c>
      <c r="AN36" s="5">
        <f t="shared" si="15"/>
        <v>0</v>
      </c>
      <c r="AO36" s="6">
        <f t="shared" si="15"/>
        <v>5913.5</v>
      </c>
      <c r="AP36" s="6">
        <f t="shared" si="16"/>
        <v>1099117.5</v>
      </c>
      <c r="AQ36" s="6">
        <f t="shared" si="16"/>
        <v>530937.5</v>
      </c>
      <c r="AR36" s="6">
        <f t="shared" si="16"/>
        <v>499031.5</v>
      </c>
      <c r="AS36" s="6">
        <f t="shared" si="17"/>
        <v>1630055</v>
      </c>
      <c r="AX36" s="5">
        <v>7.2376262573870878E-2</v>
      </c>
      <c r="AY36" s="5">
        <v>4.58E-2</v>
      </c>
      <c r="AZ36" s="5"/>
      <c r="BA36" s="5"/>
      <c r="BB36" s="5"/>
      <c r="BC36" s="5"/>
    </row>
    <row r="37" spans="1:55" x14ac:dyDescent="0.25">
      <c r="A37">
        <v>2009</v>
      </c>
      <c r="B37" t="s">
        <v>273</v>
      </c>
      <c r="D37" s="14">
        <f>USBankData!$K37</f>
        <v>1038649</v>
      </c>
      <c r="E37" s="14">
        <f>DiscoverData!$K37</f>
        <v>2279129</v>
      </c>
      <c r="F37" s="14">
        <f>CapitalOneData!$K37</f>
        <v>2180432</v>
      </c>
      <c r="G37" s="14">
        <f>CitiData!$K37</f>
        <v>3455000</v>
      </c>
      <c r="H37" s="14">
        <f>AMEXData!$K37</f>
        <v>1344335</v>
      </c>
      <c r="I37" s="14">
        <f>JPMData!$K37</f>
        <v>2255000</v>
      </c>
      <c r="J37" s="14">
        <f>BofAData!$K37</f>
        <v>0</v>
      </c>
      <c r="K37" s="14">
        <f>WellsFargoData!$K37</f>
        <v>2042000</v>
      </c>
      <c r="L37" s="14">
        <f>HuntingtonData!$K37</f>
        <v>0</v>
      </c>
      <c r="M37" s="14">
        <f>PNCData!$K37</f>
        <v>178531</v>
      </c>
      <c r="N37" s="14">
        <f>TDData!$K37</f>
        <v>0</v>
      </c>
      <c r="O37" s="1">
        <f>PWCData!$K37</f>
        <v>0</v>
      </c>
      <c r="P37" s="1">
        <v>4.4122977010924415E-2</v>
      </c>
      <c r="Q37" s="1">
        <v>2.8399999999999998E-2</v>
      </c>
      <c r="R37" s="2">
        <f t="shared" si="1"/>
        <v>0</v>
      </c>
      <c r="S37" s="1">
        <f t="shared" si="2"/>
        <v>0</v>
      </c>
      <c r="T37" s="1">
        <f t="shared" si="3"/>
        <v>1191492</v>
      </c>
      <c r="U37" s="1">
        <f t="shared" si="4"/>
        <v>2199074</v>
      </c>
      <c r="V37" s="1">
        <f t="shared" si="5"/>
        <v>3455000</v>
      </c>
      <c r="X37" s="2">
        <f t="shared" si="6"/>
        <v>0</v>
      </c>
      <c r="Y37" s="2">
        <f t="shared" si="6"/>
        <v>0</v>
      </c>
      <c r="Z37" s="2">
        <f t="shared" si="18"/>
        <v>1191492</v>
      </c>
      <c r="AA37" s="2">
        <f t="shared" si="18"/>
        <v>1007582</v>
      </c>
      <c r="AB37" s="2">
        <f t="shared" si="18"/>
        <v>1255926</v>
      </c>
      <c r="AC37" s="2">
        <f t="shared" si="7"/>
        <v>2199074</v>
      </c>
      <c r="AD37" s="4">
        <v>3.29</v>
      </c>
      <c r="AE37" s="1">
        <f t="shared" si="8"/>
        <v>3.2899999999999999E-2</v>
      </c>
      <c r="AF37">
        <v>0</v>
      </c>
      <c r="AG37">
        <f t="shared" si="9"/>
        <v>0</v>
      </c>
      <c r="AI37" s="2">
        <f t="shared" si="10"/>
        <v>0</v>
      </c>
      <c r="AJ37" s="5">
        <f t="shared" si="11"/>
        <v>89265.5</v>
      </c>
      <c r="AK37" s="5">
        <f t="shared" si="12"/>
        <v>1344335</v>
      </c>
      <c r="AL37" s="5">
        <f t="shared" si="13"/>
        <v>2236358</v>
      </c>
      <c r="AM37" s="5">
        <f t="shared" si="14"/>
        <v>3455000</v>
      </c>
      <c r="AN37" s="5">
        <f t="shared" si="15"/>
        <v>0</v>
      </c>
      <c r="AO37" s="6">
        <f t="shared" si="15"/>
        <v>89265.5</v>
      </c>
      <c r="AP37" s="6">
        <f t="shared" si="16"/>
        <v>1255069.5</v>
      </c>
      <c r="AQ37" s="6">
        <f t="shared" si="16"/>
        <v>892023</v>
      </c>
      <c r="AR37" s="6">
        <f t="shared" si="16"/>
        <v>1218642</v>
      </c>
      <c r="AS37" s="6">
        <f t="shared" si="17"/>
        <v>2147092.5</v>
      </c>
      <c r="AX37" s="5">
        <v>6.5783200702856412E-2</v>
      </c>
      <c r="AY37" s="5">
        <v>4.87E-2</v>
      </c>
      <c r="AZ37" s="5"/>
      <c r="BA37" s="5"/>
      <c r="BB37" s="5"/>
      <c r="BC37" s="5"/>
    </row>
    <row r="38" spans="1:55" x14ac:dyDescent="0.25">
      <c r="A38">
        <v>2010</v>
      </c>
      <c r="B38" t="s">
        <v>68</v>
      </c>
      <c r="D38" s="14">
        <f>USBankData!$K38</f>
        <v>312134</v>
      </c>
      <c r="E38" s="14">
        <f>DiscoverData!$K38</f>
        <v>1125308</v>
      </c>
      <c r="F38" s="14">
        <f>CapitalOneData!$K38</f>
        <v>1650751</v>
      </c>
      <c r="G38" s="14">
        <f>CitiData!$K38</f>
        <v>690000</v>
      </c>
      <c r="H38" s="14">
        <f>AMEXData!$K38</f>
        <v>249522</v>
      </c>
      <c r="I38" s="14">
        <f>JPMData!$K38</f>
        <v>363000</v>
      </c>
      <c r="J38" s="14">
        <f>BofAData!$K38</f>
        <v>0</v>
      </c>
      <c r="K38" s="14">
        <f>WellsFargoData!$K38</f>
        <v>589000</v>
      </c>
      <c r="L38" s="14">
        <f>HuntingtonData!$K38</f>
        <v>0</v>
      </c>
      <c r="M38" s="14">
        <f>PNCData!$K38</f>
        <v>90502</v>
      </c>
      <c r="N38" s="14">
        <f>TDData!$K38</f>
        <v>0</v>
      </c>
      <c r="O38" s="1">
        <f>PWCData!$K38</f>
        <v>0</v>
      </c>
      <c r="P38" s="1">
        <v>3.7773359840954271E-2</v>
      </c>
      <c r="Q38" s="1">
        <v>2.7999999999999997E-2</v>
      </c>
      <c r="R38" s="2">
        <f t="shared" si="1"/>
        <v>0</v>
      </c>
      <c r="S38" s="1">
        <f t="shared" si="2"/>
        <v>0</v>
      </c>
      <c r="T38" s="1">
        <f t="shared" si="3"/>
        <v>280828</v>
      </c>
      <c r="U38" s="1">
        <f t="shared" si="4"/>
        <v>614250</v>
      </c>
      <c r="V38" s="1">
        <f t="shared" si="5"/>
        <v>1650751</v>
      </c>
      <c r="X38" s="2">
        <f t="shared" si="6"/>
        <v>0</v>
      </c>
      <c r="Y38" s="2">
        <f t="shared" si="6"/>
        <v>0</v>
      </c>
      <c r="Z38" s="2">
        <f t="shared" si="18"/>
        <v>280828</v>
      </c>
      <c r="AA38" s="2">
        <f t="shared" si="18"/>
        <v>333422</v>
      </c>
      <c r="AB38" s="2">
        <f t="shared" si="18"/>
        <v>1036501</v>
      </c>
      <c r="AC38" s="2">
        <f t="shared" si="7"/>
        <v>614250</v>
      </c>
      <c r="AD38" s="4">
        <v>3.7</v>
      </c>
      <c r="AE38" s="1">
        <f t="shared" si="8"/>
        <v>3.7000000000000005E-2</v>
      </c>
      <c r="AF38">
        <v>0</v>
      </c>
      <c r="AG38">
        <f t="shared" si="9"/>
        <v>0</v>
      </c>
      <c r="AI38" s="2">
        <f t="shared" si="10"/>
        <v>0</v>
      </c>
      <c r="AJ38" s="5">
        <f t="shared" si="11"/>
        <v>45251</v>
      </c>
      <c r="AK38" s="5">
        <f t="shared" si="12"/>
        <v>312134</v>
      </c>
      <c r="AL38" s="5">
        <f t="shared" si="13"/>
        <v>664750</v>
      </c>
      <c r="AM38" s="5">
        <f t="shared" si="14"/>
        <v>1650751</v>
      </c>
      <c r="AN38" s="5">
        <f t="shared" si="15"/>
        <v>0</v>
      </c>
      <c r="AO38" s="6">
        <f t="shared" si="15"/>
        <v>45251</v>
      </c>
      <c r="AP38" s="6">
        <f t="shared" si="16"/>
        <v>266883</v>
      </c>
      <c r="AQ38" s="6">
        <f t="shared" si="16"/>
        <v>352616</v>
      </c>
      <c r="AR38" s="6">
        <f t="shared" si="16"/>
        <v>986001</v>
      </c>
      <c r="AS38" s="6">
        <f t="shared" si="17"/>
        <v>619499</v>
      </c>
      <c r="AX38" s="5">
        <v>8.2277670132477096E-2</v>
      </c>
      <c r="AY38" s="5">
        <v>4.4900000000000002E-2</v>
      </c>
      <c r="AZ38" s="5"/>
      <c r="BA38" s="5"/>
      <c r="BB38" s="5"/>
      <c r="BC38" s="5"/>
    </row>
    <row r="39" spans="1:55" x14ac:dyDescent="0.25">
      <c r="A39">
        <v>2010</v>
      </c>
      <c r="B39" t="s">
        <v>271</v>
      </c>
      <c r="D39" s="14">
        <f>USBankData!$K39</f>
        <v>628214</v>
      </c>
      <c r="E39" s="14">
        <f>DiscoverData!$K39</f>
        <v>2184321</v>
      </c>
      <c r="F39" s="14">
        <f>CapitalOneData!$K39</f>
        <v>3126920</v>
      </c>
      <c r="G39" s="14">
        <f>CitiData!$K39</f>
        <v>1392000</v>
      </c>
      <c r="H39" s="14">
        <f>AMEXData!$K39</f>
        <v>455372</v>
      </c>
      <c r="I39" s="14">
        <f>JPMData!$K39</f>
        <v>719000</v>
      </c>
      <c r="J39" s="14">
        <f>BofAData!$K39</f>
        <v>0</v>
      </c>
      <c r="K39" s="14">
        <f>WellsFargoData!$K39</f>
        <v>1121000</v>
      </c>
      <c r="L39" s="14">
        <f>HuntingtonData!$K39</f>
        <v>0</v>
      </c>
      <c r="M39" s="14">
        <f>PNCData!$K39</f>
        <v>190295</v>
      </c>
      <c r="N39" s="14">
        <f>TDData!$K39</f>
        <v>0</v>
      </c>
      <c r="O39" s="1">
        <f>PWCData!$K39</f>
        <v>0</v>
      </c>
      <c r="P39" s="1">
        <v>3.2266255733445152E-2</v>
      </c>
      <c r="Q39" s="1">
        <v>2.69E-2</v>
      </c>
      <c r="R39" s="2">
        <f t="shared" si="1"/>
        <v>0</v>
      </c>
      <c r="S39" s="1">
        <f t="shared" si="2"/>
        <v>0</v>
      </c>
      <c r="T39" s="1">
        <f t="shared" si="3"/>
        <v>541793</v>
      </c>
      <c r="U39" s="1">
        <f t="shared" si="4"/>
        <v>1188750</v>
      </c>
      <c r="V39" s="1">
        <f t="shared" si="5"/>
        <v>3126920</v>
      </c>
      <c r="X39" s="2">
        <f t="shared" si="6"/>
        <v>0</v>
      </c>
      <c r="Y39" s="2">
        <f t="shared" si="6"/>
        <v>0</v>
      </c>
      <c r="Z39" s="2">
        <f t="shared" si="18"/>
        <v>541793</v>
      </c>
      <c r="AA39" s="2">
        <f t="shared" si="18"/>
        <v>646957</v>
      </c>
      <c r="AB39" s="2">
        <f t="shared" si="18"/>
        <v>1938170</v>
      </c>
      <c r="AC39" s="2">
        <f t="shared" si="7"/>
        <v>1188750</v>
      </c>
      <c r="AD39" s="4">
        <v>3.59</v>
      </c>
      <c r="AE39" s="1">
        <f t="shared" si="8"/>
        <v>3.5900000000000001E-2</v>
      </c>
      <c r="AF39">
        <v>0</v>
      </c>
      <c r="AG39">
        <f t="shared" si="9"/>
        <v>0</v>
      </c>
      <c r="AI39" s="2">
        <f t="shared" si="10"/>
        <v>0</v>
      </c>
      <c r="AJ39" s="5">
        <f t="shared" si="11"/>
        <v>95147.5</v>
      </c>
      <c r="AK39" s="5">
        <f t="shared" si="12"/>
        <v>628214</v>
      </c>
      <c r="AL39" s="5">
        <f t="shared" si="13"/>
        <v>1324250</v>
      </c>
      <c r="AM39" s="5">
        <f t="shared" si="14"/>
        <v>3126920</v>
      </c>
      <c r="AN39" s="5">
        <f t="shared" si="15"/>
        <v>0</v>
      </c>
      <c r="AO39" s="6">
        <f t="shared" si="15"/>
        <v>95147.5</v>
      </c>
      <c r="AP39" s="6">
        <f t="shared" si="16"/>
        <v>533066.5</v>
      </c>
      <c r="AQ39" s="6">
        <f t="shared" si="16"/>
        <v>696036</v>
      </c>
      <c r="AR39" s="6">
        <f t="shared" si="16"/>
        <v>1802670</v>
      </c>
      <c r="AS39" s="6">
        <f t="shared" si="17"/>
        <v>1229102.5</v>
      </c>
      <c r="AX39" s="5">
        <v>7.8456215701404833E-2</v>
      </c>
      <c r="AY39" s="5">
        <v>4.4400000000000002E-2</v>
      </c>
      <c r="AZ39" s="5"/>
      <c r="BA39" s="5"/>
      <c r="BB39" s="5"/>
      <c r="BC39" s="5"/>
    </row>
    <row r="40" spans="1:55" x14ac:dyDescent="0.25">
      <c r="A40">
        <v>2010</v>
      </c>
      <c r="B40" t="s">
        <v>272</v>
      </c>
      <c r="D40" s="14">
        <f>USBankData!$K40</f>
        <v>927034</v>
      </c>
      <c r="E40" s="14">
        <f>DiscoverData!$K40</f>
        <v>3134643</v>
      </c>
      <c r="F40" s="14">
        <f>CapitalOneData!$K40</f>
        <v>4400318</v>
      </c>
      <c r="G40" s="14">
        <f>CitiData!$K40</f>
        <v>1965000</v>
      </c>
      <c r="H40" s="14">
        <f>AMEXData!$K40</f>
        <v>652926</v>
      </c>
      <c r="I40" s="14">
        <f>JPMData!$K40</f>
        <v>1063000</v>
      </c>
      <c r="J40" s="14">
        <f>BofAData!$K40</f>
        <v>0</v>
      </c>
      <c r="K40" s="14">
        <f>WellsFargoData!$K40</f>
        <v>1585000</v>
      </c>
      <c r="L40" s="14">
        <f>HuntingtonData!$K40</f>
        <v>0</v>
      </c>
      <c r="M40" s="14">
        <f>PNCData!$K40</f>
        <v>255050</v>
      </c>
      <c r="N40" s="14">
        <f>TDData!$K40</f>
        <v>0</v>
      </c>
      <c r="O40" s="1">
        <f>PWCData!$K40</f>
        <v>0</v>
      </c>
      <c r="P40" s="1">
        <v>3.0899218028779651E-2</v>
      </c>
      <c r="Q40" s="1">
        <v>2.4900000000000002E-2</v>
      </c>
      <c r="R40" s="2">
        <f t="shared" si="1"/>
        <v>0</v>
      </c>
      <c r="S40" s="1">
        <f t="shared" si="2"/>
        <v>0</v>
      </c>
      <c r="T40" s="1">
        <f t="shared" si="3"/>
        <v>789980</v>
      </c>
      <c r="U40" s="1">
        <f t="shared" si="4"/>
        <v>1680000</v>
      </c>
      <c r="V40" s="1">
        <f t="shared" si="5"/>
        <v>4400318</v>
      </c>
      <c r="X40" s="2">
        <f t="shared" si="6"/>
        <v>0</v>
      </c>
      <c r="Y40" s="2">
        <f t="shared" si="6"/>
        <v>0</v>
      </c>
      <c r="Z40" s="2">
        <f t="shared" si="18"/>
        <v>789980</v>
      </c>
      <c r="AA40" s="2">
        <f t="shared" si="18"/>
        <v>890020</v>
      </c>
      <c r="AB40" s="2">
        <f t="shared" si="18"/>
        <v>2720318</v>
      </c>
      <c r="AC40" s="2">
        <f t="shared" si="7"/>
        <v>1680000</v>
      </c>
      <c r="AD40" s="4">
        <v>3.46</v>
      </c>
      <c r="AE40" s="1">
        <f t="shared" si="8"/>
        <v>3.4599999999999999E-2</v>
      </c>
      <c r="AF40">
        <v>0</v>
      </c>
      <c r="AG40">
        <f t="shared" si="9"/>
        <v>0</v>
      </c>
      <c r="AI40" s="2">
        <f t="shared" si="10"/>
        <v>0</v>
      </c>
      <c r="AJ40" s="5">
        <f t="shared" si="11"/>
        <v>127525</v>
      </c>
      <c r="AK40" s="5">
        <f t="shared" si="12"/>
        <v>927034</v>
      </c>
      <c r="AL40" s="5">
        <f t="shared" si="13"/>
        <v>1870000</v>
      </c>
      <c r="AM40" s="5">
        <f t="shared" si="14"/>
        <v>4400318</v>
      </c>
      <c r="AN40" s="5">
        <f t="shared" si="15"/>
        <v>0</v>
      </c>
      <c r="AO40" s="6">
        <f t="shared" si="15"/>
        <v>127525</v>
      </c>
      <c r="AP40" s="6">
        <f t="shared" si="16"/>
        <v>799509</v>
      </c>
      <c r="AQ40" s="6">
        <f t="shared" si="16"/>
        <v>942966</v>
      </c>
      <c r="AR40" s="6">
        <f t="shared" si="16"/>
        <v>2530318</v>
      </c>
      <c r="AS40" s="6">
        <f t="shared" si="17"/>
        <v>1742475</v>
      </c>
      <c r="AX40" s="5">
        <v>5.3844261812484667E-2</v>
      </c>
      <c r="AY40" s="5">
        <v>4.1700000000000001E-2</v>
      </c>
      <c r="AZ40" s="5"/>
      <c r="BA40" s="5"/>
      <c r="BB40" s="5"/>
      <c r="BC40" s="5"/>
    </row>
    <row r="41" spans="1:55" x14ac:dyDescent="0.25">
      <c r="A41">
        <v>2010</v>
      </c>
      <c r="B41" t="s">
        <v>273</v>
      </c>
      <c r="D41" s="14">
        <f>USBankData!$K41</f>
        <v>1207446</v>
      </c>
      <c r="E41" s="14">
        <f>DiscoverData!$K41</f>
        <v>3985884</v>
      </c>
      <c r="F41" s="14">
        <f>CapitalOneData!$K41</f>
        <v>5537804</v>
      </c>
      <c r="G41" s="14">
        <f>CitiData!$K41</f>
        <v>2540000</v>
      </c>
      <c r="H41" s="14">
        <f>AMEXData!$K41</f>
        <v>849676</v>
      </c>
      <c r="I41" s="14">
        <f>JPMData!$K41</f>
        <v>1401000</v>
      </c>
      <c r="J41" s="14">
        <f>BofAData!$K41</f>
        <v>0</v>
      </c>
      <c r="K41" s="14">
        <f>WellsFargoData!$K41</f>
        <v>2003000</v>
      </c>
      <c r="L41" s="14">
        <f>HuntingtonData!$K41</f>
        <v>0</v>
      </c>
      <c r="M41" s="14">
        <f>PNCData!$K41</f>
        <v>325530</v>
      </c>
      <c r="N41" s="14">
        <f>TDData!$K41</f>
        <v>0</v>
      </c>
      <c r="O41" s="1">
        <f>PWCData!$K41</f>
        <v>0</v>
      </c>
      <c r="P41" s="1">
        <v>3.1240085964716086E-2</v>
      </c>
      <c r="Q41" s="1">
        <v>2.5099999999999997E-2</v>
      </c>
      <c r="R41" s="2">
        <f t="shared" si="1"/>
        <v>0</v>
      </c>
      <c r="S41" s="1">
        <f t="shared" si="2"/>
        <v>0</v>
      </c>
      <c r="T41" s="1">
        <f t="shared" si="3"/>
        <v>1028561</v>
      </c>
      <c r="U41" s="1">
        <f t="shared" si="4"/>
        <v>2137250</v>
      </c>
      <c r="V41" s="1">
        <f t="shared" si="5"/>
        <v>5537804</v>
      </c>
      <c r="X41" s="2">
        <f t="shared" si="6"/>
        <v>0</v>
      </c>
      <c r="Y41" s="2">
        <f t="shared" si="6"/>
        <v>0</v>
      </c>
      <c r="Z41" s="2">
        <f t="shared" si="18"/>
        <v>1028561</v>
      </c>
      <c r="AA41" s="2">
        <f t="shared" si="18"/>
        <v>1108689</v>
      </c>
      <c r="AB41" s="2">
        <f t="shared" si="18"/>
        <v>3400554</v>
      </c>
      <c r="AC41" s="2">
        <f t="shared" si="7"/>
        <v>2137250</v>
      </c>
      <c r="AD41" s="4">
        <v>3.31</v>
      </c>
      <c r="AE41" s="1">
        <f t="shared" si="8"/>
        <v>3.3099999999999997E-2</v>
      </c>
      <c r="AF41">
        <v>0</v>
      </c>
      <c r="AG41">
        <f t="shared" si="9"/>
        <v>0</v>
      </c>
      <c r="AI41" s="2">
        <f t="shared" si="10"/>
        <v>0</v>
      </c>
      <c r="AJ41" s="5">
        <f t="shared" si="11"/>
        <v>162765</v>
      </c>
      <c r="AK41" s="5">
        <f t="shared" si="12"/>
        <v>1207446</v>
      </c>
      <c r="AL41" s="5">
        <f t="shared" si="13"/>
        <v>2405750</v>
      </c>
      <c r="AM41" s="5">
        <f t="shared" si="14"/>
        <v>5537804</v>
      </c>
      <c r="AN41" s="5">
        <f t="shared" si="15"/>
        <v>0</v>
      </c>
      <c r="AO41" s="6">
        <f t="shared" si="15"/>
        <v>162765</v>
      </c>
      <c r="AP41" s="6">
        <f t="shared" si="16"/>
        <v>1044681</v>
      </c>
      <c r="AQ41" s="6">
        <f t="shared" si="16"/>
        <v>1198304</v>
      </c>
      <c r="AR41" s="6">
        <f t="shared" si="16"/>
        <v>3132054</v>
      </c>
      <c r="AS41" s="6">
        <f t="shared" si="17"/>
        <v>2242985</v>
      </c>
      <c r="AX41" s="5">
        <v>4.9482642913862861E-2</v>
      </c>
      <c r="AY41" s="5">
        <v>4.3200000000000002E-2</v>
      </c>
      <c r="AZ41" s="5"/>
      <c r="BA41" s="5"/>
      <c r="BB41" s="5"/>
      <c r="BC41" s="5"/>
    </row>
    <row r="42" spans="1:55" x14ac:dyDescent="0.25">
      <c r="A42">
        <v>2011</v>
      </c>
      <c r="B42" t="s">
        <v>68</v>
      </c>
      <c r="D42" s="14">
        <f>USBankData!$K42</f>
        <v>254509</v>
      </c>
      <c r="E42" s="14">
        <f>DiscoverData!$K42</f>
        <v>770801</v>
      </c>
      <c r="F42" s="14">
        <f>CapitalOneData!$K42</f>
        <v>1071434</v>
      </c>
      <c r="G42" s="14">
        <f>CitiData!$K42</f>
        <v>620000</v>
      </c>
      <c r="H42" s="14">
        <f>AMEXData!$K42</f>
        <v>212312</v>
      </c>
      <c r="I42" s="14">
        <f>JPMData!$K42</f>
        <v>338000</v>
      </c>
      <c r="J42" s="14">
        <f>BofAData!$K42</f>
        <v>0</v>
      </c>
      <c r="K42" s="14">
        <f>WellsFargoData!$K42</f>
        <v>368000</v>
      </c>
      <c r="L42" s="14">
        <f>HuntingtonData!$K42</f>
        <v>0</v>
      </c>
      <c r="M42" s="14">
        <f>PNCData!$K42</f>
        <v>81549</v>
      </c>
      <c r="N42" s="14">
        <f>TDData!$K42</f>
        <v>0</v>
      </c>
      <c r="O42" s="1">
        <f>PWCData!$K42</f>
        <v>0</v>
      </c>
      <c r="P42" s="1">
        <v>2.8604676385183176E-2</v>
      </c>
      <c r="Q42" s="1">
        <v>2.3399999999999997E-2</v>
      </c>
      <c r="R42" s="2">
        <f t="shared" si="1"/>
        <v>0</v>
      </c>
      <c r="S42" s="1">
        <f t="shared" si="2"/>
        <v>0</v>
      </c>
      <c r="T42" s="1">
        <f t="shared" si="3"/>
        <v>233410.5</v>
      </c>
      <c r="U42" s="1">
        <f t="shared" si="4"/>
        <v>431000</v>
      </c>
      <c r="V42" s="1">
        <f t="shared" si="5"/>
        <v>1071434</v>
      </c>
      <c r="X42" s="2">
        <f t="shared" si="6"/>
        <v>0</v>
      </c>
      <c r="Y42" s="2">
        <f t="shared" si="6"/>
        <v>0</v>
      </c>
      <c r="Z42" s="2">
        <f t="shared" si="18"/>
        <v>233410.5</v>
      </c>
      <c r="AA42" s="2">
        <f t="shared" si="18"/>
        <v>197589.5</v>
      </c>
      <c r="AB42" s="2">
        <f t="shared" si="18"/>
        <v>640434</v>
      </c>
      <c r="AC42" s="2">
        <f t="shared" si="7"/>
        <v>431000</v>
      </c>
      <c r="AD42" s="4">
        <v>3.18</v>
      </c>
      <c r="AE42" s="1">
        <f t="shared" si="8"/>
        <v>3.1800000000000002E-2</v>
      </c>
      <c r="AF42">
        <v>0</v>
      </c>
      <c r="AG42">
        <f t="shared" si="9"/>
        <v>0</v>
      </c>
      <c r="AI42" s="2">
        <f t="shared" si="10"/>
        <v>0</v>
      </c>
      <c r="AJ42" s="5">
        <f t="shared" si="11"/>
        <v>40774.5</v>
      </c>
      <c r="AK42" s="5">
        <f t="shared" si="12"/>
        <v>254509</v>
      </c>
      <c r="AL42" s="5">
        <f t="shared" si="13"/>
        <v>557000</v>
      </c>
      <c r="AM42" s="5">
        <f t="shared" si="14"/>
        <v>1071434</v>
      </c>
      <c r="AN42" s="5">
        <f t="shared" si="15"/>
        <v>0</v>
      </c>
      <c r="AO42" s="6">
        <f t="shared" si="15"/>
        <v>40774.5</v>
      </c>
      <c r="AP42" s="6">
        <f t="shared" si="16"/>
        <v>213734.5</v>
      </c>
      <c r="AQ42" s="6">
        <f t="shared" si="16"/>
        <v>302491</v>
      </c>
      <c r="AR42" s="6">
        <f t="shared" si="16"/>
        <v>514434</v>
      </c>
      <c r="AS42" s="6">
        <f t="shared" si="17"/>
        <v>516225.5</v>
      </c>
      <c r="AX42" s="5">
        <v>4.6146811429775225E-2</v>
      </c>
      <c r="AY42" s="5">
        <v>4.2099999999999999E-2</v>
      </c>
      <c r="AZ42" s="5"/>
      <c r="BA42" s="5"/>
      <c r="BB42" s="5"/>
      <c r="BC42" s="5"/>
    </row>
    <row r="43" spans="1:55" x14ac:dyDescent="0.25">
      <c r="A43">
        <v>2011</v>
      </c>
      <c r="B43" t="s">
        <v>271</v>
      </c>
      <c r="D43" s="14">
        <f>USBankData!$K43</f>
        <v>484010</v>
      </c>
      <c r="E43" s="14">
        <f>DiscoverData!$K43</f>
        <v>1436481</v>
      </c>
      <c r="F43" s="14">
        <f>CapitalOneData!$K43</f>
        <v>2004199</v>
      </c>
      <c r="G43" s="14">
        <f>CitiData!$K43</f>
        <v>1157000</v>
      </c>
      <c r="H43" s="14">
        <f>AMEXData!$K43</f>
        <v>404874</v>
      </c>
      <c r="I43" s="14">
        <f>JPMData!$K43</f>
        <v>657000</v>
      </c>
      <c r="J43" s="14">
        <f>BofAData!$K43</f>
        <v>0</v>
      </c>
      <c r="K43" s="14">
        <f>WellsFargoData!$K43</f>
        <v>677000</v>
      </c>
      <c r="L43" s="14">
        <f>HuntingtonData!$K43</f>
        <v>0</v>
      </c>
      <c r="M43" s="14">
        <f>PNCData!$K43</f>
        <v>158182</v>
      </c>
      <c r="N43" s="14">
        <f>TDData!$K43</f>
        <v>0</v>
      </c>
      <c r="O43" s="1">
        <f>PWCData!$K43</f>
        <v>0</v>
      </c>
      <c r="P43" s="1">
        <v>2.7611337857770087E-2</v>
      </c>
      <c r="Q43" s="1">
        <v>2.0899999999999998E-2</v>
      </c>
      <c r="R43" s="2">
        <f t="shared" si="1"/>
        <v>0</v>
      </c>
      <c r="S43" s="1">
        <f t="shared" si="2"/>
        <v>0</v>
      </c>
      <c r="T43" s="1">
        <f t="shared" si="3"/>
        <v>444442</v>
      </c>
      <c r="U43" s="1">
        <f t="shared" si="4"/>
        <v>797000</v>
      </c>
      <c r="V43" s="1">
        <f t="shared" si="5"/>
        <v>2004199</v>
      </c>
      <c r="X43" s="2">
        <f t="shared" si="6"/>
        <v>0</v>
      </c>
      <c r="Y43" s="2">
        <f t="shared" si="6"/>
        <v>0</v>
      </c>
      <c r="Z43" s="2">
        <f t="shared" si="18"/>
        <v>444442</v>
      </c>
      <c r="AA43" s="2">
        <f t="shared" si="18"/>
        <v>352558</v>
      </c>
      <c r="AB43" s="2">
        <f t="shared" si="18"/>
        <v>1207199</v>
      </c>
      <c r="AC43" s="2">
        <f t="shared" si="7"/>
        <v>797000</v>
      </c>
      <c r="AD43" s="4">
        <v>2.98</v>
      </c>
      <c r="AE43" s="1">
        <f t="shared" si="8"/>
        <v>2.98E-2</v>
      </c>
      <c r="AF43">
        <v>0</v>
      </c>
      <c r="AG43">
        <f t="shared" si="9"/>
        <v>0</v>
      </c>
      <c r="AI43" s="2">
        <f t="shared" si="10"/>
        <v>0</v>
      </c>
      <c r="AJ43" s="5">
        <f t="shared" si="11"/>
        <v>79091</v>
      </c>
      <c r="AK43" s="5">
        <f t="shared" si="12"/>
        <v>484010</v>
      </c>
      <c r="AL43" s="5">
        <f t="shared" si="13"/>
        <v>1037000</v>
      </c>
      <c r="AM43" s="5">
        <f t="shared" si="14"/>
        <v>2004199</v>
      </c>
      <c r="AN43" s="5">
        <f t="shared" si="15"/>
        <v>0</v>
      </c>
      <c r="AO43" s="6">
        <f t="shared" si="15"/>
        <v>79091</v>
      </c>
      <c r="AP43" s="6">
        <f t="shared" si="16"/>
        <v>404919</v>
      </c>
      <c r="AQ43" s="6">
        <f t="shared" si="16"/>
        <v>552990</v>
      </c>
      <c r="AR43" s="6">
        <f t="shared" si="16"/>
        <v>967199</v>
      </c>
      <c r="AS43" s="6">
        <f t="shared" si="17"/>
        <v>957909</v>
      </c>
      <c r="AX43" s="5">
        <v>3.2520659471366585E-2</v>
      </c>
      <c r="AY43" s="5">
        <v>3.9800000000000002E-2</v>
      </c>
      <c r="AZ43" s="5"/>
      <c r="BA43" s="5"/>
      <c r="BB43" s="5"/>
      <c r="BC43" s="5"/>
    </row>
    <row r="44" spans="1:55" x14ac:dyDescent="0.25">
      <c r="A44">
        <v>2011</v>
      </c>
      <c r="B44" t="s">
        <v>272</v>
      </c>
      <c r="D44" s="14">
        <f>USBankData!$K44</f>
        <v>676727</v>
      </c>
      <c r="E44" s="14">
        <f>DiscoverData!$K44</f>
        <v>1988211</v>
      </c>
      <c r="F44" s="14">
        <f>CapitalOneData!$K44</f>
        <v>2822773</v>
      </c>
      <c r="G44" s="14">
        <f>CitiData!$K44</f>
        <v>8515000</v>
      </c>
      <c r="H44" s="14">
        <f>AMEXData!$K44</f>
        <v>591132</v>
      </c>
      <c r="I44" s="14">
        <f>JPMData!$K44</f>
        <v>940000</v>
      </c>
      <c r="J44" s="14">
        <f>BofAData!$K44</f>
        <v>0</v>
      </c>
      <c r="K44" s="14">
        <f>WellsFargoData!$K44</f>
        <v>938000</v>
      </c>
      <c r="L44" s="14">
        <f>HuntingtonData!$K44</f>
        <v>0</v>
      </c>
      <c r="M44" s="14">
        <f>PNCData!$K44</f>
        <v>205068</v>
      </c>
      <c r="N44" s="14">
        <f>TDData!$K44</f>
        <v>0</v>
      </c>
      <c r="O44" s="1">
        <f>PWCData!$K44</f>
        <v>0</v>
      </c>
      <c r="P44" s="1">
        <v>2.3978019212267672E-2</v>
      </c>
      <c r="Q44" s="1">
        <v>1.95E-2</v>
      </c>
      <c r="R44" s="2">
        <f t="shared" si="1"/>
        <v>0</v>
      </c>
      <c r="S44" s="1">
        <f t="shared" si="2"/>
        <v>0</v>
      </c>
      <c r="T44" s="1">
        <f t="shared" si="3"/>
        <v>633929.5</v>
      </c>
      <c r="U44" s="1">
        <f t="shared" si="4"/>
        <v>1202052.75</v>
      </c>
      <c r="V44" s="1">
        <f t="shared" si="5"/>
        <v>8515000</v>
      </c>
      <c r="X44" s="2">
        <f t="shared" si="6"/>
        <v>0</v>
      </c>
      <c r="Y44" s="2">
        <f t="shared" si="6"/>
        <v>0</v>
      </c>
      <c r="Z44" s="2">
        <f t="shared" si="18"/>
        <v>633929.5</v>
      </c>
      <c r="AA44" s="2">
        <f t="shared" si="18"/>
        <v>568123.25</v>
      </c>
      <c r="AB44" s="2">
        <f t="shared" si="18"/>
        <v>7312947.25</v>
      </c>
      <c r="AC44" s="2">
        <f t="shared" si="7"/>
        <v>1202052.75</v>
      </c>
      <c r="AD44" s="4">
        <v>2.82</v>
      </c>
      <c r="AE44" s="1">
        <f t="shared" si="8"/>
        <v>2.8199999999999999E-2</v>
      </c>
      <c r="AF44">
        <v>0</v>
      </c>
      <c r="AG44">
        <f t="shared" si="9"/>
        <v>0</v>
      </c>
      <c r="AI44" s="2">
        <f t="shared" si="10"/>
        <v>0</v>
      </c>
      <c r="AJ44" s="5">
        <f t="shared" si="11"/>
        <v>102534</v>
      </c>
      <c r="AK44" s="5">
        <f t="shared" si="12"/>
        <v>676727</v>
      </c>
      <c r="AL44" s="5">
        <f t="shared" si="13"/>
        <v>1726158.25</v>
      </c>
      <c r="AM44" s="5">
        <f t="shared" si="14"/>
        <v>8515000</v>
      </c>
      <c r="AN44" s="5">
        <f t="shared" si="15"/>
        <v>0</v>
      </c>
      <c r="AO44" s="6">
        <f t="shared" si="15"/>
        <v>102534</v>
      </c>
      <c r="AP44" s="6">
        <f t="shared" si="16"/>
        <v>574193</v>
      </c>
      <c r="AQ44" s="6">
        <f t="shared" si="16"/>
        <v>1049431.25</v>
      </c>
      <c r="AR44" s="6">
        <f t="shared" si="16"/>
        <v>6788841.75</v>
      </c>
      <c r="AS44" s="6">
        <f t="shared" si="17"/>
        <v>1623624.25</v>
      </c>
      <c r="AX44" s="5">
        <v>3.5633948730022874E-2</v>
      </c>
      <c r="AY44" s="5">
        <v>3.8199999999999998E-2</v>
      </c>
      <c r="AZ44" s="5"/>
      <c r="BA44" s="5"/>
      <c r="BB44" s="5"/>
      <c r="BC44" s="5"/>
    </row>
    <row r="45" spans="1:55" x14ac:dyDescent="0.25">
      <c r="A45">
        <v>2011</v>
      </c>
      <c r="B45" t="s">
        <v>273</v>
      </c>
      <c r="D45" s="14">
        <f>USBankData!$K45</f>
        <v>876368</v>
      </c>
      <c r="E45" s="14">
        <f>DiscoverData!$K45</f>
        <v>2497065</v>
      </c>
      <c r="F45" s="14">
        <f>CapitalOneData!$K45</f>
        <v>3636208</v>
      </c>
      <c r="G45" s="14">
        <f>CitiData!$K45</f>
        <v>10874000</v>
      </c>
      <c r="H45" s="14">
        <f>AMEXData!$K45</f>
        <v>762743</v>
      </c>
      <c r="I45" s="14">
        <f>JPMData!$K45</f>
        <v>1213000</v>
      </c>
      <c r="J45" s="14">
        <f>BofAData!$K45</f>
        <v>0</v>
      </c>
      <c r="K45" s="14">
        <f>WellsFargoData!$K45</f>
        <v>1188000</v>
      </c>
      <c r="L45" s="14">
        <f>HuntingtonData!$K45</f>
        <v>0</v>
      </c>
      <c r="M45" s="14">
        <f>PNCData!$K45</f>
        <v>260149</v>
      </c>
      <c r="N45" s="14">
        <f>TDData!$K45</f>
        <v>0</v>
      </c>
      <c r="O45" s="1">
        <f>PWCData!$K45</f>
        <v>0</v>
      </c>
      <c r="P45" s="1">
        <v>2.328414071773683E-2</v>
      </c>
      <c r="Q45" s="1">
        <v>1.84E-2</v>
      </c>
      <c r="R45" s="2">
        <f t="shared" si="1"/>
        <v>0</v>
      </c>
      <c r="S45" s="1">
        <f t="shared" si="2"/>
        <v>0</v>
      </c>
      <c r="T45" s="1">
        <f t="shared" si="3"/>
        <v>819555.5</v>
      </c>
      <c r="U45" s="1">
        <f t="shared" si="4"/>
        <v>1534016.25</v>
      </c>
      <c r="V45" s="1">
        <f t="shared" si="5"/>
        <v>10874000</v>
      </c>
      <c r="X45" s="2">
        <f t="shared" si="6"/>
        <v>0</v>
      </c>
      <c r="Y45" s="2">
        <f t="shared" si="6"/>
        <v>0</v>
      </c>
      <c r="Z45" s="2">
        <f t="shared" si="18"/>
        <v>819555.5</v>
      </c>
      <c r="AA45" s="2">
        <f t="shared" si="18"/>
        <v>714460.75</v>
      </c>
      <c r="AB45" s="2">
        <f t="shared" si="18"/>
        <v>9339983.75</v>
      </c>
      <c r="AC45" s="2">
        <f t="shared" si="7"/>
        <v>1534016.25</v>
      </c>
      <c r="AD45" s="4">
        <v>2.67</v>
      </c>
      <c r="AE45" s="1">
        <f t="shared" si="8"/>
        <v>2.6699999999999998E-2</v>
      </c>
      <c r="AF45">
        <v>0</v>
      </c>
      <c r="AG45">
        <f t="shared" si="9"/>
        <v>0</v>
      </c>
      <c r="AI45" s="2">
        <f t="shared" si="10"/>
        <v>0</v>
      </c>
      <c r="AJ45" s="5">
        <f t="shared" si="11"/>
        <v>130074.5</v>
      </c>
      <c r="AK45" s="5">
        <f t="shared" si="12"/>
        <v>876368</v>
      </c>
      <c r="AL45" s="5">
        <f t="shared" si="13"/>
        <v>2176048.75</v>
      </c>
      <c r="AM45" s="5">
        <f t="shared" si="14"/>
        <v>10874000</v>
      </c>
      <c r="AN45" s="5">
        <f t="shared" si="15"/>
        <v>0</v>
      </c>
      <c r="AO45" s="6">
        <f t="shared" si="15"/>
        <v>130074.5</v>
      </c>
      <c r="AP45" s="6">
        <f t="shared" si="16"/>
        <v>746293.5</v>
      </c>
      <c r="AQ45" s="6">
        <f t="shared" si="16"/>
        <v>1299680.75</v>
      </c>
      <c r="AR45" s="6">
        <f t="shared" si="16"/>
        <v>8697951.25</v>
      </c>
      <c r="AS45" s="6">
        <f t="shared" si="17"/>
        <v>2045974.25</v>
      </c>
      <c r="AX45" s="5">
        <v>3.1478803632039712E-2</v>
      </c>
      <c r="AY45" s="5">
        <v>3.5200000000000002E-2</v>
      </c>
      <c r="AZ45" s="5"/>
      <c r="BA45" s="5"/>
      <c r="BB45" s="5"/>
      <c r="BC45" s="5"/>
    </row>
    <row r="46" spans="1:55" x14ac:dyDescent="0.25">
      <c r="A46">
        <v>2012</v>
      </c>
      <c r="B46" t="s">
        <v>68</v>
      </c>
      <c r="D46" s="14">
        <f>USBankData!$K46</f>
        <v>192052</v>
      </c>
      <c r="E46" s="14">
        <f>DiscoverData!$K46</f>
        <v>486593</v>
      </c>
      <c r="F46" s="14">
        <f>CapitalOneData!$K46</f>
        <v>824431</v>
      </c>
      <c r="G46" s="14">
        <f>CitiData!$K46</f>
        <v>2246000</v>
      </c>
      <c r="H46" s="14">
        <f>AMEXData!$K46</f>
        <v>186108</v>
      </c>
      <c r="I46" s="14">
        <f>JPMData!$K46</f>
        <v>277000</v>
      </c>
      <c r="J46" s="14">
        <f>BofAData!$K46</f>
        <v>0</v>
      </c>
      <c r="K46" s="14">
        <f>WellsFargoData!$K46</f>
        <v>247000</v>
      </c>
      <c r="L46" s="14">
        <f>HuntingtonData!$K46</f>
        <v>0</v>
      </c>
      <c r="M46" s="14">
        <f>PNCData!$K46</f>
        <v>58510</v>
      </c>
      <c r="N46" s="14">
        <f>TDData!$K46</f>
        <v>0</v>
      </c>
      <c r="O46" s="1">
        <f>PWCData!$K46</f>
        <v>0</v>
      </c>
      <c r="P46" s="1">
        <v>2.2878605987116944E-2</v>
      </c>
      <c r="Q46" s="1">
        <v>1.7399999999999999E-2</v>
      </c>
      <c r="R46" s="2">
        <f t="shared" si="1"/>
        <v>0</v>
      </c>
      <c r="S46" s="1">
        <f t="shared" si="2"/>
        <v>0</v>
      </c>
      <c r="T46" s="1">
        <f t="shared" si="3"/>
        <v>189080</v>
      </c>
      <c r="U46" s="1">
        <f t="shared" si="4"/>
        <v>329398.25</v>
      </c>
      <c r="V46" s="1">
        <f t="shared" si="5"/>
        <v>2246000</v>
      </c>
      <c r="X46" s="2">
        <f t="shared" si="6"/>
        <v>0</v>
      </c>
      <c r="Y46" s="2">
        <f t="shared" si="6"/>
        <v>0</v>
      </c>
      <c r="Z46" s="2">
        <f t="shared" si="18"/>
        <v>189080</v>
      </c>
      <c r="AA46" s="2">
        <f t="shared" si="18"/>
        <v>140318.25</v>
      </c>
      <c r="AB46" s="2">
        <f t="shared" si="18"/>
        <v>1916601.75</v>
      </c>
      <c r="AC46" s="2">
        <f t="shared" si="7"/>
        <v>329398.25</v>
      </c>
      <c r="AD46" s="4">
        <v>2.58</v>
      </c>
      <c r="AE46" s="1">
        <f t="shared" si="8"/>
        <v>2.58E-2</v>
      </c>
      <c r="AF46">
        <v>0</v>
      </c>
      <c r="AG46">
        <f t="shared" si="9"/>
        <v>0</v>
      </c>
      <c r="AI46" s="2">
        <f t="shared" si="10"/>
        <v>0</v>
      </c>
      <c r="AJ46" s="5">
        <f t="shared" si="11"/>
        <v>29255</v>
      </c>
      <c r="AK46" s="5">
        <f t="shared" si="12"/>
        <v>192052</v>
      </c>
      <c r="AL46" s="5">
        <f t="shared" si="13"/>
        <v>434194.75</v>
      </c>
      <c r="AM46" s="5">
        <f t="shared" si="14"/>
        <v>2246000</v>
      </c>
      <c r="AN46" s="5">
        <f t="shared" si="15"/>
        <v>0</v>
      </c>
      <c r="AO46" s="6">
        <f t="shared" si="15"/>
        <v>29255</v>
      </c>
      <c r="AP46" s="6">
        <f t="shared" si="16"/>
        <v>162797</v>
      </c>
      <c r="AQ46" s="6">
        <f t="shared" si="16"/>
        <v>242142.75</v>
      </c>
      <c r="AR46" s="6">
        <f t="shared" si="16"/>
        <v>1811805.25</v>
      </c>
      <c r="AS46" s="6">
        <f t="shared" si="17"/>
        <v>404939.75</v>
      </c>
      <c r="AX46" s="5">
        <v>3.4082293651529004E-2</v>
      </c>
      <c r="AY46" s="5">
        <v>3.3599999999999998E-2</v>
      </c>
      <c r="AZ46" s="5"/>
      <c r="BA46" s="5"/>
      <c r="BB46" s="5"/>
      <c r="BC46" s="5"/>
    </row>
    <row r="47" spans="1:55" x14ac:dyDescent="0.25">
      <c r="A47">
        <v>2012</v>
      </c>
      <c r="B47" t="s">
        <v>271</v>
      </c>
      <c r="D47" s="14">
        <f>USBankData!$K47</f>
        <v>380225</v>
      </c>
      <c r="E47" s="14">
        <f>DiscoverData!$K47</f>
        <v>947244</v>
      </c>
      <c r="F47" s="14">
        <f>CapitalOneData!$K47</f>
        <v>1612554</v>
      </c>
      <c r="G47" s="14">
        <f>CitiData!$K47</f>
        <v>4406000</v>
      </c>
      <c r="H47" s="14">
        <f>AMEXData!$K47</f>
        <v>376696</v>
      </c>
      <c r="I47" s="14">
        <f>JPMData!$K47</f>
        <v>552000</v>
      </c>
      <c r="J47" s="14">
        <f>BofAData!$K47</f>
        <v>0</v>
      </c>
      <c r="K47" s="14">
        <f>WellsFargoData!$K47</f>
        <v>481000</v>
      </c>
      <c r="L47" s="14">
        <f>HuntingtonData!$K47</f>
        <v>0</v>
      </c>
      <c r="M47" s="14">
        <f>PNCData!$K47</f>
        <v>115160</v>
      </c>
      <c r="N47" s="14">
        <f>TDData!$K47</f>
        <v>0</v>
      </c>
      <c r="O47" s="1">
        <f>PWCData!$K47</f>
        <v>0</v>
      </c>
      <c r="P47" s="1">
        <v>2.1189301782225764E-2</v>
      </c>
      <c r="Q47" s="1">
        <v>1.7399999999999999E-2</v>
      </c>
      <c r="R47" s="2">
        <f t="shared" si="1"/>
        <v>0</v>
      </c>
      <c r="S47" s="1">
        <f t="shared" si="2"/>
        <v>0</v>
      </c>
      <c r="T47" s="1">
        <f t="shared" si="3"/>
        <v>378460.5</v>
      </c>
      <c r="U47" s="1">
        <f t="shared" si="4"/>
        <v>650811</v>
      </c>
      <c r="V47" s="1">
        <f t="shared" si="5"/>
        <v>4406000</v>
      </c>
      <c r="X47" s="2">
        <f t="shared" si="6"/>
        <v>0</v>
      </c>
      <c r="Y47" s="2">
        <f t="shared" si="6"/>
        <v>0</v>
      </c>
      <c r="Z47" s="2">
        <f t="shared" si="18"/>
        <v>378460.5</v>
      </c>
      <c r="AA47" s="2">
        <f t="shared" si="18"/>
        <v>272350.5</v>
      </c>
      <c r="AB47" s="2">
        <f t="shared" si="18"/>
        <v>3755189</v>
      </c>
      <c r="AC47" s="2">
        <f t="shared" si="7"/>
        <v>650811</v>
      </c>
      <c r="AD47" s="4">
        <v>2.4500000000000002</v>
      </c>
      <c r="AE47" s="1">
        <f t="shared" si="8"/>
        <v>2.4500000000000001E-2</v>
      </c>
      <c r="AF47">
        <v>0</v>
      </c>
      <c r="AG47">
        <f t="shared" si="9"/>
        <v>0</v>
      </c>
      <c r="AI47" s="2">
        <f t="shared" si="10"/>
        <v>0</v>
      </c>
      <c r="AJ47" s="5">
        <f t="shared" si="11"/>
        <v>57580</v>
      </c>
      <c r="AK47" s="5">
        <f t="shared" si="12"/>
        <v>380225</v>
      </c>
      <c r="AL47" s="5">
        <f t="shared" si="13"/>
        <v>848433</v>
      </c>
      <c r="AM47" s="5">
        <f t="shared" si="14"/>
        <v>4406000</v>
      </c>
      <c r="AN47" s="5">
        <f t="shared" si="15"/>
        <v>0</v>
      </c>
      <c r="AO47" s="6">
        <f t="shared" si="15"/>
        <v>57580</v>
      </c>
      <c r="AP47" s="6">
        <f t="shared" si="16"/>
        <v>322645</v>
      </c>
      <c r="AQ47" s="6">
        <f t="shared" si="16"/>
        <v>468208</v>
      </c>
      <c r="AR47" s="6">
        <f t="shared" si="16"/>
        <v>3557567</v>
      </c>
      <c r="AS47" s="6">
        <f t="shared" si="17"/>
        <v>790853</v>
      </c>
      <c r="AX47" s="5">
        <v>2.4310421063602615E-2</v>
      </c>
      <c r="AY47" s="5">
        <v>3.3799999999999997E-2</v>
      </c>
      <c r="AZ47" s="5"/>
      <c r="BA47" s="5"/>
      <c r="BB47" s="5"/>
      <c r="BC47" s="5"/>
    </row>
    <row r="48" spans="1:55" x14ac:dyDescent="0.25">
      <c r="A48">
        <v>2012</v>
      </c>
      <c r="B48" t="s">
        <v>272</v>
      </c>
      <c r="D48" s="14">
        <f>USBankData!$K48</f>
        <v>557593</v>
      </c>
      <c r="E48" s="14">
        <f>DiscoverData!$K48</f>
        <v>1366099</v>
      </c>
      <c r="F48" s="14">
        <f>CapitalOneData!$K48</f>
        <v>2385193</v>
      </c>
      <c r="G48" s="14">
        <f>CitiData!$K48</f>
        <v>6331000</v>
      </c>
      <c r="H48" s="14">
        <f>AMEXData!$K48</f>
        <v>587309</v>
      </c>
      <c r="I48" s="14">
        <f>JPMData!$K48</f>
        <v>779000</v>
      </c>
      <c r="J48" s="14">
        <f>BofAData!$K48</f>
        <v>0</v>
      </c>
      <c r="K48" s="14">
        <f>WellsFargoData!$K48</f>
        <v>691000</v>
      </c>
      <c r="L48" s="14">
        <f>HuntingtonData!$K48</f>
        <v>0</v>
      </c>
      <c r="M48" s="14">
        <f>PNCData!$K48</f>
        <v>135233</v>
      </c>
      <c r="N48" s="14">
        <f>TDData!$K48</f>
        <v>0</v>
      </c>
      <c r="O48" s="1">
        <f>PWCData!$K48</f>
        <v>0</v>
      </c>
      <c r="P48" s="1">
        <v>1.9541694237680905E-2</v>
      </c>
      <c r="Q48" s="1">
        <v>1.7000000000000001E-2</v>
      </c>
      <c r="R48" s="2">
        <f t="shared" si="1"/>
        <v>0</v>
      </c>
      <c r="S48" s="1">
        <f t="shared" si="2"/>
        <v>0</v>
      </c>
      <c r="T48" s="1">
        <f t="shared" si="3"/>
        <v>572451</v>
      </c>
      <c r="U48" s="1">
        <f t="shared" si="4"/>
        <v>925774.75</v>
      </c>
      <c r="V48" s="1">
        <f t="shared" si="5"/>
        <v>6331000</v>
      </c>
      <c r="X48" s="2">
        <f t="shared" si="6"/>
        <v>0</v>
      </c>
      <c r="Y48" s="2">
        <f t="shared" si="6"/>
        <v>0</v>
      </c>
      <c r="Z48" s="2">
        <f t="shared" si="18"/>
        <v>572451</v>
      </c>
      <c r="AA48" s="2">
        <f t="shared" si="18"/>
        <v>353323.75</v>
      </c>
      <c r="AB48" s="2">
        <f t="shared" si="18"/>
        <v>5405225.25</v>
      </c>
      <c r="AC48" s="2">
        <f t="shared" si="7"/>
        <v>925774.75</v>
      </c>
      <c r="AD48" s="4">
        <v>2.29</v>
      </c>
      <c r="AE48" s="1">
        <f t="shared" si="8"/>
        <v>2.29E-2</v>
      </c>
      <c r="AF48">
        <v>0</v>
      </c>
      <c r="AG48">
        <f t="shared" si="9"/>
        <v>0</v>
      </c>
      <c r="AI48" s="2">
        <f t="shared" si="10"/>
        <v>0</v>
      </c>
      <c r="AJ48" s="5">
        <f t="shared" si="11"/>
        <v>67616.5</v>
      </c>
      <c r="AK48" s="5">
        <f t="shared" si="12"/>
        <v>587309</v>
      </c>
      <c r="AL48" s="5">
        <f t="shared" si="13"/>
        <v>1219324.25</v>
      </c>
      <c r="AM48" s="5">
        <f t="shared" si="14"/>
        <v>6331000</v>
      </c>
      <c r="AN48" s="5">
        <f t="shared" si="15"/>
        <v>0</v>
      </c>
      <c r="AO48" s="6">
        <f t="shared" si="15"/>
        <v>67616.5</v>
      </c>
      <c r="AP48" s="6">
        <f t="shared" si="16"/>
        <v>519692.5</v>
      </c>
      <c r="AQ48" s="6">
        <f t="shared" si="16"/>
        <v>632015.25</v>
      </c>
      <c r="AR48" s="6">
        <f t="shared" si="16"/>
        <v>5111675.75</v>
      </c>
      <c r="AS48" s="6">
        <f t="shared" si="17"/>
        <v>1151707.75</v>
      </c>
      <c r="AX48" s="5">
        <v>2.095140820385253E-2</v>
      </c>
      <c r="AY48" s="5">
        <v>3.0200000000000001E-2</v>
      </c>
      <c r="AZ48" s="5"/>
      <c r="BA48" s="5"/>
      <c r="BB48" s="5"/>
      <c r="BC48" s="5"/>
    </row>
    <row r="49" spans="1:55" x14ac:dyDescent="0.25">
      <c r="A49">
        <v>2012</v>
      </c>
      <c r="B49" t="s">
        <v>273</v>
      </c>
      <c r="D49" s="14">
        <f>USBankData!$K49</f>
        <v>732613</v>
      </c>
      <c r="E49" s="14">
        <f>DiscoverData!$K49</f>
        <v>1780851</v>
      </c>
      <c r="F49" s="14">
        <f>CapitalOneData!$K49</f>
        <v>3353439</v>
      </c>
      <c r="G49" s="14">
        <f>CitiData!$K49</f>
        <v>8205000</v>
      </c>
      <c r="H49" s="14">
        <f>AMEXData!$K49</f>
        <v>783011</v>
      </c>
      <c r="I49" s="14">
        <f>JPMData!$K49</f>
        <v>1000000</v>
      </c>
      <c r="J49" s="14">
        <f>BofAData!$K49</f>
        <v>0</v>
      </c>
      <c r="K49" s="14">
        <f>WellsFargoData!$K49</f>
        <v>900000</v>
      </c>
      <c r="L49" s="14">
        <f>HuntingtonData!$K49</f>
        <v>0</v>
      </c>
      <c r="M49" s="14">
        <f>PNCData!$K49</f>
        <v>172355</v>
      </c>
      <c r="N49" s="14">
        <f>TDData!$K49</f>
        <v>0</v>
      </c>
      <c r="O49" s="1">
        <f>PWCData!$K49</f>
        <v>0</v>
      </c>
      <c r="P49" s="1">
        <v>2.0241016710118964E-2</v>
      </c>
      <c r="Q49" s="1">
        <v>1.6200000000000003E-2</v>
      </c>
      <c r="R49" s="2">
        <f t="shared" si="1"/>
        <v>0</v>
      </c>
      <c r="S49" s="1">
        <f t="shared" si="2"/>
        <v>0</v>
      </c>
      <c r="T49" s="1">
        <f t="shared" si="3"/>
        <v>757812</v>
      </c>
      <c r="U49" s="1">
        <f t="shared" si="4"/>
        <v>1195212.75</v>
      </c>
      <c r="V49" s="1">
        <f t="shared" si="5"/>
        <v>8205000</v>
      </c>
      <c r="X49" s="2">
        <f t="shared" si="6"/>
        <v>0</v>
      </c>
      <c r="Y49" s="2">
        <f t="shared" si="6"/>
        <v>0</v>
      </c>
      <c r="Z49" s="2">
        <f t="shared" si="18"/>
        <v>757812</v>
      </c>
      <c r="AA49" s="2">
        <f t="shared" si="18"/>
        <v>437400.75</v>
      </c>
      <c r="AB49" s="2">
        <f t="shared" si="18"/>
        <v>7009787.25</v>
      </c>
      <c r="AC49" s="2">
        <f t="shared" si="7"/>
        <v>1195212.75</v>
      </c>
      <c r="AD49" s="4">
        <v>2.17</v>
      </c>
      <c r="AE49" s="1">
        <f t="shared" si="8"/>
        <v>2.1700000000000001E-2</v>
      </c>
      <c r="AF49">
        <v>0</v>
      </c>
      <c r="AG49">
        <f t="shared" si="9"/>
        <v>0</v>
      </c>
      <c r="AI49" s="2">
        <f t="shared" si="10"/>
        <v>0</v>
      </c>
      <c r="AJ49" s="5">
        <f t="shared" si="11"/>
        <v>86177.5</v>
      </c>
      <c r="AK49" s="5">
        <f t="shared" si="12"/>
        <v>783011</v>
      </c>
      <c r="AL49" s="5">
        <f t="shared" si="13"/>
        <v>1585638.25</v>
      </c>
      <c r="AM49" s="5">
        <f t="shared" si="14"/>
        <v>8205000</v>
      </c>
      <c r="AN49" s="5">
        <f t="shared" si="15"/>
        <v>0</v>
      </c>
      <c r="AO49" s="6">
        <f t="shared" si="15"/>
        <v>86177.5</v>
      </c>
      <c r="AP49" s="6">
        <f t="shared" si="16"/>
        <v>696833.5</v>
      </c>
      <c r="AQ49" s="6">
        <f t="shared" si="16"/>
        <v>802627.25</v>
      </c>
      <c r="AR49" s="6">
        <f t="shared" si="16"/>
        <v>6619361.75</v>
      </c>
      <c r="AS49" s="6">
        <f t="shared" si="17"/>
        <v>1499460.75</v>
      </c>
      <c r="AX49" s="5">
        <v>1.386127627563526E-2</v>
      </c>
      <c r="AY49" s="5">
        <v>2.8399999999999998E-2</v>
      </c>
      <c r="AZ49" s="5"/>
      <c r="BA49" s="5"/>
      <c r="BB49" s="5"/>
      <c r="BC49" s="5"/>
    </row>
    <row r="50" spans="1:55" x14ac:dyDescent="0.25">
      <c r="A50">
        <v>2013</v>
      </c>
      <c r="B50" t="s">
        <v>68</v>
      </c>
      <c r="D50" s="14">
        <f>USBankData!$K50</f>
        <v>183437</v>
      </c>
      <c r="E50" s="14">
        <f>DiscoverData!$K50</f>
        <v>420263</v>
      </c>
      <c r="F50" s="14">
        <f>CapitalOneData!$K50</f>
        <v>977920</v>
      </c>
      <c r="G50" s="14">
        <f>CitiData!$K50</f>
        <v>1906000</v>
      </c>
      <c r="H50" s="14">
        <f>AMEXData!$K50</f>
        <v>165090</v>
      </c>
      <c r="I50" s="14">
        <f>JPMData!$K50</f>
        <v>218000</v>
      </c>
      <c r="J50" s="14">
        <f>BofAData!$K50</f>
        <v>0</v>
      </c>
      <c r="K50" s="14">
        <f>WellsFargoData!$K50</f>
        <v>214000</v>
      </c>
      <c r="L50" s="14">
        <f>HuntingtonData!$K50</f>
        <v>0</v>
      </c>
      <c r="M50" s="14">
        <f>PNCData!$K50</f>
        <v>44512</v>
      </c>
      <c r="N50" s="14">
        <f>TDData!$K50</f>
        <v>0</v>
      </c>
      <c r="O50" s="1">
        <f>PWCData!$K50</f>
        <v>0</v>
      </c>
      <c r="P50" s="1">
        <v>1.7961877865087714E-2</v>
      </c>
      <c r="Q50" s="1">
        <v>1.55E-2</v>
      </c>
      <c r="R50" s="2">
        <f t="shared" si="1"/>
        <v>0</v>
      </c>
      <c r="S50" s="1">
        <f t="shared" si="2"/>
        <v>0</v>
      </c>
      <c r="T50" s="1">
        <f t="shared" si="3"/>
        <v>174263.5</v>
      </c>
      <c r="U50" s="1">
        <f t="shared" si="4"/>
        <v>268565.75</v>
      </c>
      <c r="V50" s="1">
        <f t="shared" si="5"/>
        <v>1906000</v>
      </c>
      <c r="X50" s="2">
        <f t="shared" si="6"/>
        <v>0</v>
      </c>
      <c r="Y50" s="2">
        <f t="shared" si="6"/>
        <v>0</v>
      </c>
      <c r="Z50" s="2">
        <f t="shared" si="18"/>
        <v>174263.5</v>
      </c>
      <c r="AA50" s="2">
        <f t="shared" si="18"/>
        <v>94302.25</v>
      </c>
      <c r="AB50" s="2">
        <f t="shared" si="18"/>
        <v>1637434.25</v>
      </c>
      <c r="AC50" s="2">
        <f t="shared" si="7"/>
        <v>268565.75</v>
      </c>
      <c r="AD50" s="4">
        <v>2.08</v>
      </c>
      <c r="AE50" s="1">
        <f t="shared" si="8"/>
        <v>2.0799999999999999E-2</v>
      </c>
      <c r="AF50">
        <v>0</v>
      </c>
      <c r="AG50">
        <f t="shared" si="9"/>
        <v>0</v>
      </c>
      <c r="AI50" s="2">
        <f t="shared" si="10"/>
        <v>0</v>
      </c>
      <c r="AJ50" s="5">
        <f t="shared" si="11"/>
        <v>22256</v>
      </c>
      <c r="AK50" s="5">
        <f t="shared" si="12"/>
        <v>183437</v>
      </c>
      <c r="AL50" s="5">
        <f t="shared" si="13"/>
        <v>369697.25</v>
      </c>
      <c r="AM50" s="5">
        <f t="shared" si="14"/>
        <v>1906000</v>
      </c>
      <c r="AN50" s="5">
        <f t="shared" si="15"/>
        <v>0</v>
      </c>
      <c r="AO50" s="6">
        <f t="shared" si="15"/>
        <v>22256</v>
      </c>
      <c r="AP50" s="6">
        <f t="shared" si="16"/>
        <v>161181</v>
      </c>
      <c r="AQ50" s="6">
        <f t="shared" si="16"/>
        <v>186260.25</v>
      </c>
      <c r="AR50" s="6">
        <f t="shared" si="16"/>
        <v>1536302.75</v>
      </c>
      <c r="AS50" s="6">
        <f t="shared" si="17"/>
        <v>347441.25</v>
      </c>
      <c r="AX50" s="5">
        <v>1.7464820824131515E-2</v>
      </c>
      <c r="AY50" s="5">
        <v>2.3599999999999999E-2</v>
      </c>
      <c r="AZ50" s="5"/>
      <c r="BA50" s="5"/>
      <c r="BB50" s="5"/>
      <c r="BC50" s="5"/>
    </row>
    <row r="51" spans="1:55" x14ac:dyDescent="0.25">
      <c r="A51">
        <v>2013</v>
      </c>
      <c r="B51" t="s">
        <v>271</v>
      </c>
      <c r="D51" s="14">
        <f>USBankData!$K51</f>
        <v>384166</v>
      </c>
      <c r="E51" s="14">
        <f>DiscoverData!$K51</f>
        <v>835604</v>
      </c>
      <c r="F51" s="14">
        <f>CapitalOneData!$K51</f>
        <v>1915401</v>
      </c>
      <c r="G51" s="14">
        <f>CitiData!$K51</f>
        <v>3697000</v>
      </c>
      <c r="H51" s="14">
        <f>AMEXData!$K51</f>
        <v>344250</v>
      </c>
      <c r="I51" s="14">
        <f>JPMData!$K51</f>
        <v>422000</v>
      </c>
      <c r="J51" s="14">
        <f>BofAData!$K51</f>
        <v>0</v>
      </c>
      <c r="K51" s="14">
        <f>WellsFargoData!$K51</f>
        <v>428000</v>
      </c>
      <c r="L51" s="14">
        <f>HuntingtonData!$K51</f>
        <v>0</v>
      </c>
      <c r="M51" s="14">
        <f>PNCData!$K51</f>
        <v>84439</v>
      </c>
      <c r="N51" s="14">
        <f>TDData!$K51</f>
        <v>0</v>
      </c>
      <c r="O51" s="1">
        <f>PWCData!$K51</f>
        <v>0</v>
      </c>
      <c r="P51" s="1">
        <v>1.7097824596538323E-2</v>
      </c>
      <c r="Q51" s="1">
        <v>1.5100000000000001E-2</v>
      </c>
      <c r="R51" s="2">
        <f t="shared" si="1"/>
        <v>0</v>
      </c>
      <c r="S51" s="1">
        <f t="shared" si="2"/>
        <v>0</v>
      </c>
      <c r="T51" s="1">
        <f t="shared" si="3"/>
        <v>364208</v>
      </c>
      <c r="U51" s="1">
        <f t="shared" si="4"/>
        <v>529901</v>
      </c>
      <c r="V51" s="1">
        <f t="shared" si="5"/>
        <v>3697000</v>
      </c>
      <c r="X51" s="2">
        <f t="shared" si="6"/>
        <v>0</v>
      </c>
      <c r="Y51" s="2">
        <f t="shared" si="6"/>
        <v>0</v>
      </c>
      <c r="Z51" s="2">
        <f t="shared" si="18"/>
        <v>364208</v>
      </c>
      <c r="AA51" s="2">
        <f t="shared" si="18"/>
        <v>165693</v>
      </c>
      <c r="AB51" s="2">
        <f t="shared" si="18"/>
        <v>3167099</v>
      </c>
      <c r="AC51" s="2">
        <f t="shared" si="7"/>
        <v>529901</v>
      </c>
      <c r="AD51" s="4">
        <v>1.98</v>
      </c>
      <c r="AE51" s="1">
        <f t="shared" si="8"/>
        <v>1.9799999999999998E-2</v>
      </c>
      <c r="AF51">
        <v>0</v>
      </c>
      <c r="AG51">
        <f t="shared" si="9"/>
        <v>0</v>
      </c>
      <c r="AI51" s="2">
        <f t="shared" si="10"/>
        <v>0</v>
      </c>
      <c r="AJ51" s="5">
        <f t="shared" si="11"/>
        <v>42219.5</v>
      </c>
      <c r="AK51" s="5">
        <f t="shared" si="12"/>
        <v>384166</v>
      </c>
      <c r="AL51" s="5">
        <f t="shared" si="13"/>
        <v>733703</v>
      </c>
      <c r="AM51" s="5">
        <f t="shared" si="14"/>
        <v>3697000</v>
      </c>
      <c r="AN51" s="5">
        <f t="shared" si="15"/>
        <v>0</v>
      </c>
      <c r="AO51" s="6">
        <f t="shared" si="15"/>
        <v>42219.5</v>
      </c>
      <c r="AP51" s="6">
        <f t="shared" si="16"/>
        <v>341946.5</v>
      </c>
      <c r="AQ51" s="6">
        <f t="shared" si="16"/>
        <v>349537</v>
      </c>
      <c r="AR51" s="6">
        <f t="shared" si="16"/>
        <v>2963297</v>
      </c>
      <c r="AS51" s="6">
        <f t="shared" si="17"/>
        <v>691483.5</v>
      </c>
      <c r="AX51" s="5">
        <v>1.5519232438457077E-2</v>
      </c>
      <c r="AY51" s="5">
        <v>2.2599999999999999E-2</v>
      </c>
      <c r="AZ51" s="5"/>
      <c r="BA51" s="5"/>
      <c r="BB51" s="5"/>
      <c r="BC51" s="5"/>
    </row>
    <row r="52" spans="1:55" x14ac:dyDescent="0.25">
      <c r="A52">
        <v>2013</v>
      </c>
      <c r="B52" t="s">
        <v>272</v>
      </c>
      <c r="D52" s="14">
        <f>USBankData!$K52</f>
        <v>559059</v>
      </c>
      <c r="E52" s="14">
        <f>DiscoverData!$K52</f>
        <v>1215038</v>
      </c>
      <c r="F52" s="14">
        <f>CapitalOneData!$K52</f>
        <v>2730693</v>
      </c>
      <c r="G52" s="14">
        <f>CitiData!$K52</f>
        <v>5285000</v>
      </c>
      <c r="H52" s="14">
        <f>AMEXData!$K52</f>
        <v>516757</v>
      </c>
      <c r="I52" s="14">
        <f>JPMData!$K52</f>
        <v>609000</v>
      </c>
      <c r="J52" s="14">
        <f>BofAData!$K52</f>
        <v>0</v>
      </c>
      <c r="K52" s="14">
        <f>WellsFargoData!$K52</f>
        <v>621000</v>
      </c>
      <c r="L52" s="14">
        <f>HuntingtonData!$K52</f>
        <v>0</v>
      </c>
      <c r="M52" s="14">
        <f>PNCData!$K52</f>
        <v>120415</v>
      </c>
      <c r="N52" s="14">
        <f>TDData!$K52</f>
        <v>0</v>
      </c>
      <c r="O52" s="1">
        <f>PWCData!$K52</f>
        <v>0</v>
      </c>
      <c r="P52" s="1">
        <v>1.6954290863953499E-2</v>
      </c>
      <c r="Q52" s="1">
        <v>1.4499999999999999E-2</v>
      </c>
      <c r="R52" s="2">
        <f t="shared" si="1"/>
        <v>0</v>
      </c>
      <c r="S52" s="1">
        <f t="shared" si="2"/>
        <v>0</v>
      </c>
      <c r="T52" s="1">
        <f t="shared" si="3"/>
        <v>537908</v>
      </c>
      <c r="U52" s="1">
        <f t="shared" si="4"/>
        <v>769509.5</v>
      </c>
      <c r="V52" s="1">
        <f t="shared" si="5"/>
        <v>5285000</v>
      </c>
      <c r="X52" s="2">
        <f t="shared" si="6"/>
        <v>0</v>
      </c>
      <c r="Y52" s="2">
        <f t="shared" si="6"/>
        <v>0</v>
      </c>
      <c r="Z52" s="2">
        <f t="shared" si="18"/>
        <v>537908</v>
      </c>
      <c r="AA52" s="2">
        <f t="shared" si="18"/>
        <v>231601.5</v>
      </c>
      <c r="AB52" s="2">
        <f t="shared" si="18"/>
        <v>4515490.5</v>
      </c>
      <c r="AC52" s="2">
        <f t="shared" si="7"/>
        <v>769509.5</v>
      </c>
      <c r="AD52" s="4">
        <v>1.86</v>
      </c>
      <c r="AE52" s="1">
        <f t="shared" si="8"/>
        <v>1.8600000000000002E-2</v>
      </c>
      <c r="AF52">
        <v>0</v>
      </c>
      <c r="AG52">
        <f t="shared" si="9"/>
        <v>0</v>
      </c>
      <c r="AI52" s="2">
        <f t="shared" si="10"/>
        <v>0</v>
      </c>
      <c r="AJ52" s="5">
        <f t="shared" si="11"/>
        <v>60207.5</v>
      </c>
      <c r="AK52" s="5">
        <f t="shared" si="12"/>
        <v>559059</v>
      </c>
      <c r="AL52" s="5">
        <f t="shared" si="13"/>
        <v>1066528.5</v>
      </c>
      <c r="AM52" s="5">
        <f t="shared" si="14"/>
        <v>5285000</v>
      </c>
      <c r="AN52" s="5">
        <f t="shared" si="15"/>
        <v>0</v>
      </c>
      <c r="AO52" s="6">
        <f t="shared" si="15"/>
        <v>60207.5</v>
      </c>
      <c r="AP52" s="6">
        <f t="shared" si="16"/>
        <v>498851.5</v>
      </c>
      <c r="AQ52" s="6">
        <f t="shared" si="16"/>
        <v>507469.5</v>
      </c>
      <c r="AR52" s="6">
        <f t="shared" si="16"/>
        <v>4218471.5</v>
      </c>
      <c r="AS52" s="6">
        <f t="shared" si="17"/>
        <v>1006321</v>
      </c>
      <c r="AX52" s="5">
        <v>1.1646018223590316E-2</v>
      </c>
      <c r="AY52" s="5">
        <v>2.06E-2</v>
      </c>
      <c r="AZ52" s="5"/>
      <c r="BA52" s="5"/>
      <c r="BB52" s="5"/>
      <c r="BC52" s="5"/>
    </row>
    <row r="53" spans="1:55" x14ac:dyDescent="0.25">
      <c r="A53">
        <v>2013</v>
      </c>
      <c r="B53" t="s">
        <v>273</v>
      </c>
      <c r="D53" s="14">
        <f>USBankData!$K53</f>
        <v>738671</v>
      </c>
      <c r="E53" s="14">
        <f>DiscoverData!$K53</f>
        <v>1596655</v>
      </c>
      <c r="F53" s="14">
        <f>CapitalOneData!$K53</f>
        <v>3579983</v>
      </c>
      <c r="G53" s="14">
        <f>CitiData!$K53</f>
        <v>6885000</v>
      </c>
      <c r="H53" s="14">
        <f>AMEXData!$K53</f>
        <v>720804</v>
      </c>
      <c r="I53" s="14">
        <f>JPMData!$K53</f>
        <v>794000</v>
      </c>
      <c r="J53" s="14">
        <f>BofAData!$K53</f>
        <v>0</v>
      </c>
      <c r="K53" s="14">
        <f>WellsFargoData!$K53</f>
        <v>821000</v>
      </c>
      <c r="L53" s="14">
        <f>HuntingtonData!$K53</f>
        <v>0</v>
      </c>
      <c r="M53" s="14">
        <f>PNCData!$K53</f>
        <v>157531</v>
      </c>
      <c r="N53" s="14">
        <f>TDData!$K53</f>
        <v>0</v>
      </c>
      <c r="O53" s="1">
        <f>PWCData!$K53</f>
        <v>0</v>
      </c>
      <c r="P53" s="1">
        <v>1.6626642680194363E-2</v>
      </c>
      <c r="Q53" s="1">
        <v>1.3999999999999999E-2</v>
      </c>
      <c r="R53" s="2">
        <f t="shared" si="1"/>
        <v>0</v>
      </c>
      <c r="S53" s="1">
        <f t="shared" si="2"/>
        <v>0</v>
      </c>
      <c r="T53" s="1">
        <f t="shared" si="3"/>
        <v>729737.5</v>
      </c>
      <c r="U53" s="1">
        <f t="shared" si="4"/>
        <v>1014913.75</v>
      </c>
      <c r="V53" s="1">
        <f t="shared" si="5"/>
        <v>6885000</v>
      </c>
      <c r="X53" s="2">
        <f t="shared" si="6"/>
        <v>0</v>
      </c>
      <c r="Y53" s="2">
        <f t="shared" si="6"/>
        <v>0</v>
      </c>
      <c r="Z53" s="2">
        <f t="shared" si="18"/>
        <v>729737.5</v>
      </c>
      <c r="AA53" s="2">
        <f t="shared" si="18"/>
        <v>285176.25</v>
      </c>
      <c r="AB53" s="2">
        <f t="shared" si="18"/>
        <v>5870086.25</v>
      </c>
      <c r="AC53" s="2">
        <f t="shared" si="7"/>
        <v>1014913.75</v>
      </c>
      <c r="AD53" s="4">
        <v>1.75</v>
      </c>
      <c r="AE53" s="1">
        <f t="shared" si="8"/>
        <v>1.7500000000000002E-2</v>
      </c>
      <c r="AF53">
        <v>0</v>
      </c>
      <c r="AG53">
        <f t="shared" si="9"/>
        <v>0</v>
      </c>
      <c r="AI53" s="2">
        <f t="shared" si="10"/>
        <v>0</v>
      </c>
      <c r="AJ53" s="5">
        <f t="shared" si="11"/>
        <v>78765.5</v>
      </c>
      <c r="AK53" s="5">
        <f t="shared" si="12"/>
        <v>738671</v>
      </c>
      <c r="AL53" s="5">
        <f t="shared" si="13"/>
        <v>1402741.25</v>
      </c>
      <c r="AM53" s="5">
        <f t="shared" si="14"/>
        <v>6885000</v>
      </c>
      <c r="AN53" s="5">
        <f t="shared" si="15"/>
        <v>0</v>
      </c>
      <c r="AO53" s="6">
        <f t="shared" si="15"/>
        <v>78765.5</v>
      </c>
      <c r="AP53" s="6">
        <f t="shared" si="16"/>
        <v>659905.5</v>
      </c>
      <c r="AQ53" s="6">
        <f t="shared" si="16"/>
        <v>664070.25</v>
      </c>
      <c r="AR53" s="6">
        <f t="shared" si="16"/>
        <v>5482258.75</v>
      </c>
      <c r="AS53" s="6">
        <f t="shared" si="17"/>
        <v>1323975.75</v>
      </c>
      <c r="AX53" s="5">
        <v>1.3493608979789625E-2</v>
      </c>
      <c r="AY53" s="5">
        <v>1.95E-2</v>
      </c>
      <c r="AZ53" s="5"/>
      <c r="BA53" s="5"/>
      <c r="BB53" s="5"/>
      <c r="BC53" s="5"/>
    </row>
    <row r="54" spans="1:55" x14ac:dyDescent="0.25">
      <c r="A54">
        <v>2014</v>
      </c>
      <c r="B54" t="s">
        <v>68</v>
      </c>
      <c r="D54" s="14">
        <f>USBankData!$K54</f>
        <v>184334</v>
      </c>
      <c r="E54" s="14">
        <f>DiscoverData!$K54</f>
        <v>406011</v>
      </c>
      <c r="F54" s="14">
        <f>CapitalOneData!$K54</f>
        <v>867840</v>
      </c>
      <c r="G54" s="14">
        <f>CitiData!$K54</f>
        <v>1565000</v>
      </c>
      <c r="H54" s="14">
        <f>AMEXData!$K54</f>
        <v>178729</v>
      </c>
      <c r="I54" s="14">
        <f>JPMData!$K54</f>
        <v>186000</v>
      </c>
      <c r="J54" s="14">
        <f>BofAData!$K54</f>
        <v>0</v>
      </c>
      <c r="K54" s="14">
        <f>WellsFargoData!$K54</f>
        <v>213000</v>
      </c>
      <c r="L54" s="14">
        <f>HuntingtonData!$K54</f>
        <v>0</v>
      </c>
      <c r="M54" s="14">
        <f>PNCData!$K54</f>
        <v>38606</v>
      </c>
      <c r="N54" s="14">
        <f>TDData!$K54</f>
        <v>17444</v>
      </c>
      <c r="O54" s="1">
        <f>PWCData!$K54</f>
        <v>0</v>
      </c>
      <c r="P54" s="1">
        <v>8.6670311156140049E-3</v>
      </c>
      <c r="Q54" s="1">
        <v>1.3100000000000001E-2</v>
      </c>
      <c r="R54" s="2">
        <f t="shared" si="1"/>
        <v>0</v>
      </c>
      <c r="S54" s="1">
        <f t="shared" si="2"/>
        <v>13083</v>
      </c>
      <c r="T54" s="1">
        <f t="shared" si="3"/>
        <v>181531.5</v>
      </c>
      <c r="U54" s="1">
        <f t="shared" si="4"/>
        <v>261252.75</v>
      </c>
      <c r="V54" s="1">
        <f t="shared" si="5"/>
        <v>1565000</v>
      </c>
      <c r="X54" s="2">
        <f t="shared" si="6"/>
        <v>0</v>
      </c>
      <c r="Y54" s="2">
        <f t="shared" si="6"/>
        <v>13083</v>
      </c>
      <c r="Z54" s="2">
        <f t="shared" si="18"/>
        <v>168448.5</v>
      </c>
      <c r="AA54" s="2">
        <f t="shared" si="18"/>
        <v>79721.25</v>
      </c>
      <c r="AB54" s="2">
        <f t="shared" si="18"/>
        <v>1303747.25</v>
      </c>
      <c r="AC54" s="2">
        <f t="shared" si="7"/>
        <v>248169.75</v>
      </c>
      <c r="AD54" s="4">
        <v>1.69</v>
      </c>
      <c r="AE54" s="1">
        <f t="shared" si="8"/>
        <v>1.6899999999999998E-2</v>
      </c>
      <c r="AF54">
        <v>0</v>
      </c>
      <c r="AG54">
        <f t="shared" si="9"/>
        <v>0</v>
      </c>
      <c r="AI54" s="2">
        <f t="shared" si="10"/>
        <v>0</v>
      </c>
      <c r="AJ54" s="5">
        <f t="shared" si="11"/>
        <v>28025</v>
      </c>
      <c r="AK54" s="5">
        <f t="shared" si="12"/>
        <v>184334</v>
      </c>
      <c r="AL54" s="5">
        <f t="shared" si="13"/>
        <v>357758.25</v>
      </c>
      <c r="AM54" s="5">
        <f t="shared" si="14"/>
        <v>1565000</v>
      </c>
      <c r="AN54" s="5">
        <f t="shared" si="15"/>
        <v>0</v>
      </c>
      <c r="AO54" s="6">
        <f t="shared" si="15"/>
        <v>28025</v>
      </c>
      <c r="AP54" s="6">
        <f t="shared" si="16"/>
        <v>156309</v>
      </c>
      <c r="AQ54" s="6">
        <f t="shared" si="16"/>
        <v>173424.25</v>
      </c>
      <c r="AR54" s="6">
        <f t="shared" si="16"/>
        <v>1207241.75</v>
      </c>
      <c r="AS54" s="6">
        <f t="shared" si="17"/>
        <v>329733.25</v>
      </c>
      <c r="AX54" s="5">
        <v>1.4761991296187328E-2</v>
      </c>
      <c r="AY54" s="5">
        <v>1.7899999999999999E-2</v>
      </c>
      <c r="AZ54" s="5"/>
      <c r="BA54" s="5"/>
      <c r="BB54" s="5"/>
      <c r="BC54" s="5"/>
    </row>
    <row r="55" spans="1:55" x14ac:dyDescent="0.25">
      <c r="A55">
        <v>2014</v>
      </c>
      <c r="B55" t="s">
        <v>271</v>
      </c>
      <c r="D55" s="14">
        <f>USBankData!$K55</f>
        <v>371894</v>
      </c>
      <c r="E55" s="14">
        <f>DiscoverData!$K55</f>
        <v>819898</v>
      </c>
      <c r="F55" s="14">
        <f>CapitalOneData!$K55</f>
        <v>1669305</v>
      </c>
      <c r="G55" s="14">
        <f>CitiData!$K55</f>
        <v>3482000</v>
      </c>
      <c r="H55" s="14">
        <f>AMEXData!$K55</f>
        <v>368111</v>
      </c>
      <c r="I55" s="14">
        <f>JPMData!$K55</f>
        <v>378000</v>
      </c>
      <c r="J55" s="14">
        <f>BofAData!$K55</f>
        <v>0</v>
      </c>
      <c r="K55" s="14">
        <f>WellsFargoData!$K55</f>
        <v>425000</v>
      </c>
      <c r="L55" s="14">
        <f>HuntingtonData!$K55</f>
        <v>0</v>
      </c>
      <c r="M55" s="14">
        <f>PNCData!$K55</f>
        <v>76220</v>
      </c>
      <c r="N55" s="14">
        <f>TDData!$K55</f>
        <v>101317</v>
      </c>
      <c r="O55" s="1">
        <f>PWCData!$K55</f>
        <v>0</v>
      </c>
      <c r="P55" s="1">
        <v>8.3922101154541694E-3</v>
      </c>
      <c r="Q55" s="1">
        <v>1.23E-2</v>
      </c>
      <c r="R55" s="2">
        <f t="shared" si="1"/>
        <v>0</v>
      </c>
      <c r="S55" s="1">
        <f t="shared" si="2"/>
        <v>57165</v>
      </c>
      <c r="T55" s="1">
        <f t="shared" si="3"/>
        <v>370002.5</v>
      </c>
      <c r="U55" s="1">
        <f t="shared" si="4"/>
        <v>523724.5</v>
      </c>
      <c r="V55" s="1">
        <f t="shared" si="5"/>
        <v>3482000</v>
      </c>
      <c r="X55" s="2">
        <f t="shared" si="6"/>
        <v>0</v>
      </c>
      <c r="Y55" s="2">
        <f t="shared" si="6"/>
        <v>57165</v>
      </c>
      <c r="Z55" s="2">
        <f t="shared" si="18"/>
        <v>312837.5</v>
      </c>
      <c r="AA55" s="2">
        <f t="shared" si="18"/>
        <v>153722</v>
      </c>
      <c r="AB55" s="2">
        <f t="shared" si="18"/>
        <v>2958275.5</v>
      </c>
      <c r="AC55" s="2">
        <f t="shared" si="7"/>
        <v>466559.5</v>
      </c>
      <c r="AD55" s="4">
        <v>1.6</v>
      </c>
      <c r="AE55" s="1">
        <f t="shared" si="8"/>
        <v>1.6E-2</v>
      </c>
      <c r="AF55">
        <v>0</v>
      </c>
      <c r="AG55">
        <f t="shared" si="9"/>
        <v>0</v>
      </c>
      <c r="AI55" s="2">
        <f t="shared" si="10"/>
        <v>0</v>
      </c>
      <c r="AJ55" s="5">
        <f t="shared" si="11"/>
        <v>88768.5</v>
      </c>
      <c r="AK55" s="5">
        <f t="shared" si="12"/>
        <v>371894</v>
      </c>
      <c r="AL55" s="5">
        <f t="shared" si="13"/>
        <v>721173.5</v>
      </c>
      <c r="AM55" s="5">
        <f t="shared" si="14"/>
        <v>3482000</v>
      </c>
      <c r="AN55" s="5">
        <f t="shared" si="15"/>
        <v>0</v>
      </c>
      <c r="AO55" s="6">
        <f t="shared" si="15"/>
        <v>88768.5</v>
      </c>
      <c r="AP55" s="6">
        <f t="shared" si="16"/>
        <v>283125.5</v>
      </c>
      <c r="AQ55" s="6">
        <f t="shared" si="16"/>
        <v>349279.5</v>
      </c>
      <c r="AR55" s="6">
        <f t="shared" si="16"/>
        <v>2760826.5</v>
      </c>
      <c r="AS55" s="6">
        <f t="shared" si="17"/>
        <v>632405</v>
      </c>
      <c r="AX55" s="5">
        <v>1.2640304619106809E-2</v>
      </c>
      <c r="AY55" s="5">
        <v>1.52E-2</v>
      </c>
      <c r="AZ55" s="5"/>
      <c r="BA55" s="5"/>
      <c r="BB55" s="5"/>
      <c r="BC55" s="5"/>
    </row>
    <row r="56" spans="1:55" x14ac:dyDescent="0.25">
      <c r="A56">
        <v>2014</v>
      </c>
      <c r="B56" t="s">
        <v>272</v>
      </c>
      <c r="D56" s="14">
        <f>USBankData!$K56</f>
        <v>546067</v>
      </c>
      <c r="E56" s="14">
        <f>DiscoverData!$K56</f>
        <v>1218598</v>
      </c>
      <c r="F56" s="14">
        <f>CapitalOneData!$K56</f>
        <v>2380644</v>
      </c>
      <c r="G56" s="14">
        <f>CitiData!$K56</f>
        <v>4863000</v>
      </c>
      <c r="H56" s="14">
        <f>AMEXData!$K56</f>
        <v>553184</v>
      </c>
      <c r="I56" s="14">
        <f>JPMData!$K56</f>
        <v>560000</v>
      </c>
      <c r="J56" s="14">
        <f>BofAData!$K56</f>
        <v>0</v>
      </c>
      <c r="K56" s="14">
        <f>WellsFargoData!$K56</f>
        <v>616000</v>
      </c>
      <c r="L56" s="14">
        <f>HuntingtonData!$K56</f>
        <v>0</v>
      </c>
      <c r="M56" s="14">
        <f>PNCData!$K56</f>
        <v>112238</v>
      </c>
      <c r="N56" s="14">
        <f>TDData!$K56</f>
        <v>177711</v>
      </c>
      <c r="O56" s="1">
        <f>PWCData!$K56</f>
        <v>0</v>
      </c>
      <c r="P56" s="1">
        <v>8.0906105217725573E-3</v>
      </c>
      <c r="Q56" s="1">
        <v>1.21E-2</v>
      </c>
      <c r="R56" s="2">
        <f t="shared" si="1"/>
        <v>0</v>
      </c>
      <c r="S56" s="1">
        <f t="shared" si="2"/>
        <v>84178.5</v>
      </c>
      <c r="T56" s="1">
        <f t="shared" si="3"/>
        <v>549625.5</v>
      </c>
      <c r="U56" s="1">
        <f t="shared" si="4"/>
        <v>766649.5</v>
      </c>
      <c r="V56" s="1">
        <f t="shared" si="5"/>
        <v>4863000</v>
      </c>
      <c r="X56" s="2">
        <f t="shared" si="6"/>
        <v>0</v>
      </c>
      <c r="Y56" s="2">
        <f t="shared" si="6"/>
        <v>84178.5</v>
      </c>
      <c r="Z56" s="2">
        <f t="shared" si="18"/>
        <v>465447</v>
      </c>
      <c r="AA56" s="2">
        <f t="shared" si="18"/>
        <v>217024</v>
      </c>
      <c r="AB56" s="2">
        <f t="shared" si="18"/>
        <v>4096350.5</v>
      </c>
      <c r="AC56" s="2">
        <f t="shared" si="7"/>
        <v>682471</v>
      </c>
      <c r="AD56" s="4">
        <v>1.55</v>
      </c>
      <c r="AE56" s="1">
        <f t="shared" si="8"/>
        <v>1.55E-2</v>
      </c>
      <c r="AF56">
        <v>0</v>
      </c>
      <c r="AG56">
        <f t="shared" si="9"/>
        <v>0</v>
      </c>
      <c r="AI56" s="2">
        <f t="shared" si="10"/>
        <v>0</v>
      </c>
      <c r="AJ56" s="5">
        <f t="shared" si="11"/>
        <v>144974.5</v>
      </c>
      <c r="AK56" s="5">
        <f t="shared" si="12"/>
        <v>553184</v>
      </c>
      <c r="AL56" s="5">
        <f t="shared" si="13"/>
        <v>1067948.5</v>
      </c>
      <c r="AM56" s="5">
        <f t="shared" si="14"/>
        <v>4863000</v>
      </c>
      <c r="AN56" s="5">
        <f t="shared" si="15"/>
        <v>0</v>
      </c>
      <c r="AO56" s="6">
        <f t="shared" si="15"/>
        <v>144974.5</v>
      </c>
      <c r="AP56" s="6">
        <f t="shared" si="16"/>
        <v>408209.5</v>
      </c>
      <c r="AQ56" s="6">
        <f t="shared" si="16"/>
        <v>514764.5</v>
      </c>
      <c r="AR56" s="6">
        <f t="shared" si="16"/>
        <v>3795051.5</v>
      </c>
      <c r="AS56" s="6">
        <f t="shared" si="17"/>
        <v>922974</v>
      </c>
      <c r="AX56" s="5">
        <v>1.207731162709144E-2</v>
      </c>
      <c r="AY56" s="5">
        <v>1.3500000000000002E-2</v>
      </c>
      <c r="AZ56" s="5"/>
      <c r="BA56" s="5"/>
      <c r="BB56" s="5"/>
      <c r="BC56" s="5"/>
    </row>
    <row r="57" spans="1:55" x14ac:dyDescent="0.25">
      <c r="A57">
        <v>2014</v>
      </c>
      <c r="B57" t="s">
        <v>273</v>
      </c>
      <c r="D57" s="14">
        <f>USBankData!$K57</f>
        <v>725384</v>
      </c>
      <c r="E57" s="14">
        <f>DiscoverData!$K57</f>
        <v>1630709</v>
      </c>
      <c r="F57" s="14">
        <f>CapitalOneData!$K57</f>
        <v>3186768</v>
      </c>
      <c r="G57" s="14">
        <f>CitiData!$K57</f>
        <v>6236000</v>
      </c>
      <c r="H57" s="14">
        <f>AMEXData!$K57</f>
        <v>721198</v>
      </c>
      <c r="I57" s="14">
        <f>JPMData!$K57</f>
        <v>789000</v>
      </c>
      <c r="J57" s="14">
        <f>BofAData!$K57</f>
        <v>3442000</v>
      </c>
      <c r="K57" s="14">
        <f>WellsFargoData!$K57</f>
        <v>828000</v>
      </c>
      <c r="L57" s="14">
        <f>HuntingtonData!$K57</f>
        <v>0</v>
      </c>
      <c r="M57" s="14">
        <f>PNCData!$K57</f>
        <v>146846</v>
      </c>
      <c r="N57" s="14">
        <f>TDData!$K57</f>
        <v>253288</v>
      </c>
      <c r="O57" s="1">
        <f>PWCData!$K57</f>
        <v>0</v>
      </c>
      <c r="P57" s="1">
        <v>8.4694608444253142E-3</v>
      </c>
      <c r="Q57" s="1">
        <v>1.21E-2</v>
      </c>
      <c r="R57" s="2">
        <f t="shared" si="1"/>
        <v>0</v>
      </c>
      <c r="S57" s="1">
        <f t="shared" si="2"/>
        <v>226677.5</v>
      </c>
      <c r="T57" s="1">
        <f t="shared" si="3"/>
        <v>757192</v>
      </c>
      <c r="U57" s="1">
        <f t="shared" si="4"/>
        <v>2019723.75</v>
      </c>
      <c r="V57" s="1">
        <f t="shared" si="5"/>
        <v>6236000</v>
      </c>
      <c r="X57" s="2">
        <f t="shared" si="6"/>
        <v>0</v>
      </c>
      <c r="Y57" s="2">
        <f t="shared" si="6"/>
        <v>226677.5</v>
      </c>
      <c r="Z57" s="2">
        <f t="shared" si="18"/>
        <v>530514.5</v>
      </c>
      <c r="AA57" s="2">
        <f t="shared" si="18"/>
        <v>1262531.75</v>
      </c>
      <c r="AB57" s="2">
        <f t="shared" si="18"/>
        <v>4216276.25</v>
      </c>
      <c r="AC57" s="2">
        <f t="shared" si="7"/>
        <v>1793046.25</v>
      </c>
      <c r="AD57" s="4">
        <v>1.49</v>
      </c>
      <c r="AE57" s="1">
        <f t="shared" si="8"/>
        <v>1.49E-2</v>
      </c>
      <c r="AF57">
        <v>0</v>
      </c>
      <c r="AG57">
        <f t="shared" si="9"/>
        <v>0</v>
      </c>
      <c r="AI57" s="2">
        <f t="shared" si="10"/>
        <v>0</v>
      </c>
      <c r="AJ57" s="5">
        <f t="shared" si="11"/>
        <v>487243</v>
      </c>
      <c r="AK57" s="5">
        <f t="shared" si="12"/>
        <v>789000</v>
      </c>
      <c r="AL57" s="5">
        <f t="shared" si="13"/>
        <v>2797753.25</v>
      </c>
      <c r="AM57" s="5">
        <f t="shared" si="14"/>
        <v>6236000</v>
      </c>
      <c r="AN57" s="5">
        <f t="shared" si="15"/>
        <v>0</v>
      </c>
      <c r="AO57" s="6">
        <f t="shared" si="15"/>
        <v>487243</v>
      </c>
      <c r="AP57" s="6">
        <f t="shared" si="16"/>
        <v>301757</v>
      </c>
      <c r="AQ57" s="6">
        <f t="shared" si="16"/>
        <v>2008753.25</v>
      </c>
      <c r="AR57" s="6">
        <f t="shared" si="16"/>
        <v>3438246.75</v>
      </c>
      <c r="AS57" s="6">
        <f t="shared" si="17"/>
        <v>2310510.25</v>
      </c>
      <c r="AX57" s="5">
        <v>1.5311660995476583E-2</v>
      </c>
      <c r="AY57" s="5">
        <v>1.4999999999999999E-2</v>
      </c>
      <c r="AZ57" s="5"/>
      <c r="BA57" s="5"/>
      <c r="BB57" s="5"/>
      <c r="BC57" s="5"/>
    </row>
    <row r="58" spans="1:55" x14ac:dyDescent="0.25">
      <c r="A58">
        <v>2015</v>
      </c>
      <c r="B58" t="s">
        <v>68</v>
      </c>
      <c r="D58" s="14">
        <f>USBankData!$K58</f>
        <v>182091</v>
      </c>
      <c r="E58" s="14">
        <f>DiscoverData!$K58</f>
        <v>427011</v>
      </c>
      <c r="F58" s="14">
        <f>CapitalOneData!$K58</f>
        <v>836803</v>
      </c>
      <c r="G58" s="14">
        <f>CitiData!$K58</f>
        <v>1389000</v>
      </c>
      <c r="H58" s="14">
        <f>AMEXData!$K58</f>
        <v>182820</v>
      </c>
      <c r="I58" s="14">
        <f>JPMData!$K58</f>
        <v>159000</v>
      </c>
      <c r="J58" s="14">
        <f>BofAData!$K58</f>
        <v>799000</v>
      </c>
      <c r="K58" s="14">
        <f>WellsFargoData!$K58</f>
        <v>228000</v>
      </c>
      <c r="L58" s="14">
        <f>HuntingtonData!$K58</f>
        <v>0</v>
      </c>
      <c r="M58" s="14">
        <f>PNCData!$K58</f>
        <v>39353</v>
      </c>
      <c r="N58" s="14">
        <f>TDData!$K58</f>
        <v>78520</v>
      </c>
      <c r="O58" s="1">
        <f>PWCData!$K58</f>
        <v>0</v>
      </c>
      <c r="P58" s="1">
        <v>9.0808515553337851E-3</v>
      </c>
      <c r="Q58" s="1">
        <v>1.1699999999999999E-2</v>
      </c>
      <c r="R58" s="2">
        <f t="shared" si="1"/>
        <v>0</v>
      </c>
      <c r="S58" s="1">
        <f t="shared" si="2"/>
        <v>68728.25</v>
      </c>
      <c r="T58" s="1">
        <f t="shared" si="3"/>
        <v>182455.5</v>
      </c>
      <c r="U58" s="1">
        <f t="shared" si="4"/>
        <v>520008.25</v>
      </c>
      <c r="V58" s="1">
        <f t="shared" si="5"/>
        <v>1389000</v>
      </c>
      <c r="X58" s="2">
        <f t="shared" si="6"/>
        <v>0</v>
      </c>
      <c r="Y58" s="2">
        <f t="shared" si="6"/>
        <v>68728.25</v>
      </c>
      <c r="Z58" s="2">
        <f t="shared" si="18"/>
        <v>113727.25</v>
      </c>
      <c r="AA58" s="2">
        <f t="shared" si="18"/>
        <v>337552.75</v>
      </c>
      <c r="AB58" s="2">
        <f t="shared" si="18"/>
        <v>868991.75</v>
      </c>
      <c r="AC58" s="2">
        <f t="shared" si="7"/>
        <v>451280</v>
      </c>
      <c r="AD58" s="4">
        <v>1.45</v>
      </c>
      <c r="AE58" s="1">
        <f t="shared" si="8"/>
        <v>1.4499999999999999E-2</v>
      </c>
      <c r="AF58">
        <v>0</v>
      </c>
      <c r="AG58">
        <f t="shared" si="9"/>
        <v>0</v>
      </c>
      <c r="AI58" s="2">
        <f t="shared" si="10"/>
        <v>0</v>
      </c>
      <c r="AJ58" s="5">
        <f t="shared" si="11"/>
        <v>118760</v>
      </c>
      <c r="AK58" s="5">
        <f t="shared" si="12"/>
        <v>182820</v>
      </c>
      <c r="AL58" s="5">
        <f t="shared" si="13"/>
        <v>706002.75</v>
      </c>
      <c r="AM58" s="5">
        <f t="shared" si="14"/>
        <v>1389000</v>
      </c>
      <c r="AN58" s="5">
        <f t="shared" si="15"/>
        <v>0</v>
      </c>
      <c r="AO58" s="6">
        <f t="shared" si="15"/>
        <v>118760</v>
      </c>
      <c r="AP58" s="6">
        <f t="shared" si="16"/>
        <v>64060</v>
      </c>
      <c r="AQ58" s="6">
        <f t="shared" si="16"/>
        <v>523182.75</v>
      </c>
      <c r="AR58" s="6">
        <f t="shared" si="16"/>
        <v>682997.25</v>
      </c>
      <c r="AS58" s="6">
        <f t="shared" si="17"/>
        <v>587242.75</v>
      </c>
      <c r="AX58" s="5">
        <v>1.4744780991516397E-2</v>
      </c>
      <c r="AY58" s="5">
        <v>1.46E-2</v>
      </c>
      <c r="AZ58" s="5"/>
      <c r="BA58" s="5"/>
      <c r="BB58" s="5"/>
      <c r="BC58" s="5"/>
    </row>
    <row r="59" spans="1:55" x14ac:dyDescent="0.25">
      <c r="A59">
        <v>2015</v>
      </c>
      <c r="B59" t="s">
        <v>271</v>
      </c>
      <c r="D59" s="14">
        <f>USBankData!$K59</f>
        <v>371582</v>
      </c>
      <c r="E59" s="14">
        <f>DiscoverData!$K59</f>
        <v>848444</v>
      </c>
      <c r="F59" s="14">
        <f>CapitalOneData!$K59</f>
        <v>1652549</v>
      </c>
      <c r="G59" s="14">
        <f>CitiData!$K59</f>
        <v>2758000</v>
      </c>
      <c r="H59" s="14">
        <f>AMEXData!$K59</f>
        <v>334507</v>
      </c>
      <c r="I59" s="14">
        <f>JPMData!$K59</f>
        <v>327000</v>
      </c>
      <c r="J59" s="14">
        <f>BofAData!$K59</f>
        <v>1563000</v>
      </c>
      <c r="K59" s="14">
        <f>WellsFargoData!$K59</f>
        <v>464000</v>
      </c>
      <c r="L59" s="14">
        <f>HuntingtonData!$K59</f>
        <v>0</v>
      </c>
      <c r="M59" s="14">
        <f>PNCData!$K59</f>
        <v>76336</v>
      </c>
      <c r="N59" s="14">
        <f>TDData!$K59</f>
        <v>151352</v>
      </c>
      <c r="O59" s="1">
        <f>PWCData!$K59</f>
        <v>0</v>
      </c>
      <c r="P59" s="1">
        <v>9.3399151127532831E-3</v>
      </c>
      <c r="Q59" s="1">
        <v>1.15E-2</v>
      </c>
      <c r="R59" s="2">
        <f t="shared" si="1"/>
        <v>0</v>
      </c>
      <c r="S59" s="1">
        <f t="shared" si="2"/>
        <v>132598</v>
      </c>
      <c r="T59" s="1">
        <f t="shared" si="3"/>
        <v>353044.5</v>
      </c>
      <c r="U59" s="1">
        <f t="shared" si="4"/>
        <v>1027083</v>
      </c>
      <c r="V59" s="1">
        <f t="shared" si="5"/>
        <v>2758000</v>
      </c>
      <c r="X59" s="2">
        <f t="shared" si="6"/>
        <v>0</v>
      </c>
      <c r="Y59" s="2">
        <f t="shared" si="6"/>
        <v>132598</v>
      </c>
      <c r="Z59" s="2">
        <f t="shared" si="18"/>
        <v>220446.5</v>
      </c>
      <c r="AA59" s="2">
        <f t="shared" si="18"/>
        <v>674038.5</v>
      </c>
      <c r="AB59" s="2">
        <f t="shared" si="18"/>
        <v>1730917</v>
      </c>
      <c r="AC59" s="2">
        <f t="shared" si="7"/>
        <v>894485</v>
      </c>
      <c r="AD59" s="4">
        <v>1.4</v>
      </c>
      <c r="AE59" s="1">
        <f t="shared" si="8"/>
        <v>1.3999999999999999E-2</v>
      </c>
      <c r="AF59">
        <v>0</v>
      </c>
      <c r="AG59">
        <f t="shared" si="9"/>
        <v>0</v>
      </c>
      <c r="AI59" s="2">
        <f t="shared" si="10"/>
        <v>0</v>
      </c>
      <c r="AJ59" s="5">
        <f t="shared" si="11"/>
        <v>239176</v>
      </c>
      <c r="AK59" s="5">
        <f t="shared" si="12"/>
        <v>371582</v>
      </c>
      <c r="AL59" s="5">
        <f t="shared" si="13"/>
        <v>1384361</v>
      </c>
      <c r="AM59" s="5">
        <f t="shared" si="14"/>
        <v>2758000</v>
      </c>
      <c r="AN59" s="5">
        <f t="shared" si="15"/>
        <v>0</v>
      </c>
      <c r="AO59" s="6">
        <f t="shared" si="15"/>
        <v>239176</v>
      </c>
      <c r="AP59" s="6">
        <f t="shared" si="16"/>
        <v>132406</v>
      </c>
      <c r="AQ59" s="6">
        <f t="shared" si="16"/>
        <v>1012779</v>
      </c>
      <c r="AR59" s="6">
        <f t="shared" si="16"/>
        <v>1373639</v>
      </c>
      <c r="AS59" s="6">
        <f t="shared" si="17"/>
        <v>1145185</v>
      </c>
      <c r="AX59" s="5">
        <v>1.3216188248872631E-2</v>
      </c>
      <c r="AY59" s="5">
        <v>1.3000000000000001E-2</v>
      </c>
      <c r="AZ59" s="5"/>
      <c r="BA59" s="5"/>
      <c r="BB59" s="5"/>
      <c r="BC59" s="5"/>
    </row>
    <row r="60" spans="1:55" x14ac:dyDescent="0.25">
      <c r="A60">
        <v>2015</v>
      </c>
      <c r="B60" t="s">
        <v>272</v>
      </c>
      <c r="D60" s="14">
        <f>USBankData!$K60</f>
        <v>543105</v>
      </c>
      <c r="E60" s="14">
        <f>DiscoverData!$K60</f>
        <v>1241164</v>
      </c>
      <c r="F60" s="14">
        <f>CapitalOneData!$K60</f>
        <v>2425248</v>
      </c>
      <c r="G60" s="14">
        <f>CitiData!$K60</f>
        <v>4009000</v>
      </c>
      <c r="H60" s="14">
        <f>AMEXData!$K60</f>
        <v>514315</v>
      </c>
      <c r="I60" s="14">
        <f>JPMData!$K60</f>
        <v>491000</v>
      </c>
      <c r="J60" s="14">
        <f>BofAData!$K60</f>
        <v>2282000</v>
      </c>
      <c r="K60" s="14">
        <f>WellsFargoData!$K60</f>
        <v>677000</v>
      </c>
      <c r="L60" s="14">
        <f>HuntingtonData!$K60</f>
        <v>0</v>
      </c>
      <c r="M60" s="14">
        <f>PNCData!$K60</f>
        <v>110161</v>
      </c>
      <c r="N60" s="14">
        <f>TDData!$K60</f>
        <v>215896</v>
      </c>
      <c r="O60" s="1">
        <f>PWCData!$K60</f>
        <v>0</v>
      </c>
      <c r="P60" s="1">
        <v>8.0223186426272922E-3</v>
      </c>
      <c r="Q60" s="1">
        <v>1.2500000000000001E-2</v>
      </c>
      <c r="R60" s="2">
        <f t="shared" si="1"/>
        <v>0</v>
      </c>
      <c r="S60" s="1">
        <f t="shared" si="2"/>
        <v>189462.25</v>
      </c>
      <c r="T60" s="1">
        <f t="shared" si="3"/>
        <v>528710</v>
      </c>
      <c r="U60" s="1">
        <f t="shared" si="4"/>
        <v>1501373</v>
      </c>
      <c r="V60" s="1">
        <f t="shared" si="5"/>
        <v>4009000</v>
      </c>
      <c r="X60" s="2">
        <f t="shared" si="6"/>
        <v>0</v>
      </c>
      <c r="Y60" s="2">
        <f t="shared" si="6"/>
        <v>189462.25</v>
      </c>
      <c r="Z60" s="2">
        <f t="shared" si="18"/>
        <v>339247.75</v>
      </c>
      <c r="AA60" s="2">
        <f t="shared" si="18"/>
        <v>972663</v>
      </c>
      <c r="AB60" s="2">
        <f t="shared" si="18"/>
        <v>2507627</v>
      </c>
      <c r="AC60" s="2">
        <f t="shared" si="7"/>
        <v>1311910.75</v>
      </c>
      <c r="AD60" s="4">
        <v>1.37</v>
      </c>
      <c r="AE60" s="1">
        <f t="shared" si="8"/>
        <v>1.37E-2</v>
      </c>
      <c r="AF60">
        <v>0</v>
      </c>
      <c r="AG60">
        <f t="shared" si="9"/>
        <v>0</v>
      </c>
      <c r="AI60" s="2">
        <f t="shared" si="10"/>
        <v>0</v>
      </c>
      <c r="AJ60" s="5">
        <f t="shared" si="11"/>
        <v>353448</v>
      </c>
      <c r="AK60" s="5">
        <f t="shared" si="12"/>
        <v>543105</v>
      </c>
      <c r="AL60" s="5">
        <f t="shared" si="13"/>
        <v>2021791</v>
      </c>
      <c r="AM60" s="5">
        <f t="shared" si="14"/>
        <v>4009000</v>
      </c>
      <c r="AN60" s="5">
        <f t="shared" si="15"/>
        <v>0</v>
      </c>
      <c r="AO60" s="6">
        <f t="shared" si="15"/>
        <v>353448</v>
      </c>
      <c r="AP60" s="6">
        <f t="shared" si="16"/>
        <v>189657</v>
      </c>
      <c r="AQ60" s="6">
        <f t="shared" si="16"/>
        <v>1478686</v>
      </c>
      <c r="AR60" s="6">
        <f t="shared" si="16"/>
        <v>1987209</v>
      </c>
      <c r="AS60" s="6">
        <f t="shared" si="17"/>
        <v>1668343</v>
      </c>
      <c r="AX60" s="5">
        <v>1.2593584721276427E-2</v>
      </c>
      <c r="AY60" s="5">
        <v>1.32E-2</v>
      </c>
      <c r="AZ60" s="5"/>
      <c r="BA60" s="5"/>
      <c r="BB60" s="5"/>
      <c r="BC60" s="5"/>
    </row>
    <row r="61" spans="1:55" x14ac:dyDescent="0.25">
      <c r="A61">
        <v>2015</v>
      </c>
      <c r="B61" t="s">
        <v>273</v>
      </c>
      <c r="D61" s="14">
        <f>USBankData!$K61</f>
        <v>726115</v>
      </c>
      <c r="E61" s="14">
        <f>DiscoverData!$K61</f>
        <v>1655855</v>
      </c>
      <c r="F61" s="14">
        <f>CapitalOneData!$K61</f>
        <v>3342885</v>
      </c>
      <c r="G61" s="14">
        <f>CitiData!$K61</f>
        <v>5260000</v>
      </c>
      <c r="H61" s="14">
        <f>AMEXData!$K61</f>
        <v>704060</v>
      </c>
      <c r="I61" s="14">
        <f>JPMData!$K61</f>
        <v>664000</v>
      </c>
      <c r="J61" s="14">
        <f>BofAData!$K61</f>
        <v>3013000</v>
      </c>
      <c r="K61" s="14">
        <f>WellsFargoData!$K61</f>
        <v>917000</v>
      </c>
      <c r="L61" s="14">
        <f>HuntingtonData!$K61</f>
        <v>0</v>
      </c>
      <c r="M61" s="14">
        <f>PNCData!$K61</f>
        <v>145673</v>
      </c>
      <c r="N61" s="14">
        <f>TDData!$K61</f>
        <v>286902</v>
      </c>
      <c r="O61" s="1">
        <f>PWCData!$K61</f>
        <v>0</v>
      </c>
      <c r="P61" s="1">
        <v>8.9868411360773792E-3</v>
      </c>
      <c r="Q61" s="1">
        <v>1.26E-2</v>
      </c>
      <c r="R61" s="2">
        <f t="shared" si="1"/>
        <v>0</v>
      </c>
      <c r="S61" s="1">
        <f t="shared" si="2"/>
        <v>251594.75</v>
      </c>
      <c r="T61" s="1">
        <f t="shared" si="3"/>
        <v>715087.5</v>
      </c>
      <c r="U61" s="1">
        <f t="shared" si="4"/>
        <v>1995141.25</v>
      </c>
      <c r="V61" s="1">
        <f t="shared" si="5"/>
        <v>5260000</v>
      </c>
      <c r="X61" s="2">
        <f t="shared" si="6"/>
        <v>0</v>
      </c>
      <c r="Y61" s="2">
        <f t="shared" si="6"/>
        <v>251594.75</v>
      </c>
      <c r="Z61" s="2">
        <f t="shared" si="18"/>
        <v>463492.75</v>
      </c>
      <c r="AA61" s="2">
        <f t="shared" si="18"/>
        <v>1280053.75</v>
      </c>
      <c r="AB61" s="2">
        <f t="shared" si="18"/>
        <v>3264858.75</v>
      </c>
      <c r="AC61" s="2">
        <f t="shared" si="7"/>
        <v>1743546.5</v>
      </c>
      <c r="AD61" s="4">
        <v>1.34</v>
      </c>
      <c r="AE61" s="1">
        <f t="shared" si="8"/>
        <v>1.34E-2</v>
      </c>
      <c r="AF61">
        <v>0</v>
      </c>
      <c r="AG61">
        <f t="shared" si="9"/>
        <v>0</v>
      </c>
      <c r="AI61" s="2">
        <f t="shared" si="10"/>
        <v>0</v>
      </c>
      <c r="AJ61" s="5">
        <f t="shared" si="11"/>
        <v>475451</v>
      </c>
      <c r="AK61" s="5">
        <f t="shared" si="12"/>
        <v>726115</v>
      </c>
      <c r="AL61" s="5">
        <f t="shared" si="13"/>
        <v>2673713.75</v>
      </c>
      <c r="AM61" s="5">
        <f t="shared" si="14"/>
        <v>5260000</v>
      </c>
      <c r="AN61" s="5">
        <f t="shared" si="15"/>
        <v>0</v>
      </c>
      <c r="AO61" s="6">
        <f t="shared" si="15"/>
        <v>475451</v>
      </c>
      <c r="AP61" s="6">
        <f t="shared" si="16"/>
        <v>250664</v>
      </c>
      <c r="AQ61" s="6">
        <f t="shared" si="16"/>
        <v>1947598.75</v>
      </c>
      <c r="AR61" s="6">
        <f t="shared" si="16"/>
        <v>2586286.25</v>
      </c>
      <c r="AS61" s="6">
        <f t="shared" si="17"/>
        <v>2198262.75</v>
      </c>
      <c r="AW61" s="5">
        <v>1.3703668953658432E-2</v>
      </c>
      <c r="AX61" s="5">
        <v>1.4105529815999081E-2</v>
      </c>
      <c r="AY61" s="5">
        <v>1.38E-2</v>
      </c>
      <c r="AZ61" s="5"/>
      <c r="BA61" s="5"/>
      <c r="BB61" s="5"/>
      <c r="BC61" s="5"/>
    </row>
    <row r="62" spans="1:55" x14ac:dyDescent="0.25">
      <c r="A62">
        <v>2016</v>
      </c>
      <c r="B62" t="s">
        <v>68</v>
      </c>
      <c r="D62" s="14">
        <f>USBankData!$K62</f>
        <v>188075</v>
      </c>
      <c r="E62" s="14">
        <f>DiscoverData!$K62</f>
        <v>438043</v>
      </c>
      <c r="F62" s="14">
        <f>CapitalOneData!$K62</f>
        <v>1039043</v>
      </c>
      <c r="G62" s="14">
        <f>CitiData!$K62</f>
        <v>1363000</v>
      </c>
      <c r="H62" s="14">
        <f>AMEXData!$K62</f>
        <v>205313</v>
      </c>
      <c r="I62" s="14">
        <f>JPMData!$K62</f>
        <v>200000</v>
      </c>
      <c r="J62" s="14">
        <f>BofAData!$K62</f>
        <v>755000</v>
      </c>
      <c r="K62" s="14">
        <f>WellsFargoData!$K62</f>
        <v>253000</v>
      </c>
      <c r="L62" s="14">
        <f>HuntingtonData!$K62</f>
        <v>0</v>
      </c>
      <c r="M62" s="14">
        <f>PNCData!$K62</f>
        <v>38625</v>
      </c>
      <c r="N62" s="14">
        <f>TDData!$K62</f>
        <v>78789</v>
      </c>
      <c r="O62" s="1">
        <f>PWCData!$K62</f>
        <v>0</v>
      </c>
      <c r="P62" s="1">
        <v>9.7505199485531571E-3</v>
      </c>
      <c r="Q62" s="1">
        <v>1.24E-2</v>
      </c>
      <c r="R62" s="2">
        <f t="shared" si="1"/>
        <v>0</v>
      </c>
      <c r="S62" s="1">
        <f t="shared" si="2"/>
        <v>68748</v>
      </c>
      <c r="T62" s="1">
        <f t="shared" si="3"/>
        <v>202656.5</v>
      </c>
      <c r="U62" s="1">
        <f t="shared" si="4"/>
        <v>517282.25</v>
      </c>
      <c r="V62" s="1">
        <f t="shared" si="5"/>
        <v>1363000</v>
      </c>
      <c r="X62" s="2">
        <f t="shared" si="6"/>
        <v>0</v>
      </c>
      <c r="Y62" s="2">
        <f t="shared" si="6"/>
        <v>68748</v>
      </c>
      <c r="Z62" s="2">
        <f t="shared" si="18"/>
        <v>133908.5</v>
      </c>
      <c r="AA62" s="2">
        <f t="shared" si="18"/>
        <v>314625.75</v>
      </c>
      <c r="AB62" s="2">
        <f t="shared" si="18"/>
        <v>845717.75</v>
      </c>
      <c r="AC62" s="2">
        <f t="shared" si="7"/>
        <v>448534.25</v>
      </c>
      <c r="AD62" s="4">
        <v>1.35</v>
      </c>
      <c r="AE62" s="1">
        <f t="shared" si="8"/>
        <v>1.3500000000000002E-2</v>
      </c>
      <c r="AF62">
        <v>0</v>
      </c>
      <c r="AG62">
        <f t="shared" si="9"/>
        <v>0</v>
      </c>
      <c r="AI62" s="2">
        <f t="shared" si="10"/>
        <v>0</v>
      </c>
      <c r="AJ62" s="5">
        <f t="shared" si="11"/>
        <v>133432</v>
      </c>
      <c r="AK62" s="5">
        <f t="shared" si="12"/>
        <v>205313</v>
      </c>
      <c r="AL62" s="5">
        <f t="shared" si="13"/>
        <v>675760.75</v>
      </c>
      <c r="AM62" s="5">
        <f t="shared" si="14"/>
        <v>1363000</v>
      </c>
      <c r="AN62" s="5">
        <f t="shared" si="15"/>
        <v>0</v>
      </c>
      <c r="AO62" s="6">
        <f t="shared" si="15"/>
        <v>133432</v>
      </c>
      <c r="AP62" s="6">
        <f t="shared" si="16"/>
        <v>71881</v>
      </c>
      <c r="AQ62" s="6">
        <f t="shared" si="16"/>
        <v>470447.75</v>
      </c>
      <c r="AR62" s="6">
        <f t="shared" si="16"/>
        <v>687239.25</v>
      </c>
      <c r="AS62" s="6">
        <f t="shared" si="17"/>
        <v>542328.75</v>
      </c>
      <c r="AW62" s="5">
        <v>1.3902887065902987E-2</v>
      </c>
      <c r="AX62" s="5">
        <v>1.3309465155639723E-2</v>
      </c>
      <c r="AY62" s="5">
        <v>1.3600000000000001E-2</v>
      </c>
      <c r="AZ62" s="5"/>
      <c r="BA62" s="5"/>
      <c r="BB62" s="5"/>
      <c r="BC62" s="5"/>
    </row>
    <row r="63" spans="1:55" x14ac:dyDescent="0.25">
      <c r="A63">
        <v>2016</v>
      </c>
      <c r="B63" t="s">
        <v>271</v>
      </c>
      <c r="D63" s="14">
        <f>USBankData!$K63</f>
        <v>376865</v>
      </c>
      <c r="E63" s="14">
        <f>DiscoverData!$K63</f>
        <v>884996</v>
      </c>
      <c r="F63" s="14">
        <f>CapitalOneData!$K63</f>
        <v>2073450</v>
      </c>
      <c r="G63" s="14">
        <f>CitiData!$K63</f>
        <v>2689000</v>
      </c>
      <c r="H63" s="14">
        <f>AMEXData!$K63</f>
        <v>398740</v>
      </c>
      <c r="I63" s="14">
        <f>JPMData!$K63</f>
        <v>419000</v>
      </c>
      <c r="J63" s="14">
        <f>BofAData!$K63</f>
        <v>1497000</v>
      </c>
      <c r="K63" s="14">
        <f>WellsFargoData!$K63</f>
        <v>513000</v>
      </c>
      <c r="L63" s="14">
        <f>HuntingtonData!$K63</f>
        <v>0</v>
      </c>
      <c r="M63" s="14">
        <f>PNCData!$K63</f>
        <v>75192</v>
      </c>
      <c r="N63" s="14">
        <f>TDData!$K63</f>
        <v>149800</v>
      </c>
      <c r="O63" s="1">
        <f>PWCData!$K63</f>
        <v>0</v>
      </c>
      <c r="P63" s="1">
        <v>9.9514564559084247E-3</v>
      </c>
      <c r="Q63" s="1">
        <v>1.2699999999999999E-2</v>
      </c>
      <c r="R63" s="2">
        <f t="shared" si="1"/>
        <v>0</v>
      </c>
      <c r="S63" s="1">
        <f t="shared" si="2"/>
        <v>131148</v>
      </c>
      <c r="T63" s="1">
        <f t="shared" si="3"/>
        <v>408870</v>
      </c>
      <c r="U63" s="1">
        <f t="shared" si="4"/>
        <v>1037997</v>
      </c>
      <c r="V63" s="1">
        <f t="shared" si="5"/>
        <v>2689000</v>
      </c>
      <c r="X63" s="2">
        <f t="shared" si="6"/>
        <v>0</v>
      </c>
      <c r="Y63" s="2">
        <f t="shared" si="6"/>
        <v>131148</v>
      </c>
      <c r="Z63" s="2">
        <f t="shared" si="18"/>
        <v>277722</v>
      </c>
      <c r="AA63" s="2">
        <f t="shared" si="18"/>
        <v>629127</v>
      </c>
      <c r="AB63" s="2">
        <f t="shared" si="18"/>
        <v>1651003</v>
      </c>
      <c r="AC63" s="2">
        <f t="shared" si="7"/>
        <v>906849</v>
      </c>
      <c r="AD63" s="4">
        <v>1.33</v>
      </c>
      <c r="AE63" s="1">
        <f t="shared" si="8"/>
        <v>1.3300000000000001E-2</v>
      </c>
      <c r="AF63">
        <v>0</v>
      </c>
      <c r="AG63">
        <f t="shared" si="9"/>
        <v>0</v>
      </c>
      <c r="AI63" s="2">
        <f t="shared" si="10"/>
        <v>0</v>
      </c>
      <c r="AJ63" s="5">
        <f t="shared" si="11"/>
        <v>263332.5</v>
      </c>
      <c r="AK63" s="5">
        <f t="shared" si="12"/>
        <v>419000</v>
      </c>
      <c r="AL63" s="5">
        <f t="shared" si="13"/>
        <v>1343999</v>
      </c>
      <c r="AM63" s="5">
        <f t="shared" si="14"/>
        <v>2689000</v>
      </c>
      <c r="AN63" s="5">
        <f t="shared" si="15"/>
        <v>0</v>
      </c>
      <c r="AO63" s="6">
        <f t="shared" si="15"/>
        <v>263332.5</v>
      </c>
      <c r="AP63" s="6">
        <f t="shared" si="16"/>
        <v>155667.5</v>
      </c>
      <c r="AQ63" s="6">
        <f t="shared" si="16"/>
        <v>924999</v>
      </c>
      <c r="AR63" s="6">
        <f t="shared" si="16"/>
        <v>1345001</v>
      </c>
      <c r="AS63" s="6">
        <f t="shared" si="17"/>
        <v>1080666.5</v>
      </c>
      <c r="AW63" s="5">
        <v>1.3474667701288511E-2</v>
      </c>
      <c r="AX63" s="5">
        <v>1.5427249604046711E-2</v>
      </c>
      <c r="AY63" s="5">
        <v>1.38E-2</v>
      </c>
      <c r="AZ63" s="5"/>
      <c r="BA63" s="5"/>
      <c r="BB63" s="5"/>
      <c r="BC63" s="5"/>
    </row>
    <row r="64" spans="1:55" x14ac:dyDescent="0.25">
      <c r="A64">
        <v>2016</v>
      </c>
      <c r="B64" t="s">
        <v>272</v>
      </c>
      <c r="D64" s="14">
        <f>USBankData!$K64</f>
        <v>559195</v>
      </c>
      <c r="E64" s="14">
        <f>DiscoverData!$K64</f>
        <v>1307981</v>
      </c>
      <c r="F64" s="14">
        <f>CapitalOneData!$K64</f>
        <v>3069345</v>
      </c>
      <c r="G64" s="14">
        <f>CitiData!$K64</f>
        <v>3929000</v>
      </c>
      <c r="H64" s="14">
        <f>AMEXData!$K64</f>
        <v>580556</v>
      </c>
      <c r="I64" s="14">
        <f>JPMData!$K64</f>
        <v>635000</v>
      </c>
      <c r="J64" s="14">
        <f>BofAData!$K64</f>
        <v>2204000</v>
      </c>
      <c r="K64" s="14">
        <f>WellsFargoData!$K64</f>
        <v>754000</v>
      </c>
      <c r="L64" s="14">
        <f>HuntingtonData!$K64</f>
        <v>0</v>
      </c>
      <c r="M64" s="14">
        <f>PNCData!$K64</f>
        <v>110117</v>
      </c>
      <c r="N64" s="14">
        <f>TDData!$K64</f>
        <v>222555</v>
      </c>
      <c r="O64" s="1">
        <f>PWCData!$K64</f>
        <v>0</v>
      </c>
      <c r="P64" s="1">
        <v>1.0089406691486178E-2</v>
      </c>
      <c r="Q64" s="1">
        <v>1.26E-2</v>
      </c>
      <c r="R64" s="2">
        <f t="shared" si="1"/>
        <v>0</v>
      </c>
      <c r="S64" s="1">
        <f t="shared" si="2"/>
        <v>194445.5</v>
      </c>
      <c r="T64" s="1">
        <f t="shared" si="3"/>
        <v>607778</v>
      </c>
      <c r="U64" s="1">
        <f t="shared" si="4"/>
        <v>1531985.75</v>
      </c>
      <c r="V64" s="1">
        <f t="shared" si="5"/>
        <v>3929000</v>
      </c>
      <c r="X64" s="2">
        <f t="shared" si="6"/>
        <v>0</v>
      </c>
      <c r="Y64" s="2">
        <f t="shared" si="6"/>
        <v>194445.5</v>
      </c>
      <c r="Z64" s="2">
        <f t="shared" si="18"/>
        <v>413332.5</v>
      </c>
      <c r="AA64" s="2">
        <f t="shared" si="18"/>
        <v>924207.75</v>
      </c>
      <c r="AB64" s="2">
        <f t="shared" si="18"/>
        <v>2397014.25</v>
      </c>
      <c r="AC64" s="2">
        <f t="shared" si="7"/>
        <v>1337540.25</v>
      </c>
      <c r="AD64" s="4">
        <v>1.31</v>
      </c>
      <c r="AE64" s="1">
        <f t="shared" si="8"/>
        <v>1.3100000000000001E-2</v>
      </c>
      <c r="AF64">
        <v>0</v>
      </c>
      <c r="AG64">
        <f t="shared" si="9"/>
        <v>0</v>
      </c>
      <c r="AI64" s="2">
        <f t="shared" si="10"/>
        <v>0</v>
      </c>
      <c r="AJ64" s="5">
        <f t="shared" si="11"/>
        <v>390875</v>
      </c>
      <c r="AK64" s="5">
        <f t="shared" si="12"/>
        <v>635000</v>
      </c>
      <c r="AL64" s="5">
        <f t="shared" si="13"/>
        <v>1979995.25</v>
      </c>
      <c r="AM64" s="5">
        <f t="shared" si="14"/>
        <v>3929000</v>
      </c>
      <c r="AN64" s="5">
        <f t="shared" si="15"/>
        <v>0</v>
      </c>
      <c r="AO64" s="6">
        <f t="shared" si="15"/>
        <v>390875</v>
      </c>
      <c r="AP64" s="6">
        <f t="shared" si="16"/>
        <v>244125</v>
      </c>
      <c r="AQ64" s="6">
        <f t="shared" si="16"/>
        <v>1344995.25</v>
      </c>
      <c r="AR64" s="6">
        <f t="shared" si="16"/>
        <v>1949004.75</v>
      </c>
      <c r="AS64" s="6">
        <f t="shared" si="17"/>
        <v>1589120.25</v>
      </c>
      <c r="AW64" s="5">
        <v>1.2786465174534016E-2</v>
      </c>
      <c r="AX64" s="5">
        <v>1.3919293659825816E-2</v>
      </c>
      <c r="AY64" s="5">
        <v>1.3600000000000001E-2</v>
      </c>
      <c r="AZ64" s="5"/>
      <c r="BA64" s="5"/>
      <c r="BB64" s="5"/>
      <c r="BC64" s="5"/>
    </row>
    <row r="65" spans="1:55" x14ac:dyDescent="0.25">
      <c r="A65">
        <v>2016</v>
      </c>
      <c r="B65" t="s">
        <v>273</v>
      </c>
      <c r="D65" s="14">
        <f>USBankData!$K65</f>
        <v>759449</v>
      </c>
      <c r="E65" s="14">
        <f>DiscoverData!$K65</f>
        <v>1780601</v>
      </c>
      <c r="F65" s="14">
        <f>CapitalOneData!$K65</f>
        <v>4283583</v>
      </c>
      <c r="G65" s="14">
        <f>CitiData!$K65</f>
        <v>5392000</v>
      </c>
      <c r="H65" s="14">
        <f>AMEXData!$K65</f>
        <v>789363</v>
      </c>
      <c r="I65" s="14">
        <f>JPMData!$K65</f>
        <v>874000</v>
      </c>
      <c r="J65" s="14">
        <f>BofAData!$K65</f>
        <v>2929000</v>
      </c>
      <c r="K65" s="14">
        <f>WellsFargoData!$K65</f>
        <v>1016000</v>
      </c>
      <c r="L65" s="14">
        <f>HuntingtonData!$K65</f>
        <v>0</v>
      </c>
      <c r="M65" s="14">
        <f>PNCData!$K65</f>
        <v>145635</v>
      </c>
      <c r="N65" s="14">
        <f>TDData!$K65</f>
        <v>318135</v>
      </c>
      <c r="O65" s="1">
        <f>PWCData!$K65</f>
        <v>0</v>
      </c>
      <c r="P65" s="1">
        <v>1.0276218027711736E-2</v>
      </c>
      <c r="Q65" s="1">
        <v>1.24E-2</v>
      </c>
      <c r="R65" s="2">
        <f t="shared" si="1"/>
        <v>0</v>
      </c>
      <c r="S65" s="1">
        <f t="shared" si="2"/>
        <v>275010</v>
      </c>
      <c r="T65" s="1">
        <f t="shared" si="3"/>
        <v>831681.5</v>
      </c>
      <c r="U65" s="1">
        <f t="shared" si="4"/>
        <v>2067700.75</v>
      </c>
      <c r="V65" s="1">
        <f t="shared" si="5"/>
        <v>5392000</v>
      </c>
      <c r="X65" s="2">
        <f t="shared" si="6"/>
        <v>0</v>
      </c>
      <c r="Y65" s="2">
        <f t="shared" si="6"/>
        <v>275010</v>
      </c>
      <c r="Z65" s="2">
        <f t="shared" si="18"/>
        <v>556671.5</v>
      </c>
      <c r="AA65" s="2">
        <f t="shared" si="18"/>
        <v>1236019.25</v>
      </c>
      <c r="AB65" s="2">
        <f t="shared" si="18"/>
        <v>3324299.25</v>
      </c>
      <c r="AC65" s="2">
        <f t="shared" si="7"/>
        <v>1792690.75</v>
      </c>
      <c r="AD65" s="4">
        <v>1.29</v>
      </c>
      <c r="AE65" s="1">
        <f t="shared" si="8"/>
        <v>1.29E-2</v>
      </c>
      <c r="AF65">
        <v>0</v>
      </c>
      <c r="AG65">
        <f t="shared" si="9"/>
        <v>0</v>
      </c>
      <c r="AI65" s="2">
        <f t="shared" si="10"/>
        <v>0</v>
      </c>
      <c r="AJ65" s="5">
        <f t="shared" si="11"/>
        <v>538792</v>
      </c>
      <c r="AK65" s="5">
        <f t="shared" si="12"/>
        <v>874000</v>
      </c>
      <c r="AL65" s="5">
        <f t="shared" si="13"/>
        <v>2641900.25</v>
      </c>
      <c r="AM65" s="5">
        <f t="shared" si="14"/>
        <v>5392000</v>
      </c>
      <c r="AN65" s="5">
        <f t="shared" si="15"/>
        <v>0</v>
      </c>
      <c r="AO65" s="6">
        <f t="shared" si="15"/>
        <v>538792</v>
      </c>
      <c r="AP65" s="6">
        <f t="shared" si="16"/>
        <v>335208</v>
      </c>
      <c r="AQ65" s="6">
        <f t="shared" si="16"/>
        <v>1767900.25</v>
      </c>
      <c r="AR65" s="6">
        <f t="shared" si="16"/>
        <v>2750099.75</v>
      </c>
      <c r="AS65" s="6">
        <f t="shared" si="17"/>
        <v>2103108.25</v>
      </c>
      <c r="AW65" s="5">
        <v>1.2077563407226613E-2</v>
      </c>
      <c r="AX65" s="5">
        <v>1.3835870137719001E-2</v>
      </c>
      <c r="AY65" s="5">
        <v>1.3100000000000001E-2</v>
      </c>
      <c r="AZ65" s="5"/>
    </row>
    <row r="66" spans="1:55" x14ac:dyDescent="0.25">
      <c r="A66">
        <v>2017</v>
      </c>
      <c r="B66" t="s">
        <v>68</v>
      </c>
      <c r="D66" s="14">
        <f>USBankData!$K66</f>
        <v>212118</v>
      </c>
      <c r="E66" s="14">
        <f>DiscoverData!$K66</f>
        <v>534344</v>
      </c>
      <c r="F66" s="14">
        <f>CapitalOneData!$K66</f>
        <v>1380286</v>
      </c>
      <c r="G66" s="14">
        <f>CitiData!$K66</f>
        <v>1470000</v>
      </c>
      <c r="H66" s="14">
        <f>AMEXData!$K66</f>
        <v>262897</v>
      </c>
      <c r="I66" s="14">
        <f>JPMData!$K66</f>
        <v>265000</v>
      </c>
      <c r="J66" s="14">
        <f>BofAData!$K66</f>
        <v>776000</v>
      </c>
      <c r="K66" s="14">
        <f>WellsFargoData!$K66</f>
        <v>296000</v>
      </c>
      <c r="L66" s="14">
        <f>HuntingtonData!$K66</f>
        <v>0</v>
      </c>
      <c r="M66" s="14">
        <f>PNCData!$K66</f>
        <v>42676</v>
      </c>
      <c r="N66" s="14">
        <f>TDData!$K66</f>
        <v>106859</v>
      </c>
      <c r="O66" s="1">
        <f>PWCData!$K66</f>
        <v>0</v>
      </c>
      <c r="P66" s="1">
        <v>9.3036066794987132E-3</v>
      </c>
      <c r="Q66" s="1">
        <v>1.18E-2</v>
      </c>
      <c r="R66" s="2">
        <f t="shared" si="1"/>
        <v>0</v>
      </c>
      <c r="S66" s="1">
        <f t="shared" si="2"/>
        <v>90813.25</v>
      </c>
      <c r="T66" s="1">
        <f t="shared" si="3"/>
        <v>263948.5</v>
      </c>
      <c r="U66" s="1">
        <f t="shared" si="4"/>
        <v>594758</v>
      </c>
      <c r="V66" s="1">
        <f t="shared" si="5"/>
        <v>1470000</v>
      </c>
      <c r="X66" s="2">
        <f t="shared" si="6"/>
        <v>0</v>
      </c>
      <c r="Y66" s="2">
        <f t="shared" si="6"/>
        <v>90813.25</v>
      </c>
      <c r="Z66" s="2">
        <f t="shared" si="18"/>
        <v>173135.25</v>
      </c>
      <c r="AA66" s="2">
        <f t="shared" si="18"/>
        <v>330809.5</v>
      </c>
      <c r="AB66" s="2">
        <f t="shared" si="18"/>
        <v>875242</v>
      </c>
      <c r="AC66" s="2">
        <f t="shared" si="7"/>
        <v>503944.75</v>
      </c>
      <c r="AD66" s="4">
        <v>1.29</v>
      </c>
      <c r="AE66" s="1">
        <f t="shared" si="8"/>
        <v>1.29E-2</v>
      </c>
      <c r="AF66">
        <v>0</v>
      </c>
      <c r="AG66">
        <f t="shared" si="9"/>
        <v>0</v>
      </c>
      <c r="AI66" s="2">
        <f t="shared" si="10"/>
        <v>0</v>
      </c>
      <c r="AJ66" s="5">
        <f t="shared" si="11"/>
        <v>159488.5</v>
      </c>
      <c r="AK66" s="5">
        <f t="shared" si="12"/>
        <v>265000</v>
      </c>
      <c r="AL66" s="5">
        <f t="shared" si="13"/>
        <v>715586</v>
      </c>
      <c r="AM66" s="5">
        <f t="shared" si="14"/>
        <v>1470000</v>
      </c>
      <c r="AN66" s="5">
        <f t="shared" si="15"/>
        <v>0</v>
      </c>
      <c r="AO66" s="6">
        <f t="shared" si="15"/>
        <v>159488.5</v>
      </c>
      <c r="AP66" s="6">
        <f t="shared" si="16"/>
        <v>105511.5</v>
      </c>
      <c r="AQ66" s="6">
        <f t="shared" si="16"/>
        <v>450586</v>
      </c>
      <c r="AR66" s="6">
        <f t="shared" si="16"/>
        <v>754414</v>
      </c>
      <c r="AS66" s="6">
        <f t="shared" si="17"/>
        <v>556097.5</v>
      </c>
      <c r="AW66" s="5">
        <v>1.1898465990112768E-2</v>
      </c>
      <c r="AX66" s="5">
        <v>1.3722167915959423E-2</v>
      </c>
      <c r="AY66" s="5">
        <v>1.23E-2</v>
      </c>
      <c r="AZ66" s="5"/>
    </row>
    <row r="67" spans="1:55" x14ac:dyDescent="0.25">
      <c r="A67">
        <v>2017</v>
      </c>
      <c r="B67" t="s">
        <v>271</v>
      </c>
      <c r="D67" s="14">
        <f>USBankData!$K67</f>
        <v>439737</v>
      </c>
      <c r="E67" s="14">
        <f>DiscoverData!$K67</f>
        <v>1094723</v>
      </c>
      <c r="F67" s="14">
        <f>CapitalOneData!$K67</f>
        <v>2728657</v>
      </c>
      <c r="G67" s="14">
        <f>CitiData!$K67</f>
        <v>2937000</v>
      </c>
      <c r="H67" s="14">
        <f>AMEXData!$K67</f>
        <v>514268</v>
      </c>
      <c r="I67" s="14">
        <f>JPMData!$K67</f>
        <v>547000</v>
      </c>
      <c r="J67" s="14">
        <f>BofAData!$K67</f>
        <v>1574000</v>
      </c>
      <c r="K67" s="14">
        <f>WellsFargoData!$K67</f>
        <v>600000</v>
      </c>
      <c r="L67" s="14">
        <f>HuntingtonData!$K67</f>
        <v>0</v>
      </c>
      <c r="M67" s="14">
        <f>PNCData!$K67</f>
        <v>87268</v>
      </c>
      <c r="N67" s="14">
        <f>TDData!$K67</f>
        <v>215733</v>
      </c>
      <c r="O67" s="1">
        <f>PWCData!$K67</f>
        <v>0</v>
      </c>
      <c r="P67" s="1">
        <v>1.0045735456149694E-2</v>
      </c>
      <c r="Q67" s="1">
        <v>1.2E-2</v>
      </c>
      <c r="R67" s="2">
        <f t="shared" ref="R67:R72" si="19">MIN(D67:O67)</f>
        <v>0</v>
      </c>
      <c r="S67" s="1">
        <f t="shared" ref="S67:S72" si="20">_xlfn.QUARTILE.INC(D67:O67,1)</f>
        <v>183616.75</v>
      </c>
      <c r="T67" s="1">
        <f t="shared" ref="T67:T72" si="21">_xlfn.QUARTILE.INC(D67:O67,2)</f>
        <v>530634</v>
      </c>
      <c r="U67" s="1">
        <f t="shared" ref="U67:U69" si="22">_xlfn.QUARTILE.INC(E67:P67,3)</f>
        <v>1214542.25</v>
      </c>
      <c r="V67" s="1">
        <f t="shared" ref="V67:V72" si="23">MAX(D67:O67)</f>
        <v>2937000</v>
      </c>
      <c r="X67" s="2">
        <f t="shared" ref="X67:Y72" si="24">R67</f>
        <v>0</v>
      </c>
      <c r="Y67" s="2">
        <f t="shared" si="24"/>
        <v>183616.75</v>
      </c>
      <c r="Z67" s="2">
        <f t="shared" ref="Z67:AB72" si="25">T67-S67</f>
        <v>347017.25</v>
      </c>
      <c r="AA67" s="2">
        <f t="shared" si="25"/>
        <v>683908.25</v>
      </c>
      <c r="AB67" s="2">
        <f t="shared" si="25"/>
        <v>1722457.75</v>
      </c>
      <c r="AC67" s="2">
        <f t="shared" ref="AC67:AC72" si="26">U67-S67</f>
        <v>1030925.5</v>
      </c>
      <c r="AD67" s="4">
        <v>1.26</v>
      </c>
      <c r="AE67" s="1">
        <f t="shared" ref="AE67:AE72" si="27">AD67/100</f>
        <v>1.26E-2</v>
      </c>
      <c r="AF67">
        <v>0</v>
      </c>
      <c r="AG67">
        <f t="shared" ref="AG67:AG72" si="28">AF67*100</f>
        <v>0</v>
      </c>
      <c r="AI67" s="2">
        <f t="shared" ref="AI67:AI72" si="29">MIN(D67:N67)</f>
        <v>0</v>
      </c>
      <c r="AJ67" s="5">
        <f t="shared" ref="AJ67:AJ72" si="30">_xlfn.QUARTILE.INC(D67:N67,1)</f>
        <v>327735</v>
      </c>
      <c r="AK67" s="5">
        <f t="shared" ref="AK67:AK72" si="31">_xlfn.QUARTILE.INC(D67:N67,2)</f>
        <v>547000</v>
      </c>
      <c r="AL67" s="5">
        <f t="shared" ref="AL67:AL72" si="32">_xlfn.QUARTILE.INC(E67:N67,3)</f>
        <v>1454180.75</v>
      </c>
      <c r="AM67" s="5">
        <f t="shared" ref="AM67:AM72" si="33">MAX(D67:N67)</f>
        <v>2937000</v>
      </c>
      <c r="AN67" s="5">
        <f t="shared" ref="AN67:AO72" si="34">AI67</f>
        <v>0</v>
      </c>
      <c r="AO67" s="6">
        <f t="shared" si="34"/>
        <v>327735</v>
      </c>
      <c r="AP67" s="6">
        <f t="shared" ref="AP67:AR72" si="35">AK67-AJ67</f>
        <v>219265</v>
      </c>
      <c r="AQ67" s="6">
        <f t="shared" si="35"/>
        <v>907180.75</v>
      </c>
      <c r="AR67" s="6">
        <f t="shared" si="35"/>
        <v>1482819.25</v>
      </c>
      <c r="AS67" s="6">
        <f t="shared" ref="AS67:AS72" si="36">AL67-AJ67</f>
        <v>1126445.75</v>
      </c>
      <c r="AW67" s="5">
        <v>1.0768746868691999E-2</v>
      </c>
      <c r="AX67" s="5">
        <v>1.296627294169635E-2</v>
      </c>
      <c r="AY67" s="5">
        <v>1.2E-2</v>
      </c>
      <c r="AZ67" s="5"/>
    </row>
    <row r="68" spans="1:55" x14ac:dyDescent="0.25">
      <c r="A68">
        <v>2017</v>
      </c>
      <c r="B68" t="s">
        <v>272</v>
      </c>
      <c r="D68" s="14">
        <f>USBankData!$K68</f>
        <v>653101</v>
      </c>
      <c r="E68" s="14">
        <f>DiscoverData!$K68</f>
        <v>1651028</v>
      </c>
      <c r="F68" s="14">
        <f>CapitalOneData!$K68</f>
        <v>3982949</v>
      </c>
      <c r="G68" s="14">
        <f>CitiData!$K68</f>
        <v>4346000</v>
      </c>
      <c r="H68" s="14">
        <f>AMEXData!$K68</f>
        <v>728629</v>
      </c>
      <c r="I68" s="14">
        <f>JPMData!$K68</f>
        <v>831000</v>
      </c>
      <c r="J68" s="14">
        <f>BofAData!$K68</f>
        <v>2301000</v>
      </c>
      <c r="K68" s="14">
        <f>WellsFargoData!$K68</f>
        <v>872000</v>
      </c>
      <c r="L68" s="14">
        <f>HuntingtonData!$K68</f>
        <v>0</v>
      </c>
      <c r="M68" s="14">
        <f>PNCData!$K68</f>
        <v>124200</v>
      </c>
      <c r="N68" s="14">
        <f>TDData!$K68</f>
        <v>328519</v>
      </c>
      <c r="O68" s="1">
        <f>PWCData!$K68</f>
        <v>0</v>
      </c>
      <c r="P68" s="1">
        <v>7.9883742961894873E-3</v>
      </c>
      <c r="Q68" s="1">
        <v>1.1299999999999999E-2</v>
      </c>
      <c r="R68" s="2">
        <f t="shared" si="19"/>
        <v>0</v>
      </c>
      <c r="S68" s="1">
        <f t="shared" si="20"/>
        <v>277439.25</v>
      </c>
      <c r="T68" s="1">
        <f t="shared" si="21"/>
        <v>779814.5</v>
      </c>
      <c r="U68" s="1">
        <f t="shared" si="22"/>
        <v>1813521</v>
      </c>
      <c r="V68" s="1">
        <f t="shared" si="23"/>
        <v>4346000</v>
      </c>
      <c r="X68" s="2">
        <f t="shared" si="24"/>
        <v>0</v>
      </c>
      <c r="Y68" s="2">
        <f t="shared" si="24"/>
        <v>277439.25</v>
      </c>
      <c r="Z68" s="2">
        <f t="shared" si="25"/>
        <v>502375.25</v>
      </c>
      <c r="AA68" s="2">
        <f t="shared" si="25"/>
        <v>1033706.5</v>
      </c>
      <c r="AB68" s="2">
        <f t="shared" si="25"/>
        <v>2532479</v>
      </c>
      <c r="AC68" s="2">
        <f t="shared" si="26"/>
        <v>1536081.75</v>
      </c>
      <c r="AD68" s="4">
        <v>1.27</v>
      </c>
      <c r="AE68" s="1">
        <f t="shared" si="27"/>
        <v>1.2699999999999999E-2</v>
      </c>
      <c r="AF68">
        <v>0</v>
      </c>
      <c r="AG68">
        <f t="shared" si="28"/>
        <v>0</v>
      </c>
      <c r="AI68" s="2">
        <f t="shared" si="29"/>
        <v>0</v>
      </c>
      <c r="AJ68" s="5">
        <f t="shared" si="30"/>
        <v>490810</v>
      </c>
      <c r="AK68" s="5">
        <f t="shared" si="31"/>
        <v>831000</v>
      </c>
      <c r="AL68" s="5">
        <f t="shared" si="32"/>
        <v>2138507</v>
      </c>
      <c r="AM68" s="5">
        <f t="shared" si="33"/>
        <v>4346000</v>
      </c>
      <c r="AN68" s="5">
        <f t="shared" si="34"/>
        <v>0</v>
      </c>
      <c r="AO68" s="6">
        <f t="shared" si="34"/>
        <v>490810</v>
      </c>
      <c r="AP68" s="6">
        <f t="shared" si="35"/>
        <v>340190</v>
      </c>
      <c r="AQ68" s="6">
        <f t="shared" si="35"/>
        <v>1307507</v>
      </c>
      <c r="AR68" s="6">
        <f t="shared" si="35"/>
        <v>2207493</v>
      </c>
      <c r="AS68" s="6">
        <f t="shared" si="36"/>
        <v>1647697</v>
      </c>
      <c r="AW68" s="5">
        <v>1.0943233202034315E-2</v>
      </c>
      <c r="AX68" s="5">
        <v>1.2651443911244462E-2</v>
      </c>
      <c r="AY68" s="5">
        <v>1.1899999999999999E-2</v>
      </c>
      <c r="AZ68" s="5"/>
    </row>
    <row r="69" spans="1:55" x14ac:dyDescent="0.25">
      <c r="A69">
        <v>2017</v>
      </c>
      <c r="B69" t="s">
        <v>273</v>
      </c>
      <c r="D69" s="14">
        <f>USBankData!$K69</f>
        <v>887030</v>
      </c>
      <c r="E69" s="14">
        <f>DiscoverData!$K69</f>
        <v>2259796</v>
      </c>
      <c r="F69" s="14">
        <f>CapitalOneData!$K69</f>
        <v>5432541</v>
      </c>
      <c r="G69" s="14">
        <f>CitiData!$K69</f>
        <v>5848000</v>
      </c>
      <c r="H69" s="14">
        <f>AMEXData!$K69</f>
        <v>1114333</v>
      </c>
      <c r="I69" s="14">
        <f>JPMData!$K69</f>
        <v>1140000</v>
      </c>
      <c r="J69" s="14">
        <f>BofAData!$K69</f>
        <v>3071000</v>
      </c>
      <c r="K69" s="14">
        <f>WellsFargoData!$K69</f>
        <v>1270000</v>
      </c>
      <c r="L69" s="14">
        <f>HuntingtonData!$K69</f>
        <v>0</v>
      </c>
      <c r="M69" s="14">
        <f>PNCData!$K69</f>
        <v>165715</v>
      </c>
      <c r="N69" s="14">
        <f>TDData!$K69</f>
        <v>457431</v>
      </c>
      <c r="O69" s="1">
        <f>PWCData!$K69</f>
        <v>0</v>
      </c>
      <c r="P69" s="1">
        <v>8.16051225577882E-3</v>
      </c>
      <c r="Q69" s="1">
        <v>1.11E-2</v>
      </c>
      <c r="R69" s="2">
        <f t="shared" si="19"/>
        <v>0</v>
      </c>
      <c r="S69" s="1">
        <f t="shared" si="20"/>
        <v>384502</v>
      </c>
      <c r="T69" s="1">
        <f t="shared" si="21"/>
        <v>1127166.5</v>
      </c>
      <c r="U69" s="1">
        <f t="shared" si="22"/>
        <v>2462597</v>
      </c>
      <c r="V69" s="1">
        <f t="shared" si="23"/>
        <v>5848000</v>
      </c>
      <c r="X69" s="2">
        <f t="shared" si="24"/>
        <v>0</v>
      </c>
      <c r="Y69" s="2">
        <f t="shared" si="24"/>
        <v>384502</v>
      </c>
      <c r="Z69" s="2">
        <f t="shared" si="25"/>
        <v>742664.5</v>
      </c>
      <c r="AA69" s="2">
        <f t="shared" si="25"/>
        <v>1335430.5</v>
      </c>
      <c r="AB69" s="2">
        <f t="shared" si="25"/>
        <v>3385403</v>
      </c>
      <c r="AC69" s="2">
        <f t="shared" si="26"/>
        <v>2078095</v>
      </c>
      <c r="AD69" s="4">
        <v>1.24</v>
      </c>
      <c r="AE69" s="1">
        <f t="shared" si="27"/>
        <v>1.24E-2</v>
      </c>
      <c r="AF69">
        <v>0</v>
      </c>
      <c r="AG69">
        <f t="shared" si="28"/>
        <v>0</v>
      </c>
      <c r="AI69" s="2">
        <f t="shared" si="29"/>
        <v>0</v>
      </c>
      <c r="AJ69" s="5">
        <f t="shared" si="30"/>
        <v>672230.5</v>
      </c>
      <c r="AK69" s="5">
        <f t="shared" si="31"/>
        <v>1140000</v>
      </c>
      <c r="AL69" s="5">
        <f t="shared" si="32"/>
        <v>2868199</v>
      </c>
      <c r="AM69" s="5">
        <f t="shared" si="33"/>
        <v>5848000</v>
      </c>
      <c r="AN69" s="5">
        <f t="shared" si="34"/>
        <v>0</v>
      </c>
      <c r="AO69" s="6">
        <f t="shared" si="34"/>
        <v>672230.5</v>
      </c>
      <c r="AP69" s="6">
        <f t="shared" si="35"/>
        <v>467769.5</v>
      </c>
      <c r="AQ69" s="6">
        <f t="shared" si="35"/>
        <v>1728199</v>
      </c>
      <c r="AR69" s="6">
        <f t="shared" si="35"/>
        <v>2979801</v>
      </c>
      <c r="AS69" s="6">
        <f t="shared" si="36"/>
        <v>2195968.5</v>
      </c>
      <c r="AW69" s="5">
        <v>1.0467885668908623E-2</v>
      </c>
      <c r="AX69" s="5">
        <v>9.9561130065923768E-3</v>
      </c>
      <c r="AY69" s="5">
        <v>1.1200000000000002E-2</v>
      </c>
      <c r="AZ69" s="5"/>
    </row>
    <row r="70" spans="1:55" x14ac:dyDescent="0.25">
      <c r="A70">
        <v>2018</v>
      </c>
      <c r="B70" t="s">
        <v>68</v>
      </c>
      <c r="D70" s="14">
        <f>USBankData!$K70</f>
        <v>248432</v>
      </c>
      <c r="E70" s="14">
        <f>DiscoverData!$K70</f>
        <v>662196</v>
      </c>
      <c r="F70" s="14">
        <f>CapitalOneData!$K70</f>
        <v>1581294</v>
      </c>
      <c r="G70" s="14">
        <f>CitiData!$K70</f>
        <v>1585000</v>
      </c>
      <c r="H70" s="14">
        <f>AMEXData!$K70</f>
        <v>369285</v>
      </c>
      <c r="I70" s="14">
        <f>JPMData!$K70</f>
        <v>347000</v>
      </c>
      <c r="J70" s="14">
        <f>BofAData!$K70</f>
        <v>824000</v>
      </c>
      <c r="K70" s="14">
        <f>WellsFargoData!$K70</f>
        <v>405000</v>
      </c>
      <c r="L70" s="14">
        <f>HuntingtonData!$K70</f>
        <v>0</v>
      </c>
      <c r="M70" s="14">
        <f>PNCData!$K70</f>
        <v>50051</v>
      </c>
      <c r="N70" s="14">
        <f>TDData!$K70</f>
        <v>140146</v>
      </c>
      <c r="O70" s="1">
        <f>PWCData!$K70</f>
        <v>0</v>
      </c>
      <c r="P70" s="1">
        <v>7.8261226447292574E-3</v>
      </c>
      <c r="Q70" s="1">
        <v>1.0800000000000001E-2</v>
      </c>
      <c r="R70" s="2">
        <f t="shared" si="19"/>
        <v>0</v>
      </c>
      <c r="S70" s="1">
        <f t="shared" si="20"/>
        <v>117622.25</v>
      </c>
      <c r="T70" s="1">
        <f t="shared" si="21"/>
        <v>358142.5</v>
      </c>
      <c r="U70" s="1">
        <f>_xlfn.QUARTILE.INC(E70:P70,3)</f>
        <v>702647</v>
      </c>
      <c r="V70" s="1">
        <f t="shared" si="23"/>
        <v>1585000</v>
      </c>
      <c r="X70" s="2">
        <f t="shared" si="24"/>
        <v>0</v>
      </c>
      <c r="Y70" s="2">
        <f t="shared" si="24"/>
        <v>117622.25</v>
      </c>
      <c r="Z70" s="2">
        <f t="shared" si="25"/>
        <v>240520.25</v>
      </c>
      <c r="AA70" s="2">
        <f t="shared" si="25"/>
        <v>344504.5</v>
      </c>
      <c r="AB70" s="2">
        <f t="shared" si="25"/>
        <v>882353</v>
      </c>
      <c r="AC70" s="2">
        <f t="shared" si="26"/>
        <v>585024.75</v>
      </c>
      <c r="AD70" s="4">
        <v>1.23</v>
      </c>
      <c r="AE70" s="1">
        <f t="shared" si="27"/>
        <v>1.23E-2</v>
      </c>
      <c r="AF70">
        <v>0</v>
      </c>
      <c r="AG70">
        <f t="shared" si="28"/>
        <v>0</v>
      </c>
      <c r="AI70" s="2">
        <f t="shared" si="29"/>
        <v>0</v>
      </c>
      <c r="AJ70" s="5">
        <f t="shared" si="30"/>
        <v>194289</v>
      </c>
      <c r="AK70" s="5">
        <f t="shared" si="31"/>
        <v>369285</v>
      </c>
      <c r="AL70" s="5">
        <f t="shared" si="32"/>
        <v>783549</v>
      </c>
      <c r="AM70" s="5">
        <f t="shared" si="33"/>
        <v>1585000</v>
      </c>
      <c r="AN70" s="5">
        <f t="shared" si="34"/>
        <v>0</v>
      </c>
      <c r="AO70" s="6">
        <f t="shared" si="34"/>
        <v>194289</v>
      </c>
      <c r="AP70" s="6">
        <f t="shared" si="35"/>
        <v>174996</v>
      </c>
      <c r="AQ70" s="6">
        <f t="shared" si="35"/>
        <v>414264</v>
      </c>
      <c r="AR70" s="6">
        <f t="shared" si="35"/>
        <v>801451</v>
      </c>
      <c r="AS70" s="6">
        <f t="shared" si="36"/>
        <v>589260</v>
      </c>
      <c r="AW70" s="5">
        <v>1.1547621852290505E-2</v>
      </c>
      <c r="AX70" s="5">
        <v>1.0176144761504528E-2</v>
      </c>
      <c r="AY70" s="5">
        <v>1.0800000000000001E-2</v>
      </c>
      <c r="AZ70" s="5"/>
    </row>
    <row r="71" spans="1:55" x14ac:dyDescent="0.25">
      <c r="A71">
        <v>2018</v>
      </c>
      <c r="B71" t="s">
        <v>271</v>
      </c>
      <c r="D71" s="14">
        <f>USBankData!$K71</f>
        <v>495628</v>
      </c>
      <c r="E71" s="14">
        <f>DiscoverData!$K71</f>
        <v>1344984</v>
      </c>
      <c r="F71" s="14">
        <f>CapitalOneData!$K71</f>
        <v>3036220</v>
      </c>
      <c r="G71" s="14">
        <f>CitiData!$K71</f>
        <v>3191000</v>
      </c>
      <c r="H71" s="14">
        <f>AMEXData!$K71</f>
        <v>907612</v>
      </c>
      <c r="I71" s="14">
        <f>JPMData!$K71</f>
        <v>702000</v>
      </c>
      <c r="J71" s="14">
        <f>BofAData!$K71</f>
        <v>1688000</v>
      </c>
      <c r="K71" s="14">
        <f>WellsFargoData!$K71</f>
        <v>809000</v>
      </c>
      <c r="L71" s="14">
        <f>HuntingtonData!$K71</f>
        <v>0</v>
      </c>
      <c r="M71" s="14">
        <f>PNCData!$K71</f>
        <v>97513</v>
      </c>
      <c r="N71" s="14">
        <f>TDData!$K71</f>
        <v>277855</v>
      </c>
      <c r="O71" s="1">
        <f>PWCData!$K71</f>
        <v>0</v>
      </c>
      <c r="P71" s="1">
        <v>8.2372204337483202E-3</v>
      </c>
      <c r="Q71" s="1">
        <v>1.06E-2</v>
      </c>
      <c r="R71" s="2">
        <f t="shared" si="19"/>
        <v>0</v>
      </c>
      <c r="S71" s="1">
        <f t="shared" si="20"/>
        <v>232769.5</v>
      </c>
      <c r="T71" s="1">
        <f t="shared" si="21"/>
        <v>755500</v>
      </c>
      <c r="U71" s="1">
        <f>_xlfn.QUARTILE.INC(E71:P71,3)</f>
        <v>1430738</v>
      </c>
      <c r="V71" s="1">
        <f t="shared" si="23"/>
        <v>3191000</v>
      </c>
      <c r="X71" s="2">
        <f t="shared" si="24"/>
        <v>0</v>
      </c>
      <c r="Y71" s="2">
        <f t="shared" si="24"/>
        <v>232769.5</v>
      </c>
      <c r="Z71" s="2">
        <f t="shared" si="25"/>
        <v>522730.5</v>
      </c>
      <c r="AA71" s="2">
        <f t="shared" si="25"/>
        <v>675238</v>
      </c>
      <c r="AB71" s="2">
        <f t="shared" si="25"/>
        <v>1760262</v>
      </c>
      <c r="AC71" s="2">
        <f t="shared" si="26"/>
        <v>1197968.5</v>
      </c>
      <c r="AD71" s="4">
        <v>1.22</v>
      </c>
      <c r="AE71" s="1">
        <f t="shared" si="27"/>
        <v>1.2199999999999999E-2</v>
      </c>
      <c r="AG71">
        <f t="shared" si="28"/>
        <v>0</v>
      </c>
      <c r="AI71" s="2">
        <f t="shared" si="29"/>
        <v>0</v>
      </c>
      <c r="AJ71" s="5">
        <f t="shared" si="30"/>
        <v>386741.5</v>
      </c>
      <c r="AK71" s="5">
        <f t="shared" si="31"/>
        <v>809000</v>
      </c>
      <c r="AL71" s="5">
        <f t="shared" si="32"/>
        <v>1602246</v>
      </c>
      <c r="AM71" s="5">
        <f t="shared" si="33"/>
        <v>3191000</v>
      </c>
      <c r="AN71" s="5">
        <f t="shared" si="34"/>
        <v>0</v>
      </c>
      <c r="AO71" s="6">
        <f t="shared" si="34"/>
        <v>386741.5</v>
      </c>
      <c r="AP71" s="6">
        <f t="shared" si="35"/>
        <v>422258.5</v>
      </c>
      <c r="AQ71" s="6">
        <f t="shared" si="35"/>
        <v>793246</v>
      </c>
      <c r="AR71" s="6">
        <f t="shared" si="35"/>
        <v>1588754</v>
      </c>
      <c r="AS71" s="6">
        <f t="shared" si="36"/>
        <v>1215504.5</v>
      </c>
      <c r="AW71" s="5">
        <v>1.0504405891385873E-2</v>
      </c>
      <c r="AX71" s="5">
        <v>7.8360035853568683E-3</v>
      </c>
      <c r="AY71" s="5">
        <v>1.0500000000000001E-2</v>
      </c>
      <c r="AZ71" s="5"/>
      <c r="BA71" s="5">
        <v>7.8360035853568683E-3</v>
      </c>
      <c r="BB71" s="5">
        <v>7.8360035853568683E-3</v>
      </c>
      <c r="BC71" s="5">
        <v>7.8360035853568683E-3</v>
      </c>
    </row>
    <row r="72" spans="1:55" x14ac:dyDescent="0.25">
      <c r="A72">
        <v>2018</v>
      </c>
      <c r="B72" t="s">
        <v>272</v>
      </c>
      <c r="D72" s="14">
        <f>USBankData!$K72</f>
        <v>727172</v>
      </c>
      <c r="E72" s="14">
        <f>DiscoverData!$K72</f>
        <v>2018735</v>
      </c>
      <c r="F72" s="14">
        <f>CapitalOneData!$K72</f>
        <v>4357978</v>
      </c>
      <c r="G72" s="14">
        <f>CitiData!$K72</f>
        <v>4697000</v>
      </c>
      <c r="H72" s="14">
        <f>AMEXData!$K72</f>
        <v>1382172</v>
      </c>
      <c r="I72" s="14">
        <f>JPMData!$K72</f>
        <v>1038000</v>
      </c>
      <c r="J72" s="14">
        <f>BofAData!$K72</f>
        <v>2516000</v>
      </c>
      <c r="K72" s="14">
        <f>WellsFargoData!$K72</f>
        <v>1185000</v>
      </c>
      <c r="L72" s="14">
        <f>HuntingtonData!$K72</f>
        <v>0</v>
      </c>
      <c r="M72" s="14">
        <f>PNCData!$K72</f>
        <v>144281</v>
      </c>
      <c r="N72" s="14">
        <f>TDData!$K72</f>
        <v>417867</v>
      </c>
      <c r="O72" s="1">
        <f>PWCData!$K72</f>
        <v>0</v>
      </c>
      <c r="P72" s="1">
        <v>7.3773556389938244E-3</v>
      </c>
      <c r="Q72" s="1">
        <v>1.0500000000000001E-2</v>
      </c>
      <c r="R72" s="2">
        <f t="shared" si="19"/>
        <v>0</v>
      </c>
      <c r="S72" s="1">
        <f t="shared" si="20"/>
        <v>349470.5</v>
      </c>
      <c r="T72" s="1">
        <f t="shared" si="21"/>
        <v>1111500</v>
      </c>
      <c r="U72" s="1">
        <f>_xlfn.QUARTILE.INC(E72:P72,3)</f>
        <v>2143051.25</v>
      </c>
      <c r="V72" s="1">
        <f t="shared" si="23"/>
        <v>4697000</v>
      </c>
      <c r="X72" s="2">
        <f t="shared" si="24"/>
        <v>0</v>
      </c>
      <c r="Y72" s="2">
        <f t="shared" si="24"/>
        <v>349470.5</v>
      </c>
      <c r="Z72" s="2">
        <f t="shared" si="25"/>
        <v>762029.5</v>
      </c>
      <c r="AA72" s="2">
        <f t="shared" si="25"/>
        <v>1031551.25</v>
      </c>
      <c r="AB72" s="2">
        <f t="shared" si="25"/>
        <v>2553948.75</v>
      </c>
      <c r="AC72" s="2">
        <f t="shared" si="26"/>
        <v>1793580.75</v>
      </c>
      <c r="AD72" s="4">
        <v>1.22</v>
      </c>
      <c r="AE72" s="1">
        <f t="shared" si="27"/>
        <v>1.2199999999999999E-2</v>
      </c>
      <c r="AG72">
        <f t="shared" si="28"/>
        <v>0</v>
      </c>
      <c r="AI72" s="2">
        <f t="shared" si="29"/>
        <v>0</v>
      </c>
      <c r="AJ72" s="5">
        <f t="shared" si="30"/>
        <v>572519.5</v>
      </c>
      <c r="AK72" s="5">
        <f t="shared" si="31"/>
        <v>1185000</v>
      </c>
      <c r="AL72" s="5">
        <f t="shared" si="32"/>
        <v>2391683.75</v>
      </c>
      <c r="AM72" s="5">
        <f t="shared" si="33"/>
        <v>4697000</v>
      </c>
      <c r="AN72" s="5">
        <f t="shared" si="34"/>
        <v>0</v>
      </c>
      <c r="AO72" s="6">
        <f t="shared" si="34"/>
        <v>572519.5</v>
      </c>
      <c r="AP72" s="6">
        <f t="shared" si="35"/>
        <v>612480.5</v>
      </c>
      <c r="AQ72" s="6">
        <f t="shared" si="35"/>
        <v>1206683.75</v>
      </c>
      <c r="AR72" s="6">
        <f t="shared" si="35"/>
        <v>2305316.25</v>
      </c>
      <c r="AS72" s="6">
        <f t="shared" si="36"/>
        <v>1819164.25</v>
      </c>
      <c r="AT72" s="5">
        <v>1.0428281126102648E-2</v>
      </c>
      <c r="AU72" s="5">
        <v>1.0428281126102648E-2</v>
      </c>
      <c r="AV72" s="5">
        <v>1.0428281126102648E-2</v>
      </c>
      <c r="AW72" s="5">
        <v>1.0428281126102648E-2</v>
      </c>
      <c r="AX72" s="5"/>
      <c r="AY72" s="5"/>
      <c r="AZ72" s="5"/>
      <c r="BA72" s="5">
        <v>8.4099687173539283E-3</v>
      </c>
      <c r="BB72" s="5">
        <v>1.206365512156695E-2</v>
      </c>
      <c r="BC72" s="5">
        <v>1.5979942596511632E-2</v>
      </c>
    </row>
    <row r="73" spans="1:55" x14ac:dyDescent="0.25">
      <c r="A73">
        <v>2018</v>
      </c>
      <c r="B73" t="s">
        <v>273</v>
      </c>
      <c r="P73" s="1"/>
      <c r="R73"/>
      <c r="U73" s="1"/>
      <c r="V73" s="1"/>
      <c r="AI73"/>
      <c r="AJ73"/>
      <c r="AM73" s="5"/>
      <c r="AN73" s="5"/>
      <c r="AT73" s="5">
        <v>1.0257318269274432E-2</v>
      </c>
      <c r="AU73" s="5">
        <v>1.1693438043354262E-2</v>
      </c>
      <c r="AV73" s="5">
        <v>1.3122728630808735E-2</v>
      </c>
      <c r="AX73" s="5"/>
      <c r="AY73" s="5"/>
      <c r="AZ73" s="5"/>
      <c r="BA73" s="5">
        <v>8.6500259516805091E-3</v>
      </c>
      <c r="BB73" s="5">
        <v>1.5437200962526017E-2</v>
      </c>
      <c r="BC73" s="5">
        <v>2.8087676547584053E-2</v>
      </c>
    </row>
    <row r="74" spans="1:55" x14ac:dyDescent="0.25">
      <c r="A74">
        <v>2019</v>
      </c>
      <c r="B74" t="s">
        <v>68</v>
      </c>
      <c r="P74" s="1"/>
      <c r="R74"/>
      <c r="U74" s="1"/>
      <c r="V74" s="1"/>
      <c r="AI74"/>
      <c r="AJ74"/>
      <c r="AM74" s="5"/>
      <c r="AN74" s="5"/>
      <c r="AT74" s="5">
        <v>1.0080488986556391E-2</v>
      </c>
      <c r="AU74" s="5">
        <v>1.3298969933500744E-2</v>
      </c>
      <c r="AV74" s="5">
        <v>1.8082273005149325E-2</v>
      </c>
      <c r="AX74" s="5"/>
      <c r="AY74" s="5"/>
      <c r="AZ74" s="5"/>
      <c r="BA74" s="5">
        <v>8.903734139062475E-3</v>
      </c>
      <c r="BB74" s="5">
        <v>2.504888991619849E-2</v>
      </c>
      <c r="BC74" s="5">
        <v>4.0617625663619129E-2</v>
      </c>
    </row>
    <row r="75" spans="1:55" x14ac:dyDescent="0.25">
      <c r="A75">
        <v>2019</v>
      </c>
      <c r="B75" t="s">
        <v>271</v>
      </c>
      <c r="P75" s="1"/>
      <c r="R75"/>
      <c r="U75" s="1"/>
      <c r="V75" s="1"/>
      <c r="AI75"/>
      <c r="AJ75"/>
      <c r="AM75" s="5"/>
      <c r="AN75" s="5"/>
      <c r="AT75" s="5">
        <v>9.8828718875861813E-3</v>
      </c>
      <c r="AU75" s="5">
        <v>1.6348206130101378E-2</v>
      </c>
      <c r="AV75" s="5">
        <v>2.3162329289815958E-2</v>
      </c>
      <c r="AX75" s="5"/>
      <c r="AY75" s="5"/>
      <c r="AZ75" s="5"/>
      <c r="BA75" s="5">
        <v>9.0489036010231016E-3</v>
      </c>
      <c r="BB75" s="5">
        <v>3.7670526287845209E-2</v>
      </c>
      <c r="BC75" s="5">
        <v>5.5503628857620314E-2</v>
      </c>
    </row>
    <row r="76" spans="1:55" x14ac:dyDescent="0.25">
      <c r="A76">
        <v>2019</v>
      </c>
      <c r="B76" t="s">
        <v>272</v>
      </c>
      <c r="P76" s="1"/>
      <c r="R76"/>
      <c r="U76" s="1"/>
      <c r="V76" s="1"/>
      <c r="AI76"/>
      <c r="AJ76"/>
      <c r="AM76" s="5"/>
      <c r="AN76" s="5"/>
      <c r="AT76" s="5">
        <v>9.6379222160147739E-3</v>
      </c>
      <c r="AU76" s="5">
        <v>2.0365864023503155E-2</v>
      </c>
      <c r="AV76" s="5">
        <v>2.7135908892273897E-2</v>
      </c>
      <c r="AX76" s="5"/>
      <c r="AY76" s="5"/>
      <c r="AZ76" s="5"/>
      <c r="BA76" s="5">
        <v>9.557349364172265E-3</v>
      </c>
      <c r="BB76" s="5">
        <v>4.4646708376262986E-2</v>
      </c>
      <c r="BC76" s="5">
        <v>6.4113359612595303E-2</v>
      </c>
    </row>
    <row r="77" spans="1:55" x14ac:dyDescent="0.25">
      <c r="A77">
        <v>2019</v>
      </c>
      <c r="B77" t="s">
        <v>273</v>
      </c>
      <c r="P77" s="1"/>
      <c r="R77"/>
      <c r="U77" s="1"/>
      <c r="V77" s="1"/>
      <c r="AI77"/>
      <c r="AJ77"/>
      <c r="AM77" s="5"/>
      <c r="AN77" s="5"/>
      <c r="AT77" s="5">
        <v>9.666361439495683E-3</v>
      </c>
      <c r="AU77" s="5">
        <v>2.5091483876026898E-2</v>
      </c>
      <c r="AV77" s="5">
        <v>2.971880210310323E-2</v>
      </c>
      <c r="AX77" s="5"/>
      <c r="AY77" s="5"/>
      <c r="AZ77" s="5"/>
      <c r="BA77" s="5">
        <v>1.0075889279050657E-2</v>
      </c>
      <c r="BB77" s="5">
        <v>5.1662517196140435E-2</v>
      </c>
      <c r="BC77" s="5">
        <v>6.9958491396737515E-2</v>
      </c>
    </row>
    <row r="78" spans="1:55" x14ac:dyDescent="0.25">
      <c r="A78">
        <v>2020</v>
      </c>
      <c r="B78" t="s">
        <v>68</v>
      </c>
      <c r="P78" s="1"/>
      <c r="R78"/>
      <c r="U78" s="1"/>
      <c r="V78" s="1"/>
      <c r="AI78"/>
      <c r="AJ78"/>
      <c r="AM78" s="5"/>
      <c r="AN78" s="5"/>
      <c r="AT78" s="5">
        <v>9.6819800542469331E-3</v>
      </c>
      <c r="AU78" s="5">
        <v>2.6427806191906121E-2</v>
      </c>
      <c r="AV78" s="5">
        <v>3.1378693652422025E-2</v>
      </c>
      <c r="AX78" s="5"/>
      <c r="AY78" s="5"/>
      <c r="AZ78" s="5"/>
      <c r="BA78" s="5">
        <v>1.0556858287853516E-2</v>
      </c>
      <c r="BB78" s="5">
        <v>5.6535751619435269E-2</v>
      </c>
      <c r="BC78" s="5">
        <v>7.3452963666543622E-2</v>
      </c>
    </row>
    <row r="79" spans="1:55" x14ac:dyDescent="0.25">
      <c r="A79">
        <v>2020</v>
      </c>
      <c r="B79" t="s">
        <v>271</v>
      </c>
      <c r="P79" s="1"/>
      <c r="R79"/>
      <c r="U79" s="1"/>
      <c r="V79" s="1"/>
      <c r="AI79"/>
      <c r="AJ79"/>
      <c r="AM79" s="5"/>
      <c r="AN79" s="5"/>
      <c r="AT79" s="5">
        <v>9.845177311786411E-3</v>
      </c>
      <c r="AU79" s="5">
        <v>2.7772909450807681E-2</v>
      </c>
      <c r="AV79" s="5">
        <v>3.2199256191366536E-2</v>
      </c>
      <c r="BA79" s="5">
        <v>1.09225963961608E-2</v>
      </c>
      <c r="BB79" s="5">
        <v>5.8755579741245692E-2</v>
      </c>
      <c r="BC79" s="5">
        <v>7.198226602535257E-2</v>
      </c>
    </row>
    <row r="80" spans="1:55" x14ac:dyDescent="0.25">
      <c r="A80">
        <v>2020</v>
      </c>
      <c r="B80" t="s">
        <v>272</v>
      </c>
      <c r="P80" s="1"/>
      <c r="R80"/>
      <c r="U80" s="1"/>
      <c r="V80" s="1"/>
      <c r="AI80"/>
      <c r="AJ80"/>
      <c r="AM80" s="5"/>
      <c r="AN80" s="5"/>
      <c r="AT80" s="5">
        <v>9.816546386447746E-3</v>
      </c>
      <c r="AU80" s="5">
        <v>2.7752999506072261E-2</v>
      </c>
      <c r="AV80" s="5">
        <v>3.2043599374326638E-2</v>
      </c>
      <c r="BA80" s="5">
        <v>1.1273630037084316E-2</v>
      </c>
      <c r="BB80" s="5">
        <v>5.6878907059613848E-2</v>
      </c>
      <c r="BC80" s="5">
        <v>6.7913654403358101E-2</v>
      </c>
    </row>
    <row r="81" spans="1:53" x14ac:dyDescent="0.25">
      <c r="A81">
        <v>2020</v>
      </c>
      <c r="B81" t="s">
        <v>273</v>
      </c>
      <c r="AR81" s="5">
        <v>9.781839165369368E-3</v>
      </c>
      <c r="AS81" s="5">
        <v>2.8766123449111048E-2</v>
      </c>
      <c r="AT81" s="5">
        <v>3.1022728260662557E-2</v>
      </c>
      <c r="AY81" s="5">
        <v>1.1595353045373465E-2</v>
      </c>
      <c r="AZ81" s="5">
        <v>5.3754984892111994E-2</v>
      </c>
      <c r="BA81" s="5">
        <v>5.8141492765602217E-2</v>
      </c>
    </row>
    <row r="82" spans="1:53" x14ac:dyDescent="0.25">
      <c r="AR82" s="5">
        <v>9.7397201106937913E-3</v>
      </c>
      <c r="AS82" s="5">
        <v>2.7384304264762831E-2</v>
      </c>
      <c r="AT82" s="5">
        <v>2.7960572193643018E-2</v>
      </c>
      <c r="AY82" s="5">
        <v>1.1868388143865939E-2</v>
      </c>
      <c r="AZ82" s="5">
        <v>4.8033435074555535E-2</v>
      </c>
      <c r="BA82" s="5">
        <v>5.040331136100254E-2</v>
      </c>
    </row>
    <row r="83" spans="1:53" x14ac:dyDescent="0.25">
      <c r="AR83" s="5">
        <v>9.497451582865489E-3</v>
      </c>
      <c r="AS83" s="5">
        <v>2.5642567326744053E-2</v>
      </c>
      <c r="AT83" s="5">
        <v>2.6142255078464734E-2</v>
      </c>
      <c r="AY83" s="5">
        <v>1.2078831724152186E-2</v>
      </c>
      <c r="AZ83" s="5">
        <v>4.6516135276689415E-2</v>
      </c>
      <c r="BA83" s="5">
        <v>4.3690317819656564E-2</v>
      </c>
    </row>
    <row r="84" spans="1:53" x14ac:dyDescent="0.25">
      <c r="AR84" s="5">
        <v>9.4507772763293748E-3</v>
      </c>
      <c r="AS84" s="5">
        <v>2.5754467460777374E-2</v>
      </c>
      <c r="AT84" s="5">
        <v>2.384425349812231E-2</v>
      </c>
      <c r="AY84" s="5">
        <v>1.2195691538669276E-2</v>
      </c>
      <c r="AZ84" s="5">
        <v>3.7275140177600356E-2</v>
      </c>
      <c r="BA84" s="5">
        <v>3.9724535385220909E-2</v>
      </c>
    </row>
    <row r="85" spans="1:53" ht="15.75" thickBot="1" x14ac:dyDescent="0.3">
      <c r="AR85" s="5">
        <v>9.415163260056687E-3</v>
      </c>
      <c r="AS85" s="5">
        <v>2.3061301001461965E-2</v>
      </c>
      <c r="AT85" s="5">
        <v>2.2044047666946297E-2</v>
      </c>
    </row>
    <row r="86" spans="1:53" ht="15.75" thickBot="1" x14ac:dyDescent="0.3">
      <c r="C86" t="s">
        <v>269</v>
      </c>
      <c r="D86" s="15">
        <f>AVERAGE(D2:D72)</f>
        <v>380116.87323943659</v>
      </c>
      <c r="E86" s="16">
        <f>AVERAGE(E2:E72)</f>
        <v>1045689.1408450705</v>
      </c>
      <c r="F86" s="16">
        <f>AVERAGE(F2:F72)</f>
        <v>1624695</v>
      </c>
      <c r="G86" s="16">
        <f>AVERAGE(G2:G72)</f>
        <v>2655788.7323943661</v>
      </c>
      <c r="H86" s="16">
        <f>AVERAGE(H2:H72)</f>
        <v>483449.14084507042</v>
      </c>
      <c r="I86" s="16">
        <f>AVERAGE(I2:I72)</f>
        <v>562450.70422535215</v>
      </c>
      <c r="J86" s="16">
        <f>AVERAGE(J2:J72)</f>
        <v>443188.21126760566</v>
      </c>
      <c r="K86" s="16">
        <f>AVERAGE(K2:K72)</f>
        <v>490239.43661971833</v>
      </c>
      <c r="L86" s="16">
        <f>AVERAGE(L2:L72)</f>
        <v>0</v>
      </c>
      <c r="M86" s="16">
        <f>AVERAGE(M2:M72)</f>
        <v>62979.591549295772</v>
      </c>
      <c r="N86" s="17">
        <f>AVERAGE(N2:N72)</f>
        <v>56311.605633802814</v>
      </c>
      <c r="O86" s="1">
        <f>AVERAGE(O2:O72)</f>
        <v>0</v>
      </c>
      <c r="P86" s="1">
        <f>AVERAGE(P2:P72)</f>
        <v>1.7542383946868211E-2</v>
      </c>
    </row>
    <row r="87" spans="1:53" ht="15.75" thickBot="1" x14ac:dyDescent="0.3">
      <c r="C87" t="s">
        <v>270</v>
      </c>
      <c r="D87" s="18">
        <f>AVERAGE(D86:N86)</f>
        <v>709537.13060179248</v>
      </c>
      <c r="P87" s="1"/>
    </row>
  </sheetData>
  <pageMargins left="0.7" right="0.7" top="0.75" bottom="0.75" header="0.3" footer="0.3"/>
  <pageSetup orientation="portrait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7"/>
  <sheetViews>
    <sheetView workbookViewId="0">
      <pane ySplit="1" topLeftCell="A18" activePane="bottomLeft" state="frozen"/>
      <selection pane="bottomLeft" activeCell="D73" sqref="D73"/>
    </sheetView>
  </sheetViews>
  <sheetFormatPr defaultRowHeight="15" x14ac:dyDescent="0.25"/>
  <cols>
    <col min="1" max="1" width="9.5703125" customWidth="1"/>
    <col min="2" max="3" width="10.140625" style="1" bestFit="1" customWidth="1"/>
    <col min="4" max="6" width="13.85546875" style="14" bestFit="1" customWidth="1"/>
    <col min="7" max="7" width="14.85546875" style="14" bestFit="1" customWidth="1"/>
    <col min="8" max="11" width="13.85546875" style="14" bestFit="1" customWidth="1"/>
    <col min="12" max="12" width="11.7109375" style="14" bestFit="1" customWidth="1"/>
    <col min="13" max="13" width="12.7109375" style="14" bestFit="1" customWidth="1"/>
    <col min="14" max="14" width="13.85546875" style="14" bestFit="1" customWidth="1"/>
    <col min="15" max="15" width="9.140625" style="20"/>
    <col min="16" max="16" width="17.85546875" bestFit="1" customWidth="1"/>
    <col min="17" max="17" width="14.7109375" style="1" bestFit="1" customWidth="1"/>
    <col min="18" max="20" width="9.140625" style="1"/>
    <col min="35" max="38" width="9.140625" style="5"/>
  </cols>
  <sheetData>
    <row r="1" spans="1:45" s="7" customFormat="1" x14ac:dyDescent="0.2">
      <c r="A1" s="7" t="s">
        <v>59</v>
      </c>
      <c r="B1" s="7" t="s">
        <v>274</v>
      </c>
      <c r="D1" s="13" t="s">
        <v>47</v>
      </c>
      <c r="E1" s="13" t="s">
        <v>48</v>
      </c>
      <c r="F1" s="13" t="s">
        <v>49</v>
      </c>
      <c r="G1" s="13" t="s">
        <v>50</v>
      </c>
      <c r="H1" s="13" t="s">
        <v>51</v>
      </c>
      <c r="I1" s="13" t="s">
        <v>52</v>
      </c>
      <c r="J1" s="13" t="s">
        <v>53</v>
      </c>
      <c r="K1" s="13" t="s">
        <v>54</v>
      </c>
      <c r="L1" s="13" t="s">
        <v>56</v>
      </c>
      <c r="M1" s="13" t="s">
        <v>55</v>
      </c>
      <c r="N1" s="13" t="s">
        <v>57</v>
      </c>
      <c r="O1" s="23" t="s">
        <v>58</v>
      </c>
      <c r="P1" s="8" t="s">
        <v>267</v>
      </c>
      <c r="Q1" s="8" t="s">
        <v>268</v>
      </c>
      <c r="R1" s="8" t="s">
        <v>60</v>
      </c>
      <c r="S1" s="8" t="s">
        <v>61</v>
      </c>
      <c r="T1" s="8" t="s">
        <v>62</v>
      </c>
      <c r="U1" s="8" t="s">
        <v>63</v>
      </c>
      <c r="V1" s="8" t="s">
        <v>64</v>
      </c>
      <c r="X1" s="8" t="s">
        <v>69</v>
      </c>
      <c r="Y1" s="8" t="s">
        <v>68</v>
      </c>
      <c r="Z1" s="7" t="s">
        <v>65</v>
      </c>
      <c r="AA1" s="7" t="s">
        <v>66</v>
      </c>
      <c r="AB1" s="7" t="s">
        <v>67</v>
      </c>
      <c r="AC1" s="7" t="s">
        <v>262</v>
      </c>
      <c r="AD1" s="7" t="s">
        <v>72</v>
      </c>
      <c r="AF1" s="7" t="s">
        <v>263</v>
      </c>
      <c r="AG1" s="7" t="s">
        <v>264</v>
      </c>
      <c r="AH1" s="7" t="s">
        <v>265</v>
      </c>
      <c r="AI1" s="8" t="s">
        <v>60</v>
      </c>
      <c r="AJ1" s="8" t="s">
        <v>61</v>
      </c>
      <c r="AK1" s="8" t="s">
        <v>62</v>
      </c>
      <c r="AL1" s="8" t="s">
        <v>63</v>
      </c>
      <c r="AM1" s="8" t="s">
        <v>64</v>
      </c>
      <c r="AN1" s="8" t="s">
        <v>69</v>
      </c>
      <c r="AO1" s="8" t="s">
        <v>68</v>
      </c>
      <c r="AP1" s="7" t="s">
        <v>65</v>
      </c>
      <c r="AQ1" s="7" t="s">
        <v>66</v>
      </c>
      <c r="AR1" s="7" t="s">
        <v>67</v>
      </c>
      <c r="AS1" s="7" t="s">
        <v>262</v>
      </c>
    </row>
    <row r="2" spans="1:45" x14ac:dyDescent="0.25">
      <c r="A2">
        <v>2001</v>
      </c>
      <c r="B2" t="s">
        <v>68</v>
      </c>
      <c r="D2" s="14">
        <f>USBankData!$AD2</f>
        <v>1634117</v>
      </c>
      <c r="E2" s="14">
        <f>DiscoverData!$AD2</f>
        <v>20068524</v>
      </c>
      <c r="F2" s="14">
        <f>CapitalOneData!$AD2</f>
        <v>7976013</v>
      </c>
      <c r="G2" s="14">
        <f>CitiData!$AD2</f>
        <v>10526000</v>
      </c>
      <c r="H2" s="14">
        <f>AMEXData!$AD2</f>
        <v>11363341</v>
      </c>
      <c r="I2" s="14">
        <f>JPMData!$AD2</f>
        <v>77000</v>
      </c>
      <c r="J2" s="14">
        <f>BofAData!$AD2</f>
        <v>14000</v>
      </c>
      <c r="K2" s="14">
        <f>WellsFargoData!$AD2</f>
        <v>3000</v>
      </c>
      <c r="L2" s="14">
        <f>HuntingtonData!$AD2</f>
        <v>0</v>
      </c>
      <c r="M2" s="14">
        <f>PNCData!$AD2</f>
        <v>10</v>
      </c>
      <c r="N2" s="14">
        <f>TDData!$AD2</f>
        <v>37570</v>
      </c>
      <c r="O2" s="20">
        <f>PWCData!$AD2</f>
        <v>0</v>
      </c>
      <c r="P2" s="1"/>
      <c r="R2" s="2">
        <f>MIN(D2:O2)</f>
        <v>0</v>
      </c>
      <c r="S2" s="1">
        <f>_xlfn.QUARTILE.INC(D2:O2,1)</f>
        <v>2252.5</v>
      </c>
      <c r="T2" s="1">
        <f>_xlfn.QUARTILE.INC(D2:O2,2)</f>
        <v>57285</v>
      </c>
      <c r="U2" s="1">
        <f>_xlfn.QUARTILE.INC(E2:P2,3)</f>
        <v>9251006.5</v>
      </c>
      <c r="V2" s="1">
        <f>MAX(D2:O2)</f>
        <v>20068524</v>
      </c>
      <c r="X2" s="2">
        <f>R2</f>
        <v>0</v>
      </c>
      <c r="Y2" s="2">
        <f>S2</f>
        <v>2252.5</v>
      </c>
      <c r="Z2" s="2">
        <f t="shared" ref="Z2:AB17" si="0">T2-S2</f>
        <v>55032.5</v>
      </c>
      <c r="AA2" s="2">
        <f t="shared" si="0"/>
        <v>9193721.5</v>
      </c>
      <c r="AB2" s="2">
        <f t="shared" si="0"/>
        <v>10817517.5</v>
      </c>
      <c r="AC2" s="2">
        <f>U2-S2</f>
        <v>9248754</v>
      </c>
      <c r="AD2" s="4">
        <v>1.68</v>
      </c>
      <c r="AE2" s="1">
        <f>AD2/100</f>
        <v>1.6799999999999999E-2</v>
      </c>
      <c r="AF2">
        <v>0</v>
      </c>
      <c r="AG2">
        <f>AF2*100</f>
        <v>0</v>
      </c>
      <c r="AI2" s="2">
        <f>MIN(D2:N2)</f>
        <v>0</v>
      </c>
      <c r="AJ2" s="5">
        <f>_xlfn.QUARTILE.INC(D2:N2,1)</f>
        <v>8500</v>
      </c>
      <c r="AK2" s="5">
        <f>_xlfn.QUARTILE.INC(D2:N2,2)</f>
        <v>77000</v>
      </c>
      <c r="AL2" s="5">
        <f>_xlfn.QUARTILE.INC(E2:N2,3)</f>
        <v>9888503.25</v>
      </c>
      <c r="AM2" s="5">
        <f>MAX(D2:N2)</f>
        <v>20068524</v>
      </c>
      <c r="AN2" s="5">
        <f>AI2</f>
        <v>0</v>
      </c>
      <c r="AO2" s="6">
        <f>AJ2</f>
        <v>8500</v>
      </c>
      <c r="AP2" s="6">
        <f>AK2-AJ2</f>
        <v>68500</v>
      </c>
      <c r="AQ2" s="6">
        <f>AL2-AK2</f>
        <v>9811503.25</v>
      </c>
      <c r="AR2" s="6">
        <f>AM2-AL2</f>
        <v>10180020.75</v>
      </c>
      <c r="AS2" s="6">
        <f>AL2-AJ2</f>
        <v>9880003.25</v>
      </c>
    </row>
    <row r="3" spans="1:45" x14ac:dyDescent="0.25">
      <c r="A3">
        <v>2001</v>
      </c>
      <c r="B3" t="s">
        <v>271</v>
      </c>
      <c r="D3" s="14">
        <f>USBankData!$AD3</f>
        <v>1637965</v>
      </c>
      <c r="E3" s="14">
        <f>DiscoverData!$AD3</f>
        <v>19400858</v>
      </c>
      <c r="F3" s="14">
        <f>CapitalOneData!$AD3</f>
        <v>7544389</v>
      </c>
      <c r="G3" s="14">
        <f>CitiData!$AD3</f>
        <v>14608000</v>
      </c>
      <c r="H3" s="14">
        <f>AMEXData!$AD3</f>
        <v>11322269</v>
      </c>
      <c r="I3" s="14">
        <f>JPMData!$AD3</f>
        <v>0</v>
      </c>
      <c r="J3" s="14">
        <f>BofAData!$AD3</f>
        <v>23000</v>
      </c>
      <c r="K3" s="14">
        <f>WellsFargoData!$AD3</f>
        <v>4000</v>
      </c>
      <c r="L3" s="14">
        <f>HuntingtonData!$AD3</f>
        <v>0</v>
      </c>
      <c r="M3" s="14">
        <f>PNCData!$AD3</f>
        <v>0</v>
      </c>
      <c r="N3" s="14">
        <f>TDData!$AD3</f>
        <v>6847</v>
      </c>
      <c r="O3" s="20">
        <f>PWCData!$AD3</f>
        <v>0</v>
      </c>
      <c r="P3" s="1"/>
      <c r="R3" s="2">
        <f t="shared" ref="R3:R66" si="1">MIN(D3:O3)</f>
        <v>0</v>
      </c>
      <c r="S3" s="1">
        <f t="shared" ref="S3:S66" si="2">_xlfn.QUARTILE.INC(D3:O3,1)</f>
        <v>0</v>
      </c>
      <c r="T3" s="1">
        <f t="shared" ref="T3:T66" si="3">_xlfn.QUARTILE.INC(D3:O3,2)</f>
        <v>14923.5</v>
      </c>
      <c r="U3" s="1">
        <f t="shared" ref="U3:U66" si="4">_xlfn.QUARTILE.INC(E3:P3,3)</f>
        <v>9433329</v>
      </c>
      <c r="V3" s="1">
        <f t="shared" ref="V3:V66" si="5">MAX(D3:O3)</f>
        <v>19400858</v>
      </c>
      <c r="X3" s="2">
        <f t="shared" ref="X3:Y66" si="6">R3</f>
        <v>0</v>
      </c>
      <c r="Y3" s="2">
        <f t="shared" si="6"/>
        <v>0</v>
      </c>
      <c r="Z3" s="2">
        <f t="shared" si="0"/>
        <v>14923.5</v>
      </c>
      <c r="AA3" s="2">
        <f t="shared" si="0"/>
        <v>9418405.5</v>
      </c>
      <c r="AB3" s="2">
        <f t="shared" si="0"/>
        <v>9967529</v>
      </c>
      <c r="AC3" s="2">
        <f t="shared" ref="AC3:AC66" si="7">U3-S3</f>
        <v>9433329</v>
      </c>
      <c r="AD3" s="4">
        <v>1.7</v>
      </c>
      <c r="AE3" s="1">
        <f t="shared" ref="AE3:AE66" si="8">AD3/100</f>
        <v>1.7000000000000001E-2</v>
      </c>
      <c r="AF3">
        <v>1</v>
      </c>
      <c r="AG3">
        <f t="shared" ref="AG3:AG66" si="9">AF3*100</f>
        <v>100</v>
      </c>
      <c r="AI3" s="2">
        <f t="shared" ref="AI3:AI66" si="10">MIN(D3:N3)</f>
        <v>0</v>
      </c>
      <c r="AJ3" s="5">
        <f t="shared" ref="AJ3:AJ66" si="11">_xlfn.QUARTILE.INC(D3:N3,1)</f>
        <v>2000</v>
      </c>
      <c r="AK3" s="5">
        <f t="shared" ref="AK3:AK66" si="12">_xlfn.QUARTILE.INC(D3:N3,2)</f>
        <v>23000</v>
      </c>
      <c r="AL3" s="5">
        <f t="shared" ref="AL3:AL66" si="13">_xlfn.QUARTILE.INC(E3:N3,3)</f>
        <v>10377799</v>
      </c>
      <c r="AM3" s="5">
        <f t="shared" ref="AM3:AM66" si="14">MAX(D3:N3)</f>
        <v>19400858</v>
      </c>
      <c r="AN3" s="5">
        <f t="shared" ref="AN3:AO66" si="15">AI3</f>
        <v>0</v>
      </c>
      <c r="AO3" s="6">
        <f t="shared" si="15"/>
        <v>2000</v>
      </c>
      <c r="AP3" s="6">
        <f t="shared" ref="AP3:AR66" si="16">AK3-AJ3</f>
        <v>21000</v>
      </c>
      <c r="AQ3" s="6">
        <f t="shared" si="16"/>
        <v>10354799</v>
      </c>
      <c r="AR3" s="6">
        <f t="shared" si="16"/>
        <v>9023059</v>
      </c>
      <c r="AS3" s="6">
        <f t="shared" ref="AS3:AS66" si="17">AL3-AJ3</f>
        <v>10375799</v>
      </c>
    </row>
    <row r="4" spans="1:45" x14ac:dyDescent="0.25">
      <c r="A4">
        <v>2001</v>
      </c>
      <c r="B4" t="s">
        <v>272</v>
      </c>
      <c r="D4" s="14">
        <f>USBankData!$AD4</f>
        <v>4802936</v>
      </c>
      <c r="E4" s="14">
        <f>DiscoverData!$AD4</f>
        <v>18001740</v>
      </c>
      <c r="F4" s="14">
        <f>CapitalOneData!$AD4</f>
        <v>7774015</v>
      </c>
      <c r="G4" s="14">
        <f>CitiData!$AD4</f>
        <v>14632000</v>
      </c>
      <c r="H4" s="14">
        <f>AMEXData!$AD4</f>
        <v>10643829</v>
      </c>
      <c r="I4" s="14">
        <f>JPMData!$AD4</f>
        <v>0</v>
      </c>
      <c r="J4" s="14">
        <f>BofAData!$AD4</f>
        <v>12000</v>
      </c>
      <c r="K4" s="14">
        <f>WellsFargoData!$AD4</f>
        <v>5000</v>
      </c>
      <c r="L4" s="14">
        <f>HuntingtonData!$AD4</f>
        <v>0</v>
      </c>
      <c r="M4" s="14">
        <f>PNCData!$AD4</f>
        <v>7</v>
      </c>
      <c r="N4" s="14">
        <f>TDData!$AD4</f>
        <v>3759</v>
      </c>
      <c r="O4" s="20">
        <f>PWCData!$AD4</f>
        <v>0</v>
      </c>
      <c r="P4" s="1"/>
      <c r="R4" s="2">
        <f t="shared" si="1"/>
        <v>0</v>
      </c>
      <c r="S4" s="1">
        <f t="shared" si="2"/>
        <v>5.25</v>
      </c>
      <c r="T4" s="1">
        <f t="shared" si="3"/>
        <v>8500</v>
      </c>
      <c r="U4" s="1">
        <f t="shared" si="4"/>
        <v>9208922</v>
      </c>
      <c r="V4" s="1">
        <f t="shared" si="5"/>
        <v>18001740</v>
      </c>
      <c r="X4" s="2">
        <f t="shared" si="6"/>
        <v>0</v>
      </c>
      <c r="Y4" s="2">
        <f t="shared" si="6"/>
        <v>5.25</v>
      </c>
      <c r="Z4" s="2">
        <f t="shared" si="0"/>
        <v>8494.75</v>
      </c>
      <c r="AA4" s="2">
        <f t="shared" si="0"/>
        <v>9200422</v>
      </c>
      <c r="AB4" s="2">
        <f t="shared" si="0"/>
        <v>8792818</v>
      </c>
      <c r="AC4" s="2">
        <f t="shared" si="7"/>
        <v>9208916.75</v>
      </c>
      <c r="AD4" s="4">
        <v>1.76</v>
      </c>
      <c r="AE4" s="1">
        <f t="shared" si="8"/>
        <v>1.7600000000000001E-2</v>
      </c>
      <c r="AF4">
        <v>1</v>
      </c>
      <c r="AG4">
        <f t="shared" si="9"/>
        <v>100</v>
      </c>
      <c r="AI4" s="2">
        <f t="shared" si="10"/>
        <v>0</v>
      </c>
      <c r="AJ4" s="5">
        <f t="shared" si="11"/>
        <v>1883</v>
      </c>
      <c r="AK4" s="5">
        <f t="shared" si="12"/>
        <v>12000</v>
      </c>
      <c r="AL4" s="5">
        <f t="shared" si="13"/>
        <v>9926375.5</v>
      </c>
      <c r="AM4" s="5">
        <f t="shared" si="14"/>
        <v>18001740</v>
      </c>
      <c r="AN4" s="5">
        <f t="shared" si="15"/>
        <v>0</v>
      </c>
      <c r="AO4" s="6">
        <f t="shared" si="15"/>
        <v>1883</v>
      </c>
      <c r="AP4" s="6">
        <f t="shared" si="16"/>
        <v>10117</v>
      </c>
      <c r="AQ4" s="6">
        <f t="shared" si="16"/>
        <v>9914375.5</v>
      </c>
      <c r="AR4" s="6">
        <f t="shared" si="16"/>
        <v>8075364.5</v>
      </c>
      <c r="AS4" s="6">
        <f t="shared" si="17"/>
        <v>9924492.5</v>
      </c>
    </row>
    <row r="5" spans="1:45" x14ac:dyDescent="0.25">
      <c r="A5">
        <v>2001</v>
      </c>
      <c r="B5" t="s">
        <v>273</v>
      </c>
      <c r="D5" s="14">
        <f>USBankData!$AD5</f>
        <v>5669787</v>
      </c>
      <c r="E5" s="14">
        <f>DiscoverData!$AD5</f>
        <v>20553112</v>
      </c>
      <c r="F5" s="14">
        <f>CapitalOneData!$AD5</f>
        <v>7830647</v>
      </c>
      <c r="G5" s="14">
        <f>CitiData!$AD5</f>
        <v>8849000</v>
      </c>
      <c r="H5" s="14">
        <f>AMEXData!$AD5</f>
        <v>11730892</v>
      </c>
      <c r="I5" s="14">
        <f>JPMData!$AD5</f>
        <v>0</v>
      </c>
      <c r="J5" s="14">
        <f>BofAData!$AD5</f>
        <v>23000</v>
      </c>
      <c r="K5" s="14">
        <f>WellsFargoData!$AD5</f>
        <v>37000</v>
      </c>
      <c r="L5" s="14">
        <f>HuntingtonData!$AD5</f>
        <v>0</v>
      </c>
      <c r="M5" s="14">
        <f>PNCData!$AD5</f>
        <v>5</v>
      </c>
      <c r="N5" s="14">
        <f>TDData!$AD5</f>
        <v>2829</v>
      </c>
      <c r="O5" s="20">
        <f>PWCData!$AD5</f>
        <v>0</v>
      </c>
      <c r="P5" s="1"/>
      <c r="R5" s="2">
        <f t="shared" si="1"/>
        <v>0</v>
      </c>
      <c r="S5" s="1">
        <f t="shared" si="2"/>
        <v>3.75</v>
      </c>
      <c r="T5" s="1">
        <f t="shared" si="3"/>
        <v>30000</v>
      </c>
      <c r="U5" s="1">
        <f t="shared" si="4"/>
        <v>8339823.5</v>
      </c>
      <c r="V5" s="1">
        <f t="shared" si="5"/>
        <v>20553112</v>
      </c>
      <c r="X5" s="2">
        <f t="shared" si="6"/>
        <v>0</v>
      </c>
      <c r="Y5" s="2">
        <f t="shared" si="6"/>
        <v>3.75</v>
      </c>
      <c r="Z5" s="2">
        <f t="shared" si="0"/>
        <v>29996.25</v>
      </c>
      <c r="AA5" s="2">
        <f t="shared" si="0"/>
        <v>8309823.5</v>
      </c>
      <c r="AB5" s="2">
        <f t="shared" si="0"/>
        <v>12213288.5</v>
      </c>
      <c r="AC5" s="2">
        <f t="shared" si="7"/>
        <v>8339819.75</v>
      </c>
      <c r="AD5" s="4">
        <v>1.85</v>
      </c>
      <c r="AE5" s="1">
        <f t="shared" si="8"/>
        <v>1.8500000000000003E-2</v>
      </c>
      <c r="AF5">
        <v>0</v>
      </c>
      <c r="AG5">
        <f t="shared" si="9"/>
        <v>0</v>
      </c>
      <c r="AI5" s="2">
        <f t="shared" si="10"/>
        <v>0</v>
      </c>
      <c r="AJ5" s="5">
        <f t="shared" si="11"/>
        <v>1417</v>
      </c>
      <c r="AK5" s="5">
        <f t="shared" si="12"/>
        <v>37000</v>
      </c>
      <c r="AL5" s="5">
        <f t="shared" si="13"/>
        <v>8594411.75</v>
      </c>
      <c r="AM5" s="5">
        <f t="shared" si="14"/>
        <v>20553112</v>
      </c>
      <c r="AN5" s="5">
        <f t="shared" si="15"/>
        <v>0</v>
      </c>
      <c r="AO5" s="6">
        <f t="shared" si="15"/>
        <v>1417</v>
      </c>
      <c r="AP5" s="6">
        <f t="shared" si="16"/>
        <v>35583</v>
      </c>
      <c r="AQ5" s="6">
        <f t="shared" si="16"/>
        <v>8557411.75</v>
      </c>
      <c r="AR5" s="6">
        <f t="shared" si="16"/>
        <v>11958700.25</v>
      </c>
      <c r="AS5" s="6">
        <f t="shared" si="17"/>
        <v>8592994.75</v>
      </c>
    </row>
    <row r="6" spans="1:45" x14ac:dyDescent="0.25">
      <c r="A6">
        <v>2002</v>
      </c>
      <c r="B6" t="s">
        <v>68</v>
      </c>
      <c r="D6" s="14">
        <f>USBankData!$AD6</f>
        <v>5175964</v>
      </c>
      <c r="E6" s="14">
        <f>DiscoverData!$AD6</f>
        <v>19156864</v>
      </c>
      <c r="F6" s="14">
        <f>CapitalOneData!$AD6</f>
        <v>9001386</v>
      </c>
      <c r="G6" s="14">
        <f>CitiData!$AD6</f>
        <v>32939000</v>
      </c>
      <c r="H6" s="14">
        <f>AMEXData!$AD6</f>
        <v>9921227</v>
      </c>
      <c r="I6" s="14">
        <f>JPMData!$AD6</f>
        <v>0</v>
      </c>
      <c r="J6" s="14">
        <f>BofAData!$AD6</f>
        <v>19000</v>
      </c>
      <c r="K6" s="14">
        <f>WellsFargoData!$AD6</f>
        <v>32000</v>
      </c>
      <c r="L6" s="14">
        <f>HuntingtonData!$AD6</f>
        <v>0</v>
      </c>
      <c r="M6" s="14">
        <f>PNCData!$AD6</f>
        <v>4</v>
      </c>
      <c r="N6" s="14">
        <f>TDData!$AD6</f>
        <v>0</v>
      </c>
      <c r="O6" s="20">
        <f>PWCData!$AD6</f>
        <v>0</v>
      </c>
      <c r="P6" s="1"/>
      <c r="R6" s="2">
        <f t="shared" si="1"/>
        <v>0</v>
      </c>
      <c r="S6" s="1">
        <f t="shared" si="2"/>
        <v>0</v>
      </c>
      <c r="T6" s="1">
        <f t="shared" si="3"/>
        <v>25500</v>
      </c>
      <c r="U6" s="1">
        <f t="shared" si="4"/>
        <v>9461306.5</v>
      </c>
      <c r="V6" s="1">
        <f t="shared" si="5"/>
        <v>32939000</v>
      </c>
      <c r="X6" s="2">
        <f t="shared" si="6"/>
        <v>0</v>
      </c>
      <c r="Y6" s="2">
        <f t="shared" si="6"/>
        <v>0</v>
      </c>
      <c r="Z6" s="2">
        <f t="shared" si="0"/>
        <v>25500</v>
      </c>
      <c r="AA6" s="2">
        <f t="shared" si="0"/>
        <v>9435806.5</v>
      </c>
      <c r="AB6" s="2">
        <f t="shared" si="0"/>
        <v>23477693.5</v>
      </c>
      <c r="AC6" s="2">
        <f t="shared" si="7"/>
        <v>9461306.5</v>
      </c>
      <c r="AD6" s="4">
        <v>1.92</v>
      </c>
      <c r="AE6" s="1">
        <f t="shared" si="8"/>
        <v>1.9199999999999998E-2</v>
      </c>
      <c r="AF6">
        <v>0</v>
      </c>
      <c r="AG6">
        <f t="shared" si="9"/>
        <v>0</v>
      </c>
      <c r="AI6" s="2">
        <f t="shared" si="10"/>
        <v>0</v>
      </c>
      <c r="AJ6" s="5">
        <f t="shared" si="11"/>
        <v>2</v>
      </c>
      <c r="AK6" s="5">
        <f t="shared" si="12"/>
        <v>32000</v>
      </c>
      <c r="AL6" s="5">
        <f t="shared" si="13"/>
        <v>9691266.75</v>
      </c>
      <c r="AM6" s="5">
        <f t="shared" si="14"/>
        <v>32939000</v>
      </c>
      <c r="AN6" s="5">
        <f t="shared" si="15"/>
        <v>0</v>
      </c>
      <c r="AO6" s="6">
        <f t="shared" si="15"/>
        <v>2</v>
      </c>
      <c r="AP6" s="6">
        <f t="shared" si="16"/>
        <v>31998</v>
      </c>
      <c r="AQ6" s="6">
        <f t="shared" si="16"/>
        <v>9659266.75</v>
      </c>
      <c r="AR6" s="6">
        <f t="shared" si="16"/>
        <v>23247733.25</v>
      </c>
      <c r="AS6" s="6">
        <f t="shared" si="17"/>
        <v>9691264.75</v>
      </c>
    </row>
    <row r="7" spans="1:45" x14ac:dyDescent="0.25">
      <c r="A7">
        <v>2002</v>
      </c>
      <c r="B7" t="s">
        <v>271</v>
      </c>
      <c r="D7" s="14">
        <f>USBankData!$AD7</f>
        <v>5395540</v>
      </c>
      <c r="E7" s="14">
        <f>DiscoverData!$AD7</f>
        <v>18293266</v>
      </c>
      <c r="F7" s="14">
        <f>CapitalOneData!$AD7</f>
        <v>8948584</v>
      </c>
      <c r="G7" s="14">
        <f>CitiData!$AD7</f>
        <v>35965000</v>
      </c>
      <c r="H7" s="14">
        <f>AMEXData!$AD7</f>
        <v>8460877</v>
      </c>
      <c r="I7" s="14">
        <f>JPMData!$AD7</f>
        <v>0</v>
      </c>
      <c r="J7" s="14">
        <f>BofAData!$AD7</f>
        <v>14000</v>
      </c>
      <c r="K7" s="14">
        <f>WellsFargoData!$AD7</f>
        <v>33000</v>
      </c>
      <c r="L7" s="14">
        <f>HuntingtonData!$AD7</f>
        <v>0</v>
      </c>
      <c r="M7" s="14">
        <f>PNCData!$AD7</f>
        <v>6</v>
      </c>
      <c r="N7" s="14">
        <f>TDData!$AD7</f>
        <v>0</v>
      </c>
      <c r="O7" s="20">
        <f>PWCData!$AD7</f>
        <v>0</v>
      </c>
      <c r="P7" s="1"/>
      <c r="R7" s="2">
        <f t="shared" si="1"/>
        <v>0</v>
      </c>
      <c r="S7" s="1">
        <f t="shared" si="2"/>
        <v>0</v>
      </c>
      <c r="T7" s="1">
        <f t="shared" si="3"/>
        <v>23500</v>
      </c>
      <c r="U7" s="1">
        <f t="shared" si="4"/>
        <v>8704730.5</v>
      </c>
      <c r="V7" s="1">
        <f t="shared" si="5"/>
        <v>35965000</v>
      </c>
      <c r="X7" s="2">
        <f t="shared" si="6"/>
        <v>0</v>
      </c>
      <c r="Y7" s="2">
        <f t="shared" si="6"/>
        <v>0</v>
      </c>
      <c r="Z7" s="2">
        <f t="shared" si="0"/>
        <v>23500</v>
      </c>
      <c r="AA7" s="2">
        <f t="shared" si="0"/>
        <v>8681230.5</v>
      </c>
      <c r="AB7" s="2">
        <f t="shared" si="0"/>
        <v>27260269.5</v>
      </c>
      <c r="AC7" s="2">
        <f t="shared" si="7"/>
        <v>8704730.5</v>
      </c>
      <c r="AD7" s="4">
        <v>1.89</v>
      </c>
      <c r="AE7" s="1">
        <f t="shared" si="8"/>
        <v>1.89E-2</v>
      </c>
      <c r="AF7">
        <v>0</v>
      </c>
      <c r="AG7">
        <f t="shared" si="9"/>
        <v>0</v>
      </c>
      <c r="AI7" s="2">
        <f t="shared" si="10"/>
        <v>0</v>
      </c>
      <c r="AJ7" s="5">
        <f t="shared" si="11"/>
        <v>3</v>
      </c>
      <c r="AK7" s="5">
        <f t="shared" si="12"/>
        <v>33000</v>
      </c>
      <c r="AL7" s="5">
        <f t="shared" si="13"/>
        <v>8826657.25</v>
      </c>
      <c r="AM7" s="5">
        <f t="shared" si="14"/>
        <v>35965000</v>
      </c>
      <c r="AN7" s="5">
        <f t="shared" si="15"/>
        <v>0</v>
      </c>
      <c r="AO7" s="6">
        <f t="shared" si="15"/>
        <v>3</v>
      </c>
      <c r="AP7" s="6">
        <f t="shared" si="16"/>
        <v>32997</v>
      </c>
      <c r="AQ7" s="6">
        <f t="shared" si="16"/>
        <v>8793657.25</v>
      </c>
      <c r="AR7" s="6">
        <f t="shared" si="16"/>
        <v>27138342.75</v>
      </c>
      <c r="AS7" s="6">
        <f t="shared" si="17"/>
        <v>8826654.25</v>
      </c>
    </row>
    <row r="8" spans="1:45" x14ac:dyDescent="0.25">
      <c r="A8">
        <v>2002</v>
      </c>
      <c r="B8" t="s">
        <v>272</v>
      </c>
      <c r="D8" s="14">
        <f>USBankData!$AD8</f>
        <v>5249880</v>
      </c>
      <c r="E8" s="14">
        <f>DiscoverData!$AD8</f>
        <v>20100035</v>
      </c>
      <c r="F8" s="14">
        <f>CapitalOneData!$AD8</f>
        <v>10228571</v>
      </c>
      <c r="G8" s="14">
        <f>CitiData!$AD8</f>
        <v>40404000</v>
      </c>
      <c r="H8" s="14">
        <f>AMEXData!$AD8</f>
        <v>9217123</v>
      </c>
      <c r="I8" s="14">
        <f>JPMData!$AD8</f>
        <v>0</v>
      </c>
      <c r="J8" s="14">
        <f>BofAData!$AD8</f>
        <v>20000</v>
      </c>
      <c r="K8" s="14">
        <f>WellsFargoData!$AD8</f>
        <v>33000</v>
      </c>
      <c r="L8" s="14">
        <f>HuntingtonData!$AD8</f>
        <v>0</v>
      </c>
      <c r="M8" s="14">
        <f>PNCData!$AD8</f>
        <v>5</v>
      </c>
      <c r="N8" s="14">
        <f>TDData!$AD8</f>
        <v>0</v>
      </c>
      <c r="O8" s="20">
        <f>PWCData!$AD8</f>
        <v>164</v>
      </c>
      <c r="P8" s="1"/>
      <c r="R8" s="2">
        <f t="shared" si="1"/>
        <v>0</v>
      </c>
      <c r="S8" s="1">
        <f t="shared" si="2"/>
        <v>3.75</v>
      </c>
      <c r="T8" s="1">
        <f t="shared" si="3"/>
        <v>26500</v>
      </c>
      <c r="U8" s="1">
        <f t="shared" si="4"/>
        <v>9722847</v>
      </c>
      <c r="V8" s="1">
        <f t="shared" si="5"/>
        <v>40404000</v>
      </c>
      <c r="X8" s="2">
        <f t="shared" si="6"/>
        <v>0</v>
      </c>
      <c r="Y8" s="2">
        <f t="shared" si="6"/>
        <v>3.75</v>
      </c>
      <c r="Z8" s="2">
        <f t="shared" si="0"/>
        <v>26496.25</v>
      </c>
      <c r="AA8" s="2">
        <f t="shared" si="0"/>
        <v>9696347</v>
      </c>
      <c r="AB8" s="2">
        <f t="shared" si="0"/>
        <v>30681153</v>
      </c>
      <c r="AC8" s="2">
        <f t="shared" si="7"/>
        <v>9722843.25</v>
      </c>
      <c r="AD8" s="4">
        <v>1.87</v>
      </c>
      <c r="AE8" s="1">
        <f t="shared" si="8"/>
        <v>1.8700000000000001E-2</v>
      </c>
      <c r="AF8">
        <v>0</v>
      </c>
      <c r="AG8">
        <f t="shared" si="9"/>
        <v>0</v>
      </c>
      <c r="AI8" s="2">
        <f t="shared" si="10"/>
        <v>0</v>
      </c>
      <c r="AJ8" s="5">
        <f t="shared" si="11"/>
        <v>2.5</v>
      </c>
      <c r="AK8" s="5">
        <f t="shared" si="12"/>
        <v>33000</v>
      </c>
      <c r="AL8" s="5">
        <f t="shared" si="13"/>
        <v>9975709</v>
      </c>
      <c r="AM8" s="5">
        <f t="shared" si="14"/>
        <v>40404000</v>
      </c>
      <c r="AN8" s="5">
        <f t="shared" si="15"/>
        <v>0</v>
      </c>
      <c r="AO8" s="6">
        <f t="shared" si="15"/>
        <v>2.5</v>
      </c>
      <c r="AP8" s="6">
        <f t="shared" si="16"/>
        <v>32997.5</v>
      </c>
      <c r="AQ8" s="6">
        <f t="shared" si="16"/>
        <v>9942709</v>
      </c>
      <c r="AR8" s="6">
        <f t="shared" si="16"/>
        <v>30428291</v>
      </c>
      <c r="AS8" s="6">
        <f t="shared" si="17"/>
        <v>9975706.5</v>
      </c>
    </row>
    <row r="9" spans="1:45" x14ac:dyDescent="0.25">
      <c r="A9">
        <v>2002</v>
      </c>
      <c r="B9" t="s">
        <v>273</v>
      </c>
      <c r="D9" s="14">
        <f>USBankData!$AD9</f>
        <v>5371979</v>
      </c>
      <c r="E9" s="14">
        <f>DiscoverData!$AD9</f>
        <v>22169845</v>
      </c>
      <c r="F9" s="14">
        <f>CapitalOneData!$AD9</f>
        <v>8250631</v>
      </c>
      <c r="G9" s="14">
        <f>CitiData!$AD9</f>
        <v>42611000</v>
      </c>
      <c r="H9" s="14">
        <f>AMEXData!$AD9</f>
        <v>11222558</v>
      </c>
      <c r="I9" s="14">
        <f>JPMData!$AD9</f>
        <v>0</v>
      </c>
      <c r="J9" s="14">
        <f>BofAData!$AD9</f>
        <v>15000</v>
      </c>
      <c r="K9" s="14">
        <f>WellsFargoData!$AD9</f>
        <v>5000</v>
      </c>
      <c r="L9" s="14">
        <f>HuntingtonData!$AD9</f>
        <v>0</v>
      </c>
      <c r="M9" s="14">
        <f>PNCData!$AD9</f>
        <v>4</v>
      </c>
      <c r="N9" s="14">
        <f>TDData!$AD9</f>
        <v>0</v>
      </c>
      <c r="O9" s="20">
        <f>PWCData!$AD9</f>
        <v>189</v>
      </c>
      <c r="P9" s="1"/>
      <c r="R9" s="2">
        <f t="shared" si="1"/>
        <v>0</v>
      </c>
      <c r="S9" s="1">
        <f t="shared" si="2"/>
        <v>3</v>
      </c>
      <c r="T9" s="1">
        <f t="shared" si="3"/>
        <v>10000</v>
      </c>
      <c r="U9" s="1">
        <f t="shared" si="4"/>
        <v>9736594.5</v>
      </c>
      <c r="V9" s="1">
        <f t="shared" si="5"/>
        <v>42611000</v>
      </c>
      <c r="X9" s="2">
        <f t="shared" si="6"/>
        <v>0</v>
      </c>
      <c r="Y9" s="2">
        <f t="shared" si="6"/>
        <v>3</v>
      </c>
      <c r="Z9" s="2">
        <f t="shared" si="0"/>
        <v>9997</v>
      </c>
      <c r="AA9" s="2">
        <f t="shared" si="0"/>
        <v>9726594.5</v>
      </c>
      <c r="AB9" s="2">
        <f t="shared" si="0"/>
        <v>32874405.5</v>
      </c>
      <c r="AC9" s="2">
        <f t="shared" si="7"/>
        <v>9736591.5</v>
      </c>
      <c r="AD9" s="4">
        <v>1.86</v>
      </c>
      <c r="AE9" s="1">
        <f t="shared" si="8"/>
        <v>1.8600000000000002E-2</v>
      </c>
      <c r="AF9">
        <v>0</v>
      </c>
      <c r="AG9">
        <f t="shared" si="9"/>
        <v>0</v>
      </c>
      <c r="AI9" s="2">
        <f t="shared" si="10"/>
        <v>0</v>
      </c>
      <c r="AJ9" s="5">
        <f t="shared" si="11"/>
        <v>2</v>
      </c>
      <c r="AK9" s="5">
        <f t="shared" si="12"/>
        <v>15000</v>
      </c>
      <c r="AL9" s="5">
        <f t="shared" si="13"/>
        <v>10479576.25</v>
      </c>
      <c r="AM9" s="5">
        <f t="shared" si="14"/>
        <v>42611000</v>
      </c>
      <c r="AN9" s="5">
        <f t="shared" si="15"/>
        <v>0</v>
      </c>
      <c r="AO9" s="6">
        <f t="shared" si="15"/>
        <v>2</v>
      </c>
      <c r="AP9" s="6">
        <f t="shared" si="16"/>
        <v>14998</v>
      </c>
      <c r="AQ9" s="6">
        <f t="shared" si="16"/>
        <v>10464576.25</v>
      </c>
      <c r="AR9" s="6">
        <f t="shared" si="16"/>
        <v>32131423.75</v>
      </c>
      <c r="AS9" s="6">
        <f t="shared" si="17"/>
        <v>10479574.25</v>
      </c>
    </row>
    <row r="10" spans="1:45" x14ac:dyDescent="0.25">
      <c r="A10">
        <v>2003</v>
      </c>
      <c r="B10" t="s">
        <v>68</v>
      </c>
      <c r="D10" s="14">
        <f>USBankData!$AD10</f>
        <v>5270021</v>
      </c>
      <c r="E10" s="14">
        <f>DiscoverData!$AD10</f>
        <v>17158538</v>
      </c>
      <c r="F10" s="14">
        <f>CapitalOneData!$AD10</f>
        <v>7398965</v>
      </c>
      <c r="G10" s="14">
        <f>CitiData!$AD10</f>
        <v>36344000</v>
      </c>
      <c r="H10" s="14">
        <f>AMEXData!$AD10</f>
        <v>10652528</v>
      </c>
      <c r="I10" s="14">
        <f>JPMData!$AD10</f>
        <v>0</v>
      </c>
      <c r="J10" s="14">
        <f>BofAData!$AD10</f>
        <v>19000</v>
      </c>
      <c r="K10" s="14">
        <f>WellsFargoData!$AD10</f>
        <v>4000</v>
      </c>
      <c r="L10" s="14">
        <f>HuntingtonData!$AD10</f>
        <v>0</v>
      </c>
      <c r="M10" s="14">
        <f>PNCData!$AD10</f>
        <v>4</v>
      </c>
      <c r="N10" s="14">
        <f>TDData!$AD10</f>
        <v>0</v>
      </c>
      <c r="O10" s="20">
        <f>PWCData!$AD10</f>
        <v>150</v>
      </c>
      <c r="P10" s="1"/>
      <c r="R10" s="2">
        <f t="shared" si="1"/>
        <v>0</v>
      </c>
      <c r="S10" s="1">
        <f t="shared" si="2"/>
        <v>3</v>
      </c>
      <c r="T10" s="1">
        <f t="shared" si="3"/>
        <v>11500</v>
      </c>
      <c r="U10" s="1">
        <f t="shared" si="4"/>
        <v>9025746.5</v>
      </c>
      <c r="V10" s="1">
        <f t="shared" si="5"/>
        <v>36344000</v>
      </c>
      <c r="X10" s="2">
        <f t="shared" si="6"/>
        <v>0</v>
      </c>
      <c r="Y10" s="2">
        <f t="shared" si="6"/>
        <v>3</v>
      </c>
      <c r="Z10" s="2">
        <f t="shared" si="0"/>
        <v>11497</v>
      </c>
      <c r="AA10" s="2">
        <f t="shared" si="0"/>
        <v>9014246.5</v>
      </c>
      <c r="AB10" s="2">
        <f t="shared" si="0"/>
        <v>27318253.5</v>
      </c>
      <c r="AC10" s="2">
        <f t="shared" si="7"/>
        <v>9025743.5</v>
      </c>
      <c r="AD10" s="4">
        <v>1.85</v>
      </c>
      <c r="AE10" s="1">
        <f t="shared" si="8"/>
        <v>1.8500000000000003E-2</v>
      </c>
      <c r="AF10">
        <v>0</v>
      </c>
      <c r="AG10">
        <f t="shared" si="9"/>
        <v>0</v>
      </c>
      <c r="AI10" s="2">
        <f t="shared" si="10"/>
        <v>0</v>
      </c>
      <c r="AJ10" s="5">
        <f t="shared" si="11"/>
        <v>2</v>
      </c>
      <c r="AK10" s="5">
        <f t="shared" si="12"/>
        <v>19000</v>
      </c>
      <c r="AL10" s="5">
        <f t="shared" si="13"/>
        <v>9839137.25</v>
      </c>
      <c r="AM10" s="5">
        <f t="shared" si="14"/>
        <v>36344000</v>
      </c>
      <c r="AN10" s="5">
        <f t="shared" si="15"/>
        <v>0</v>
      </c>
      <c r="AO10" s="6">
        <f t="shared" si="15"/>
        <v>2</v>
      </c>
      <c r="AP10" s="6">
        <f t="shared" si="16"/>
        <v>18998</v>
      </c>
      <c r="AQ10" s="6">
        <f t="shared" si="16"/>
        <v>9820137.25</v>
      </c>
      <c r="AR10" s="6">
        <f t="shared" si="16"/>
        <v>26504862.75</v>
      </c>
      <c r="AS10" s="6">
        <f t="shared" si="17"/>
        <v>9839135.25</v>
      </c>
    </row>
    <row r="11" spans="1:45" x14ac:dyDescent="0.25">
      <c r="A11">
        <v>2003</v>
      </c>
      <c r="B11" t="s">
        <v>271</v>
      </c>
      <c r="D11" s="14">
        <f>USBankData!$AD11</f>
        <v>5237706</v>
      </c>
      <c r="E11" s="14">
        <f>DiscoverData!$AD11</f>
        <v>17426461</v>
      </c>
      <c r="F11" s="14">
        <f>CapitalOneData!$AD11</f>
        <v>7160322</v>
      </c>
      <c r="G11" s="14">
        <f>CitiData!$AD11</f>
        <v>30687000</v>
      </c>
      <c r="H11" s="14">
        <f>AMEXData!$AD11</f>
        <v>10376789</v>
      </c>
      <c r="I11" s="14">
        <f>JPMData!$AD11</f>
        <v>0</v>
      </c>
      <c r="J11" s="14">
        <f>BofAData!$AD11</f>
        <v>18000</v>
      </c>
      <c r="K11" s="14">
        <f>WellsFargoData!$AD11</f>
        <v>5000</v>
      </c>
      <c r="L11" s="14">
        <f>HuntingtonData!$AD11</f>
        <v>0</v>
      </c>
      <c r="M11" s="14">
        <f>PNCData!$AD11</f>
        <v>3</v>
      </c>
      <c r="N11" s="14">
        <f>TDData!$AD11</f>
        <v>0</v>
      </c>
      <c r="O11" s="20">
        <f>PWCData!$AD11</f>
        <v>118</v>
      </c>
      <c r="P11" s="1"/>
      <c r="R11" s="2">
        <f t="shared" si="1"/>
        <v>0</v>
      </c>
      <c r="S11" s="1">
        <f t="shared" si="2"/>
        <v>2.25</v>
      </c>
      <c r="T11" s="1">
        <f t="shared" si="3"/>
        <v>11500</v>
      </c>
      <c r="U11" s="1">
        <f t="shared" si="4"/>
        <v>8768555.5</v>
      </c>
      <c r="V11" s="1">
        <f t="shared" si="5"/>
        <v>30687000</v>
      </c>
      <c r="X11" s="2">
        <f t="shared" si="6"/>
        <v>0</v>
      </c>
      <c r="Y11" s="2">
        <f t="shared" si="6"/>
        <v>2.25</v>
      </c>
      <c r="Z11" s="2">
        <f t="shared" si="0"/>
        <v>11497.75</v>
      </c>
      <c r="AA11" s="2">
        <f t="shared" si="0"/>
        <v>8757055.5</v>
      </c>
      <c r="AB11" s="2">
        <f t="shared" si="0"/>
        <v>21918444.5</v>
      </c>
      <c r="AC11" s="2">
        <f t="shared" si="7"/>
        <v>8768553.25</v>
      </c>
      <c r="AD11" s="4">
        <v>1.81</v>
      </c>
      <c r="AE11" s="1">
        <f t="shared" si="8"/>
        <v>1.8100000000000002E-2</v>
      </c>
      <c r="AF11">
        <v>0</v>
      </c>
      <c r="AG11">
        <f t="shared" si="9"/>
        <v>0</v>
      </c>
      <c r="AI11" s="2">
        <f t="shared" si="10"/>
        <v>0</v>
      </c>
      <c r="AJ11" s="5">
        <f t="shared" si="11"/>
        <v>1.5</v>
      </c>
      <c r="AK11" s="5">
        <f t="shared" si="12"/>
        <v>18000</v>
      </c>
      <c r="AL11" s="5">
        <f t="shared" si="13"/>
        <v>9572672.25</v>
      </c>
      <c r="AM11" s="5">
        <f t="shared" si="14"/>
        <v>30687000</v>
      </c>
      <c r="AN11" s="5">
        <f t="shared" si="15"/>
        <v>0</v>
      </c>
      <c r="AO11" s="6">
        <f t="shared" si="15"/>
        <v>1.5</v>
      </c>
      <c r="AP11" s="6">
        <f t="shared" si="16"/>
        <v>17998.5</v>
      </c>
      <c r="AQ11" s="6">
        <f t="shared" si="16"/>
        <v>9554672.25</v>
      </c>
      <c r="AR11" s="6">
        <f t="shared" si="16"/>
        <v>21114327.75</v>
      </c>
      <c r="AS11" s="6">
        <f t="shared" si="17"/>
        <v>9572670.75</v>
      </c>
    </row>
    <row r="12" spans="1:45" x14ac:dyDescent="0.25">
      <c r="A12">
        <v>2003</v>
      </c>
      <c r="B12" t="s">
        <v>272</v>
      </c>
      <c r="D12" s="14">
        <f>USBankData!$AD12</f>
        <v>5291904</v>
      </c>
      <c r="E12" s="14">
        <f>DiscoverData!$AD12</f>
        <v>16973480</v>
      </c>
      <c r="F12" s="14">
        <f>CapitalOneData!$AD12</f>
        <v>9819629</v>
      </c>
      <c r="G12" s="14">
        <f>CitiData!$AD12</f>
        <v>26199000</v>
      </c>
      <c r="H12" s="14">
        <f>AMEXData!$AD12</f>
        <v>9926940</v>
      </c>
      <c r="I12" s="14">
        <f>JPMData!$AD12</f>
        <v>0</v>
      </c>
      <c r="J12" s="14">
        <f>BofAData!$AD12</f>
        <v>20469</v>
      </c>
      <c r="K12" s="14">
        <f>WellsFargoData!$AD12</f>
        <v>5000</v>
      </c>
      <c r="L12" s="14">
        <f>HuntingtonData!$AD12</f>
        <v>0</v>
      </c>
      <c r="M12" s="14">
        <f>PNCData!$AD12</f>
        <v>3</v>
      </c>
      <c r="N12" s="14">
        <f>TDData!$AD12</f>
        <v>0</v>
      </c>
      <c r="O12" s="20">
        <f>PWCData!$AD12</f>
        <v>138</v>
      </c>
      <c r="P12" s="1"/>
      <c r="R12" s="2">
        <f t="shared" si="1"/>
        <v>0</v>
      </c>
      <c r="S12" s="1">
        <f t="shared" si="2"/>
        <v>2.25</v>
      </c>
      <c r="T12" s="1">
        <f t="shared" si="3"/>
        <v>12734.5</v>
      </c>
      <c r="U12" s="1">
        <f t="shared" si="4"/>
        <v>9873284.5</v>
      </c>
      <c r="V12" s="1">
        <f t="shared" si="5"/>
        <v>26199000</v>
      </c>
      <c r="X12" s="2">
        <f t="shared" si="6"/>
        <v>0</v>
      </c>
      <c r="Y12" s="2">
        <f t="shared" si="6"/>
        <v>2.25</v>
      </c>
      <c r="Z12" s="2">
        <f t="shared" si="0"/>
        <v>12732.25</v>
      </c>
      <c r="AA12" s="2">
        <f t="shared" si="0"/>
        <v>9860550</v>
      </c>
      <c r="AB12" s="2">
        <f t="shared" si="0"/>
        <v>16325715.5</v>
      </c>
      <c r="AC12" s="2">
        <f t="shared" si="7"/>
        <v>9873282.25</v>
      </c>
      <c r="AD12" s="4">
        <v>1.76</v>
      </c>
      <c r="AE12" s="1">
        <f t="shared" si="8"/>
        <v>1.7600000000000001E-2</v>
      </c>
      <c r="AF12">
        <v>0</v>
      </c>
      <c r="AG12">
        <f t="shared" si="9"/>
        <v>0</v>
      </c>
      <c r="AI12" s="2">
        <f t="shared" si="10"/>
        <v>0</v>
      </c>
      <c r="AJ12" s="5">
        <f t="shared" si="11"/>
        <v>1.5</v>
      </c>
      <c r="AK12" s="5">
        <f t="shared" si="12"/>
        <v>20469</v>
      </c>
      <c r="AL12" s="5">
        <f t="shared" si="13"/>
        <v>9900112.25</v>
      </c>
      <c r="AM12" s="5">
        <f t="shared" si="14"/>
        <v>26199000</v>
      </c>
      <c r="AN12" s="5">
        <f t="shared" si="15"/>
        <v>0</v>
      </c>
      <c r="AO12" s="6">
        <f t="shared" si="15"/>
        <v>1.5</v>
      </c>
      <c r="AP12" s="6">
        <f t="shared" si="16"/>
        <v>20467.5</v>
      </c>
      <c r="AQ12" s="6">
        <f t="shared" si="16"/>
        <v>9879643.25</v>
      </c>
      <c r="AR12" s="6">
        <f t="shared" si="16"/>
        <v>16298887.75</v>
      </c>
      <c r="AS12" s="6">
        <f t="shared" si="17"/>
        <v>9900110.75</v>
      </c>
    </row>
    <row r="13" spans="1:45" x14ac:dyDescent="0.25">
      <c r="A13">
        <v>2003</v>
      </c>
      <c r="B13" t="s">
        <v>273</v>
      </c>
      <c r="D13" s="14">
        <f>USBankData!$AD13</f>
        <v>5680050</v>
      </c>
      <c r="E13" s="14">
        <f>DiscoverData!$AD13</f>
        <v>16970548</v>
      </c>
      <c r="F13" s="14">
        <f>CapitalOneData!$AD13</f>
        <v>11519034</v>
      </c>
      <c r="G13" s="14">
        <f>CitiData!$AD13</f>
        <v>47061000</v>
      </c>
      <c r="H13" s="14">
        <f>AMEXData!$AD13</f>
        <v>12355265</v>
      </c>
      <c r="I13" s="14">
        <f>JPMData!$AD13</f>
        <v>0</v>
      </c>
      <c r="J13" s="14">
        <f>BofAData!$AD13</f>
        <v>15886</v>
      </c>
      <c r="K13" s="14">
        <f>WellsFargoData!$AD13</f>
        <v>7000</v>
      </c>
      <c r="L13" s="14">
        <f>HuntingtonData!$AD13</f>
        <v>0</v>
      </c>
      <c r="M13" s="14">
        <f>PNCData!$AD13</f>
        <v>5</v>
      </c>
      <c r="N13" s="14">
        <f>TDData!$AD13</f>
        <v>0</v>
      </c>
      <c r="O13" s="20">
        <f>PWCData!$AD13</f>
        <v>0</v>
      </c>
      <c r="P13" s="1"/>
      <c r="R13" s="2">
        <f t="shared" si="1"/>
        <v>0</v>
      </c>
      <c r="S13" s="1">
        <f t="shared" si="2"/>
        <v>0</v>
      </c>
      <c r="T13" s="1">
        <f t="shared" si="3"/>
        <v>11443</v>
      </c>
      <c r="U13" s="1">
        <f t="shared" si="4"/>
        <v>11937149.5</v>
      </c>
      <c r="V13" s="1">
        <f t="shared" si="5"/>
        <v>47061000</v>
      </c>
      <c r="X13" s="2">
        <f t="shared" si="6"/>
        <v>0</v>
      </c>
      <c r="Y13" s="2">
        <f t="shared" si="6"/>
        <v>0</v>
      </c>
      <c r="Z13" s="2">
        <f t="shared" si="0"/>
        <v>11443</v>
      </c>
      <c r="AA13" s="2">
        <f t="shared" si="0"/>
        <v>11925706.5</v>
      </c>
      <c r="AB13" s="2">
        <f t="shared" si="0"/>
        <v>35123850.5</v>
      </c>
      <c r="AC13" s="2">
        <f t="shared" si="7"/>
        <v>11937149.5</v>
      </c>
      <c r="AD13" s="4">
        <v>1.75</v>
      </c>
      <c r="AE13" s="1">
        <f t="shared" si="8"/>
        <v>1.7500000000000002E-2</v>
      </c>
      <c r="AF13">
        <v>0</v>
      </c>
      <c r="AG13">
        <f t="shared" si="9"/>
        <v>0</v>
      </c>
      <c r="AI13" s="2">
        <f t="shared" si="10"/>
        <v>0</v>
      </c>
      <c r="AJ13" s="5">
        <f t="shared" si="11"/>
        <v>2.5</v>
      </c>
      <c r="AK13" s="5">
        <f t="shared" si="12"/>
        <v>15886</v>
      </c>
      <c r="AL13" s="5">
        <f t="shared" si="13"/>
        <v>12146207.25</v>
      </c>
      <c r="AM13" s="5">
        <f t="shared" si="14"/>
        <v>47061000</v>
      </c>
      <c r="AN13" s="5">
        <f t="shared" si="15"/>
        <v>0</v>
      </c>
      <c r="AO13" s="6">
        <f t="shared" si="15"/>
        <v>2.5</v>
      </c>
      <c r="AP13" s="6">
        <f t="shared" si="16"/>
        <v>15883.5</v>
      </c>
      <c r="AQ13" s="6">
        <f t="shared" si="16"/>
        <v>12130321.25</v>
      </c>
      <c r="AR13" s="6">
        <f t="shared" si="16"/>
        <v>34914792.75</v>
      </c>
      <c r="AS13" s="6">
        <f t="shared" si="17"/>
        <v>12146204.75</v>
      </c>
    </row>
    <row r="14" spans="1:45" x14ac:dyDescent="0.25">
      <c r="A14">
        <v>2004</v>
      </c>
      <c r="B14" t="s">
        <v>68</v>
      </c>
      <c r="D14" s="14">
        <f>USBankData!$AD14</f>
        <v>5563223</v>
      </c>
      <c r="E14" s="14">
        <f>DiscoverData!$AD14</f>
        <v>14464516</v>
      </c>
      <c r="F14" s="14">
        <f>CapitalOneData!$AD14</f>
        <v>10828603</v>
      </c>
      <c r="G14" s="14">
        <f>CitiData!$AD14</f>
        <v>40961000</v>
      </c>
      <c r="H14" s="14">
        <f>AMEXData!$AD14</f>
        <v>11251460</v>
      </c>
      <c r="I14" s="14">
        <f>JPMData!$AD14</f>
        <v>0</v>
      </c>
      <c r="J14" s="14">
        <f>BofAData!$AD14</f>
        <v>18841</v>
      </c>
      <c r="K14" s="14">
        <f>WellsFargoData!$AD14</f>
        <v>4615000</v>
      </c>
      <c r="L14" s="14">
        <f>HuntingtonData!$AD14</f>
        <v>0</v>
      </c>
      <c r="M14" s="14">
        <f>PNCData!$AD14</f>
        <v>1417</v>
      </c>
      <c r="N14" s="14">
        <f>TDData!$AD14</f>
        <v>0</v>
      </c>
      <c r="O14" s="20">
        <f>PWCData!$AD14</f>
        <v>0</v>
      </c>
      <c r="P14" s="1"/>
      <c r="R14" s="2">
        <f t="shared" si="1"/>
        <v>0</v>
      </c>
      <c r="S14" s="1">
        <f t="shared" si="2"/>
        <v>0</v>
      </c>
      <c r="T14" s="1">
        <f t="shared" si="3"/>
        <v>2316920.5</v>
      </c>
      <c r="U14" s="1">
        <f t="shared" si="4"/>
        <v>11040031.5</v>
      </c>
      <c r="V14" s="1">
        <f t="shared" si="5"/>
        <v>40961000</v>
      </c>
      <c r="X14" s="2">
        <f t="shared" si="6"/>
        <v>0</v>
      </c>
      <c r="Y14" s="2">
        <f t="shared" si="6"/>
        <v>0</v>
      </c>
      <c r="Z14" s="2">
        <f t="shared" si="0"/>
        <v>2316920.5</v>
      </c>
      <c r="AA14" s="2">
        <f t="shared" si="0"/>
        <v>8723111</v>
      </c>
      <c r="AB14" s="2">
        <f t="shared" si="0"/>
        <v>29920968.5</v>
      </c>
      <c r="AC14" s="2">
        <f t="shared" si="7"/>
        <v>11040031.5</v>
      </c>
      <c r="AD14" s="4">
        <v>1.69</v>
      </c>
      <c r="AE14" s="1">
        <f t="shared" si="8"/>
        <v>1.6899999999999998E-2</v>
      </c>
      <c r="AF14">
        <v>0</v>
      </c>
      <c r="AG14">
        <f t="shared" si="9"/>
        <v>0</v>
      </c>
      <c r="AI14" s="2">
        <f t="shared" si="10"/>
        <v>0</v>
      </c>
      <c r="AJ14" s="5">
        <f t="shared" si="11"/>
        <v>708.5</v>
      </c>
      <c r="AK14" s="5">
        <f t="shared" si="12"/>
        <v>4615000</v>
      </c>
      <c r="AL14" s="5">
        <f t="shared" si="13"/>
        <v>11145745.75</v>
      </c>
      <c r="AM14" s="5">
        <f t="shared" si="14"/>
        <v>40961000</v>
      </c>
      <c r="AN14" s="5">
        <f t="shared" si="15"/>
        <v>0</v>
      </c>
      <c r="AO14" s="6">
        <f t="shared" si="15"/>
        <v>708.5</v>
      </c>
      <c r="AP14" s="6">
        <f t="shared" si="16"/>
        <v>4614291.5</v>
      </c>
      <c r="AQ14" s="6">
        <f t="shared" si="16"/>
        <v>6530745.75</v>
      </c>
      <c r="AR14" s="6">
        <f t="shared" si="16"/>
        <v>29815254.25</v>
      </c>
      <c r="AS14" s="6">
        <f t="shared" si="17"/>
        <v>11145037.25</v>
      </c>
    </row>
    <row r="15" spans="1:45" x14ac:dyDescent="0.25">
      <c r="A15">
        <v>2004</v>
      </c>
      <c r="B15" t="s">
        <v>271</v>
      </c>
      <c r="D15" s="14">
        <f>USBankData!$AD15</f>
        <v>5811277</v>
      </c>
      <c r="E15" s="14">
        <f>DiscoverData!$AD15</f>
        <v>16186248</v>
      </c>
      <c r="F15" s="14">
        <f>CapitalOneData!$AD15</f>
        <v>11278197</v>
      </c>
      <c r="G15" s="14">
        <f>CitiData!$AD15</f>
        <v>41385000</v>
      </c>
      <c r="H15" s="14">
        <f>AMEXData!$AD15</f>
        <v>9933844</v>
      </c>
      <c r="I15" s="14">
        <f>JPMData!$AD15</f>
        <v>0</v>
      </c>
      <c r="J15" s="14">
        <f>BofAData!$AD15</f>
        <v>22981</v>
      </c>
      <c r="K15" s="14">
        <f>WellsFargoData!$AD15</f>
        <v>4738000</v>
      </c>
      <c r="L15" s="14">
        <f>HuntingtonData!$AD15</f>
        <v>0</v>
      </c>
      <c r="M15" s="14">
        <f>PNCData!$AD15</f>
        <v>1763</v>
      </c>
      <c r="N15" s="14">
        <f>TDData!$AD15</f>
        <v>0</v>
      </c>
      <c r="O15" s="20">
        <f>PWCData!$AD15</f>
        <v>0</v>
      </c>
      <c r="P15" s="1"/>
      <c r="R15" s="2">
        <f t="shared" si="1"/>
        <v>0</v>
      </c>
      <c r="S15" s="1">
        <f t="shared" si="2"/>
        <v>0</v>
      </c>
      <c r="T15" s="1">
        <f t="shared" si="3"/>
        <v>2380490.5</v>
      </c>
      <c r="U15" s="1">
        <f t="shared" si="4"/>
        <v>10606020.5</v>
      </c>
      <c r="V15" s="1">
        <f t="shared" si="5"/>
        <v>41385000</v>
      </c>
      <c r="X15" s="2">
        <f t="shared" si="6"/>
        <v>0</v>
      </c>
      <c r="Y15" s="2">
        <f t="shared" si="6"/>
        <v>0</v>
      </c>
      <c r="Z15" s="2">
        <f t="shared" si="0"/>
        <v>2380490.5</v>
      </c>
      <c r="AA15" s="2">
        <f t="shared" si="0"/>
        <v>8225530</v>
      </c>
      <c r="AB15" s="2">
        <f t="shared" si="0"/>
        <v>30778979.5</v>
      </c>
      <c r="AC15" s="2">
        <f t="shared" si="7"/>
        <v>10606020.5</v>
      </c>
      <c r="AD15" s="4">
        <v>1.62</v>
      </c>
      <c r="AE15" s="1">
        <f t="shared" si="8"/>
        <v>1.6200000000000003E-2</v>
      </c>
      <c r="AF15">
        <v>0</v>
      </c>
      <c r="AG15">
        <f t="shared" si="9"/>
        <v>0</v>
      </c>
      <c r="AI15" s="2">
        <f t="shared" si="10"/>
        <v>0</v>
      </c>
      <c r="AJ15" s="5">
        <f t="shared" si="11"/>
        <v>881.5</v>
      </c>
      <c r="AK15" s="5">
        <f t="shared" si="12"/>
        <v>4738000</v>
      </c>
      <c r="AL15" s="5">
        <f t="shared" si="13"/>
        <v>10942108.75</v>
      </c>
      <c r="AM15" s="5">
        <f t="shared" si="14"/>
        <v>41385000</v>
      </c>
      <c r="AN15" s="5">
        <f t="shared" si="15"/>
        <v>0</v>
      </c>
      <c r="AO15" s="6">
        <f t="shared" si="15"/>
        <v>881.5</v>
      </c>
      <c r="AP15" s="6">
        <f t="shared" si="16"/>
        <v>4737118.5</v>
      </c>
      <c r="AQ15" s="6">
        <f t="shared" si="16"/>
        <v>6204108.75</v>
      </c>
      <c r="AR15" s="6">
        <f t="shared" si="16"/>
        <v>30442891.25</v>
      </c>
      <c r="AS15" s="6">
        <f t="shared" si="17"/>
        <v>10941227.25</v>
      </c>
    </row>
    <row r="16" spans="1:45" x14ac:dyDescent="0.25">
      <c r="A16">
        <v>2004</v>
      </c>
      <c r="B16" t="s">
        <v>272</v>
      </c>
      <c r="D16" s="14">
        <f>USBankData!$AD16</f>
        <v>5940819</v>
      </c>
      <c r="E16" s="14">
        <f>DiscoverData!$AD16</f>
        <v>17443621</v>
      </c>
      <c r="F16" s="14">
        <f>CapitalOneData!$AD16</f>
        <v>11460262</v>
      </c>
      <c r="G16" s="14">
        <f>CitiData!$AD16</f>
        <v>43858000</v>
      </c>
      <c r="H16" s="14">
        <f>AMEXData!$AD16</f>
        <v>9027458</v>
      </c>
      <c r="I16" s="14">
        <f>JPMData!$AD16</f>
        <v>0</v>
      </c>
      <c r="J16" s="14">
        <f>BofAData!$AD16</f>
        <v>22973</v>
      </c>
      <c r="K16" s="14">
        <f>WellsFargoData!$AD16</f>
        <v>4993000</v>
      </c>
      <c r="L16" s="14">
        <f>HuntingtonData!$AD16</f>
        <v>0</v>
      </c>
      <c r="M16" s="14">
        <f>PNCData!$AD16</f>
        <v>254021</v>
      </c>
      <c r="N16" s="14">
        <f>TDData!$AD16</f>
        <v>0</v>
      </c>
      <c r="O16" s="20">
        <f>PWCData!$AD16</f>
        <v>0</v>
      </c>
      <c r="P16" s="1"/>
      <c r="R16" s="2">
        <f t="shared" si="1"/>
        <v>0</v>
      </c>
      <c r="S16" s="1">
        <f t="shared" si="2"/>
        <v>0</v>
      </c>
      <c r="T16" s="1">
        <f t="shared" si="3"/>
        <v>2623510.5</v>
      </c>
      <c r="U16" s="1">
        <f t="shared" si="4"/>
        <v>10243860</v>
      </c>
      <c r="V16" s="1">
        <f t="shared" si="5"/>
        <v>43858000</v>
      </c>
      <c r="X16" s="2">
        <f t="shared" si="6"/>
        <v>0</v>
      </c>
      <c r="Y16" s="2">
        <f t="shared" si="6"/>
        <v>0</v>
      </c>
      <c r="Z16" s="2">
        <f t="shared" si="0"/>
        <v>2623510.5</v>
      </c>
      <c r="AA16" s="2">
        <f t="shared" si="0"/>
        <v>7620349.5</v>
      </c>
      <c r="AB16" s="2">
        <f t="shared" si="0"/>
        <v>33614140</v>
      </c>
      <c r="AC16" s="2">
        <f t="shared" si="7"/>
        <v>10243860</v>
      </c>
      <c r="AD16" s="4">
        <v>1.57</v>
      </c>
      <c r="AE16" s="1">
        <f t="shared" si="8"/>
        <v>1.5700000000000002E-2</v>
      </c>
      <c r="AF16">
        <v>0</v>
      </c>
      <c r="AG16">
        <f t="shared" si="9"/>
        <v>0</v>
      </c>
      <c r="AI16" s="2">
        <f t="shared" si="10"/>
        <v>0</v>
      </c>
      <c r="AJ16" s="5">
        <f t="shared" si="11"/>
        <v>11486.5</v>
      </c>
      <c r="AK16" s="5">
        <f t="shared" si="12"/>
        <v>4993000</v>
      </c>
      <c r="AL16" s="5">
        <f t="shared" si="13"/>
        <v>10852061</v>
      </c>
      <c r="AM16" s="5">
        <f t="shared" si="14"/>
        <v>43858000</v>
      </c>
      <c r="AN16" s="5">
        <f t="shared" si="15"/>
        <v>0</v>
      </c>
      <c r="AO16" s="6">
        <f t="shared" si="15"/>
        <v>11486.5</v>
      </c>
      <c r="AP16" s="6">
        <f t="shared" si="16"/>
        <v>4981513.5</v>
      </c>
      <c r="AQ16" s="6">
        <f t="shared" si="16"/>
        <v>5859061</v>
      </c>
      <c r="AR16" s="6">
        <f t="shared" si="16"/>
        <v>33005939</v>
      </c>
      <c r="AS16" s="6">
        <f t="shared" si="17"/>
        <v>10840574.5</v>
      </c>
    </row>
    <row r="17" spans="1:55" x14ac:dyDescent="0.25">
      <c r="A17">
        <v>2004</v>
      </c>
      <c r="B17" t="s">
        <v>273</v>
      </c>
      <c r="D17" s="14">
        <f>USBankData!$AD17</f>
        <v>6309418</v>
      </c>
      <c r="E17" s="14">
        <f>DiscoverData!$AD17</f>
        <v>20204532</v>
      </c>
      <c r="F17" s="14">
        <f>CapitalOneData!$AD17</f>
        <v>13242078</v>
      </c>
      <c r="G17" s="14">
        <f>CitiData!$AD17</f>
        <v>42691000</v>
      </c>
      <c r="H17" s="14">
        <f>AMEXData!$AD17</f>
        <v>10485183</v>
      </c>
      <c r="I17" s="14">
        <f>JPMData!$AD17</f>
        <v>25520000</v>
      </c>
      <c r="J17" s="14">
        <f>BofAData!$AD17</f>
        <v>33159</v>
      </c>
      <c r="K17" s="14">
        <f>WellsFargoData!$AD17</f>
        <v>5365000</v>
      </c>
      <c r="L17" s="14">
        <f>HuntingtonData!$AD17</f>
        <v>0</v>
      </c>
      <c r="M17" s="14">
        <f>PNCData!$AD17</f>
        <v>659704</v>
      </c>
      <c r="N17" s="14">
        <f>TDData!$AD17</f>
        <v>0</v>
      </c>
      <c r="O17" s="20">
        <f>PWCData!$AD17</f>
        <v>0</v>
      </c>
      <c r="P17" s="1"/>
      <c r="R17" s="2">
        <f t="shared" si="1"/>
        <v>0</v>
      </c>
      <c r="S17" s="1">
        <f t="shared" si="2"/>
        <v>24869.25</v>
      </c>
      <c r="T17" s="1">
        <f t="shared" si="3"/>
        <v>5837209</v>
      </c>
      <c r="U17" s="1">
        <f t="shared" si="4"/>
        <v>16723305</v>
      </c>
      <c r="V17" s="1">
        <f t="shared" si="5"/>
        <v>42691000</v>
      </c>
      <c r="X17" s="2">
        <f t="shared" si="6"/>
        <v>0</v>
      </c>
      <c r="Y17" s="2">
        <f t="shared" si="6"/>
        <v>24869.25</v>
      </c>
      <c r="Z17" s="2">
        <f t="shared" si="0"/>
        <v>5812339.75</v>
      </c>
      <c r="AA17" s="2">
        <f t="shared" si="0"/>
        <v>10886096</v>
      </c>
      <c r="AB17" s="2">
        <f t="shared" si="0"/>
        <v>25967695</v>
      </c>
      <c r="AC17" s="2">
        <f t="shared" si="7"/>
        <v>16698435.75</v>
      </c>
      <c r="AD17" s="4">
        <v>1.5</v>
      </c>
      <c r="AE17" s="1">
        <f t="shared" si="8"/>
        <v>1.4999999999999999E-2</v>
      </c>
      <c r="AF17">
        <v>0</v>
      </c>
      <c r="AG17">
        <f t="shared" si="9"/>
        <v>0</v>
      </c>
      <c r="AI17" s="2">
        <f t="shared" si="10"/>
        <v>0</v>
      </c>
      <c r="AJ17" s="5">
        <f t="shared" si="11"/>
        <v>346431.5</v>
      </c>
      <c r="AK17" s="5">
        <f t="shared" si="12"/>
        <v>6309418</v>
      </c>
      <c r="AL17" s="5">
        <f t="shared" si="13"/>
        <v>18463918.5</v>
      </c>
      <c r="AM17" s="5">
        <f t="shared" si="14"/>
        <v>42691000</v>
      </c>
      <c r="AN17" s="5">
        <f t="shared" si="15"/>
        <v>0</v>
      </c>
      <c r="AO17" s="6">
        <f t="shared" si="15"/>
        <v>346431.5</v>
      </c>
      <c r="AP17" s="6">
        <f t="shared" si="16"/>
        <v>5962986.5</v>
      </c>
      <c r="AQ17" s="6">
        <f t="shared" si="16"/>
        <v>12154500.5</v>
      </c>
      <c r="AR17" s="6">
        <f t="shared" si="16"/>
        <v>24227081.5</v>
      </c>
      <c r="AS17" s="6">
        <f t="shared" si="17"/>
        <v>18117487</v>
      </c>
    </row>
    <row r="18" spans="1:55" x14ac:dyDescent="0.25">
      <c r="A18">
        <v>2005</v>
      </c>
      <c r="B18" t="s">
        <v>68</v>
      </c>
      <c r="D18" s="14">
        <f>USBankData!$AD18</f>
        <v>5988694</v>
      </c>
      <c r="E18" s="14">
        <f>DiscoverData!$AD18</f>
        <v>17183382</v>
      </c>
      <c r="F18" s="14">
        <f>CapitalOneData!$AD18</f>
        <v>11505480</v>
      </c>
      <c r="G18" s="14">
        <f>CitiData!$AD18</f>
        <v>35319000</v>
      </c>
      <c r="H18" s="14">
        <f>AMEXData!$AD18</f>
        <v>9573375</v>
      </c>
      <c r="I18" s="14">
        <f>JPMData!$AD18</f>
        <v>29445000</v>
      </c>
      <c r="J18" s="14">
        <f>BofAData!$AD18</f>
        <v>22761</v>
      </c>
      <c r="K18" s="14">
        <f>WellsFargoData!$AD18</f>
        <v>5248000</v>
      </c>
      <c r="L18" s="14">
        <f>HuntingtonData!$AD18</f>
        <v>0</v>
      </c>
      <c r="M18" s="14">
        <f>PNCData!$AD18</f>
        <v>651368</v>
      </c>
      <c r="N18" s="14">
        <f>TDData!$AD18</f>
        <v>0</v>
      </c>
      <c r="O18" s="20">
        <f>PWCData!$AD18</f>
        <v>0</v>
      </c>
      <c r="P18" s="1"/>
      <c r="R18" s="2">
        <f t="shared" si="1"/>
        <v>0</v>
      </c>
      <c r="S18" s="1">
        <f t="shared" si="2"/>
        <v>17070.75</v>
      </c>
      <c r="T18" s="1">
        <f t="shared" si="3"/>
        <v>5618347</v>
      </c>
      <c r="U18" s="1">
        <f t="shared" si="4"/>
        <v>14344431</v>
      </c>
      <c r="V18" s="1">
        <f t="shared" si="5"/>
        <v>35319000</v>
      </c>
      <c r="X18" s="2">
        <f t="shared" si="6"/>
        <v>0</v>
      </c>
      <c r="Y18" s="2">
        <f t="shared" si="6"/>
        <v>17070.75</v>
      </c>
      <c r="Z18" s="2">
        <f t="shared" ref="Z18:AB66" si="18">T18-S18</f>
        <v>5601276.25</v>
      </c>
      <c r="AA18" s="2">
        <f t="shared" si="18"/>
        <v>8726084</v>
      </c>
      <c r="AB18" s="2">
        <f t="shared" si="18"/>
        <v>20974569</v>
      </c>
      <c r="AC18" s="2">
        <f t="shared" si="7"/>
        <v>14327360.25</v>
      </c>
      <c r="AD18" s="4">
        <v>1.44</v>
      </c>
      <c r="AE18" s="1">
        <f t="shared" si="8"/>
        <v>1.44E-2</v>
      </c>
      <c r="AF18">
        <v>0</v>
      </c>
      <c r="AG18">
        <f t="shared" si="9"/>
        <v>0</v>
      </c>
      <c r="AI18" s="2">
        <f t="shared" si="10"/>
        <v>0</v>
      </c>
      <c r="AJ18" s="5">
        <f t="shared" si="11"/>
        <v>337064.5</v>
      </c>
      <c r="AK18" s="5">
        <f t="shared" si="12"/>
        <v>5988694</v>
      </c>
      <c r="AL18" s="5">
        <f t="shared" si="13"/>
        <v>15763906.5</v>
      </c>
      <c r="AM18" s="5">
        <f t="shared" si="14"/>
        <v>35319000</v>
      </c>
      <c r="AN18" s="5">
        <f t="shared" si="15"/>
        <v>0</v>
      </c>
      <c r="AO18" s="6">
        <f t="shared" si="15"/>
        <v>337064.5</v>
      </c>
      <c r="AP18" s="6">
        <f t="shared" si="16"/>
        <v>5651629.5</v>
      </c>
      <c r="AQ18" s="6">
        <f t="shared" si="16"/>
        <v>9775212.5</v>
      </c>
      <c r="AR18" s="6">
        <f t="shared" si="16"/>
        <v>19555093.5</v>
      </c>
      <c r="AS18" s="6">
        <f t="shared" si="17"/>
        <v>15426842</v>
      </c>
    </row>
    <row r="19" spans="1:55" x14ac:dyDescent="0.25">
      <c r="A19">
        <v>2005</v>
      </c>
      <c r="B19" t="s">
        <v>271</v>
      </c>
      <c r="D19" s="14">
        <f>USBankData!$AD19</f>
        <v>6257264</v>
      </c>
      <c r="E19" s="14">
        <f>DiscoverData!$AD19</f>
        <v>18912046</v>
      </c>
      <c r="F19" s="14">
        <f>CapitalOneData!$AD19</f>
        <v>10997357</v>
      </c>
      <c r="G19" s="14">
        <f>CitiData!$AD19</f>
        <v>32267000</v>
      </c>
      <c r="H19" s="14">
        <f>AMEXData!$AD19</f>
        <v>10519046</v>
      </c>
      <c r="I19" s="14">
        <f>JPMData!$AD19</f>
        <v>29707000</v>
      </c>
      <c r="J19" s="14">
        <f>BofAData!$AD19</f>
        <v>42963</v>
      </c>
      <c r="K19" s="14">
        <f>WellsFargoData!$AD19</f>
        <v>5501000</v>
      </c>
      <c r="L19" s="14">
        <f>HuntingtonData!$AD19</f>
        <v>0</v>
      </c>
      <c r="M19" s="14">
        <f>PNCData!$AD19</f>
        <v>652109</v>
      </c>
      <c r="N19" s="14">
        <f>TDData!$AD19</f>
        <v>0</v>
      </c>
      <c r="O19" s="20">
        <f>PWCData!$AD19</f>
        <v>0</v>
      </c>
      <c r="P19" s="1"/>
      <c r="R19" s="2">
        <f t="shared" si="1"/>
        <v>0</v>
      </c>
      <c r="S19" s="1">
        <f t="shared" si="2"/>
        <v>32222.25</v>
      </c>
      <c r="T19" s="1">
        <f t="shared" si="3"/>
        <v>5879132</v>
      </c>
      <c r="U19" s="1">
        <f t="shared" si="4"/>
        <v>14954701.5</v>
      </c>
      <c r="V19" s="1">
        <f t="shared" si="5"/>
        <v>32267000</v>
      </c>
      <c r="X19" s="2">
        <f t="shared" si="6"/>
        <v>0</v>
      </c>
      <c r="Y19" s="2">
        <f t="shared" si="6"/>
        <v>32222.25</v>
      </c>
      <c r="Z19" s="2">
        <f t="shared" si="18"/>
        <v>5846909.75</v>
      </c>
      <c r="AA19" s="2">
        <f t="shared" si="18"/>
        <v>9075569.5</v>
      </c>
      <c r="AB19" s="2">
        <f t="shared" si="18"/>
        <v>17312298.5</v>
      </c>
      <c r="AC19" s="2">
        <f t="shared" si="7"/>
        <v>14922479.25</v>
      </c>
      <c r="AD19" s="4">
        <v>1.38</v>
      </c>
      <c r="AE19" s="1">
        <f t="shared" si="8"/>
        <v>1.38E-2</v>
      </c>
      <c r="AF19">
        <v>0</v>
      </c>
      <c r="AG19">
        <f t="shared" si="9"/>
        <v>0</v>
      </c>
      <c r="AI19" s="2">
        <f t="shared" si="10"/>
        <v>0</v>
      </c>
      <c r="AJ19" s="5">
        <f t="shared" si="11"/>
        <v>347536</v>
      </c>
      <c r="AK19" s="5">
        <f t="shared" si="12"/>
        <v>6257264</v>
      </c>
      <c r="AL19" s="5">
        <f t="shared" si="13"/>
        <v>16933373.75</v>
      </c>
      <c r="AM19" s="5">
        <f t="shared" si="14"/>
        <v>32267000</v>
      </c>
      <c r="AN19" s="5">
        <f t="shared" si="15"/>
        <v>0</v>
      </c>
      <c r="AO19" s="6">
        <f t="shared" si="15"/>
        <v>347536</v>
      </c>
      <c r="AP19" s="6">
        <f t="shared" si="16"/>
        <v>5909728</v>
      </c>
      <c r="AQ19" s="6">
        <f t="shared" si="16"/>
        <v>10676109.75</v>
      </c>
      <c r="AR19" s="6">
        <f t="shared" si="16"/>
        <v>15333626.25</v>
      </c>
      <c r="AS19" s="6">
        <f t="shared" si="17"/>
        <v>16585837.75</v>
      </c>
    </row>
    <row r="20" spans="1:55" x14ac:dyDescent="0.25">
      <c r="A20">
        <v>2005</v>
      </c>
      <c r="B20" t="s">
        <v>272</v>
      </c>
      <c r="D20" s="14">
        <f>USBankData!$AD20</f>
        <v>6334529</v>
      </c>
      <c r="E20" s="14">
        <f>DiscoverData!$AD20</f>
        <v>19657929</v>
      </c>
      <c r="F20" s="14">
        <f>CapitalOneData!$AD20</f>
        <v>10297862</v>
      </c>
      <c r="G20" s="14">
        <f>CitiData!$AD20</f>
        <v>28327000</v>
      </c>
      <c r="H20" s="14">
        <f>AMEXData!$AD20</f>
        <v>11519430</v>
      </c>
      <c r="I20" s="14">
        <f>JPMData!$AD20</f>
        <v>29563000</v>
      </c>
      <c r="J20" s="14">
        <f>BofAData!$AD20</f>
        <v>26727</v>
      </c>
      <c r="K20" s="14">
        <f>WellsFargoData!$AD20</f>
        <v>5700000</v>
      </c>
      <c r="L20" s="14">
        <f>HuntingtonData!$AD20</f>
        <v>0</v>
      </c>
      <c r="M20" s="14">
        <f>PNCData!$AD20</f>
        <v>699108</v>
      </c>
      <c r="N20" s="14">
        <f>TDData!$AD20</f>
        <v>0</v>
      </c>
      <c r="O20" s="20">
        <f>PWCData!$AD20</f>
        <v>0</v>
      </c>
      <c r="P20" s="1"/>
      <c r="R20" s="2">
        <f t="shared" si="1"/>
        <v>0</v>
      </c>
      <c r="S20" s="1">
        <f t="shared" si="2"/>
        <v>20045.25</v>
      </c>
      <c r="T20" s="1">
        <f t="shared" si="3"/>
        <v>6017264.5</v>
      </c>
      <c r="U20" s="1">
        <f t="shared" si="4"/>
        <v>15588679.5</v>
      </c>
      <c r="V20" s="1">
        <f t="shared" si="5"/>
        <v>29563000</v>
      </c>
      <c r="X20" s="2">
        <f t="shared" si="6"/>
        <v>0</v>
      </c>
      <c r="Y20" s="2">
        <f t="shared" si="6"/>
        <v>20045.25</v>
      </c>
      <c r="Z20" s="2">
        <f t="shared" si="18"/>
        <v>5997219.25</v>
      </c>
      <c r="AA20" s="2">
        <f t="shared" si="18"/>
        <v>9571415</v>
      </c>
      <c r="AB20" s="2">
        <f t="shared" si="18"/>
        <v>13974320.5</v>
      </c>
      <c r="AC20" s="2">
        <f t="shared" si="7"/>
        <v>15568634.25</v>
      </c>
      <c r="AD20" s="4">
        <v>1.35</v>
      </c>
      <c r="AE20" s="1">
        <f t="shared" si="8"/>
        <v>1.3500000000000002E-2</v>
      </c>
      <c r="AF20">
        <v>0</v>
      </c>
      <c r="AG20">
        <f t="shared" si="9"/>
        <v>0</v>
      </c>
      <c r="AI20" s="2">
        <f t="shared" si="10"/>
        <v>0</v>
      </c>
      <c r="AJ20" s="5">
        <f t="shared" si="11"/>
        <v>362917.5</v>
      </c>
      <c r="AK20" s="5">
        <f t="shared" si="12"/>
        <v>6334529</v>
      </c>
      <c r="AL20" s="5">
        <f t="shared" si="13"/>
        <v>17623304.25</v>
      </c>
      <c r="AM20" s="5">
        <f t="shared" si="14"/>
        <v>29563000</v>
      </c>
      <c r="AN20" s="5">
        <f t="shared" si="15"/>
        <v>0</v>
      </c>
      <c r="AO20" s="6">
        <f t="shared" si="15"/>
        <v>362917.5</v>
      </c>
      <c r="AP20" s="6">
        <f t="shared" si="16"/>
        <v>5971611.5</v>
      </c>
      <c r="AQ20" s="6">
        <f t="shared" si="16"/>
        <v>11288775.25</v>
      </c>
      <c r="AR20" s="6">
        <f t="shared" si="16"/>
        <v>11939695.75</v>
      </c>
      <c r="AS20" s="6">
        <f t="shared" si="17"/>
        <v>17260386.75</v>
      </c>
    </row>
    <row r="21" spans="1:55" x14ac:dyDescent="0.25">
      <c r="A21">
        <v>2005</v>
      </c>
      <c r="B21" t="s">
        <v>273</v>
      </c>
      <c r="D21" s="14">
        <f>USBankData!$AD21</f>
        <v>6806292</v>
      </c>
      <c r="E21" s="14">
        <f>DiscoverData!$AD21</f>
        <v>21765171</v>
      </c>
      <c r="F21" s="14">
        <f>CapitalOneData!$AD21</f>
        <v>13323366</v>
      </c>
      <c r="G21" s="14">
        <f>CitiData!$AD21</f>
        <v>29572000</v>
      </c>
      <c r="H21" s="14">
        <f>AMEXData!$AD21</f>
        <v>13714555</v>
      </c>
      <c r="I21" s="14">
        <f>JPMData!$AD21</f>
        <v>31363000</v>
      </c>
      <c r="J21" s="14">
        <f>BofAData!$AD21</f>
        <v>41517</v>
      </c>
      <c r="K21" s="14">
        <f>WellsFargoData!$AD21</f>
        <v>6214000</v>
      </c>
      <c r="L21" s="14">
        <f>HuntingtonData!$AD21</f>
        <v>0</v>
      </c>
      <c r="M21" s="14">
        <f>PNCData!$AD21</f>
        <v>1210</v>
      </c>
      <c r="N21" s="14">
        <f>TDData!$AD21</f>
        <v>0</v>
      </c>
      <c r="O21" s="20">
        <f>PWCData!$AD21</f>
        <v>0</v>
      </c>
      <c r="P21" s="1"/>
      <c r="R21" s="2">
        <f t="shared" si="1"/>
        <v>0</v>
      </c>
      <c r="S21" s="1">
        <f t="shared" si="2"/>
        <v>907.5</v>
      </c>
      <c r="T21" s="1">
        <f t="shared" si="3"/>
        <v>6510146</v>
      </c>
      <c r="U21" s="1">
        <f t="shared" si="4"/>
        <v>17739863</v>
      </c>
      <c r="V21" s="1">
        <f t="shared" si="5"/>
        <v>31363000</v>
      </c>
      <c r="X21" s="2">
        <f t="shared" si="6"/>
        <v>0</v>
      </c>
      <c r="Y21" s="2">
        <f t="shared" si="6"/>
        <v>907.5</v>
      </c>
      <c r="Z21" s="2">
        <f t="shared" si="18"/>
        <v>6509238.5</v>
      </c>
      <c r="AA21" s="2">
        <f t="shared" si="18"/>
        <v>11229717</v>
      </c>
      <c r="AB21" s="2">
        <f t="shared" si="18"/>
        <v>13623137</v>
      </c>
      <c r="AC21" s="2">
        <f t="shared" si="7"/>
        <v>17738955.5</v>
      </c>
      <c r="AD21" s="4">
        <v>1.28</v>
      </c>
      <c r="AE21" s="1">
        <f t="shared" si="8"/>
        <v>1.2800000000000001E-2</v>
      </c>
      <c r="AF21">
        <v>0</v>
      </c>
      <c r="AG21">
        <f t="shared" si="9"/>
        <v>0</v>
      </c>
      <c r="AI21" s="2">
        <f t="shared" si="10"/>
        <v>0</v>
      </c>
      <c r="AJ21" s="5">
        <f t="shared" si="11"/>
        <v>21363.5</v>
      </c>
      <c r="AK21" s="5">
        <f t="shared" si="12"/>
        <v>6806292</v>
      </c>
      <c r="AL21" s="5">
        <f t="shared" si="13"/>
        <v>19752517</v>
      </c>
      <c r="AM21" s="5">
        <f t="shared" si="14"/>
        <v>31363000</v>
      </c>
      <c r="AN21" s="5">
        <f t="shared" si="15"/>
        <v>0</v>
      </c>
      <c r="AO21" s="6">
        <f t="shared" si="15"/>
        <v>21363.5</v>
      </c>
      <c r="AP21" s="6">
        <f t="shared" si="16"/>
        <v>6784928.5</v>
      </c>
      <c r="AQ21" s="6">
        <f t="shared" si="16"/>
        <v>12946225</v>
      </c>
      <c r="AR21" s="6">
        <f t="shared" si="16"/>
        <v>11610483</v>
      </c>
      <c r="AS21" s="6">
        <f t="shared" si="17"/>
        <v>19731153.5</v>
      </c>
    </row>
    <row r="22" spans="1:55" x14ac:dyDescent="0.25">
      <c r="A22">
        <v>2006</v>
      </c>
      <c r="B22" t="s">
        <v>68</v>
      </c>
      <c r="D22" s="14">
        <f>USBankData!$AD22</f>
        <v>6658518</v>
      </c>
      <c r="E22" s="14">
        <f>DiscoverData!$AD22</f>
        <v>16603904</v>
      </c>
      <c r="F22" s="14">
        <f>CapitalOneData!$AD22</f>
        <v>11414115</v>
      </c>
      <c r="G22" s="14">
        <f>CitiData!$AD22</f>
        <v>24068000</v>
      </c>
      <c r="H22" s="14">
        <f>AMEXData!$AD22</f>
        <v>11604813</v>
      </c>
      <c r="I22" s="14">
        <f>JPMData!$AD22</f>
        <v>30214000</v>
      </c>
      <c r="J22" s="14">
        <f>BofAData!$AD22</f>
        <v>46866</v>
      </c>
      <c r="K22" s="14">
        <f>WellsFargoData!$AD22</f>
        <v>5996000</v>
      </c>
      <c r="L22" s="14">
        <f>HuntingtonData!$AD22</f>
        <v>0</v>
      </c>
      <c r="M22" s="14">
        <f>PNCData!$AD22</f>
        <v>1389</v>
      </c>
      <c r="N22" s="14">
        <f>TDData!$AD22</f>
        <v>0</v>
      </c>
      <c r="O22" s="20">
        <f>PWCData!$AD22</f>
        <v>0</v>
      </c>
      <c r="P22" s="1"/>
      <c r="R22" s="2">
        <f t="shared" si="1"/>
        <v>0</v>
      </c>
      <c r="S22" s="1">
        <f t="shared" si="2"/>
        <v>1041.75</v>
      </c>
      <c r="T22" s="1">
        <f t="shared" si="3"/>
        <v>6327259</v>
      </c>
      <c r="U22" s="1">
        <f t="shared" si="4"/>
        <v>14104358.5</v>
      </c>
      <c r="V22" s="1">
        <f t="shared" si="5"/>
        <v>30214000</v>
      </c>
      <c r="X22" s="2">
        <f t="shared" si="6"/>
        <v>0</v>
      </c>
      <c r="Y22" s="2">
        <f t="shared" si="6"/>
        <v>1041.75</v>
      </c>
      <c r="Z22" s="2">
        <f t="shared" si="18"/>
        <v>6326217.25</v>
      </c>
      <c r="AA22" s="2">
        <f t="shared" si="18"/>
        <v>7777099.5</v>
      </c>
      <c r="AB22" s="2">
        <f t="shared" si="18"/>
        <v>16109641.5</v>
      </c>
      <c r="AC22" s="2">
        <f t="shared" si="7"/>
        <v>14103316.75</v>
      </c>
      <c r="AD22" s="4">
        <v>1.26</v>
      </c>
      <c r="AE22" s="1">
        <f t="shared" si="8"/>
        <v>1.26E-2</v>
      </c>
      <c r="AF22">
        <v>0</v>
      </c>
      <c r="AG22">
        <f t="shared" si="9"/>
        <v>0</v>
      </c>
      <c r="AI22" s="2">
        <f t="shared" si="10"/>
        <v>0</v>
      </c>
      <c r="AJ22" s="5">
        <f t="shared" si="11"/>
        <v>24127.5</v>
      </c>
      <c r="AK22" s="5">
        <f t="shared" si="12"/>
        <v>6658518</v>
      </c>
      <c r="AL22" s="5">
        <f t="shared" si="13"/>
        <v>15354131.25</v>
      </c>
      <c r="AM22" s="5">
        <f t="shared" si="14"/>
        <v>30214000</v>
      </c>
      <c r="AN22" s="5">
        <f t="shared" si="15"/>
        <v>0</v>
      </c>
      <c r="AO22" s="6">
        <f t="shared" si="15"/>
        <v>24127.5</v>
      </c>
      <c r="AP22" s="6">
        <f t="shared" si="16"/>
        <v>6634390.5</v>
      </c>
      <c r="AQ22" s="6">
        <f t="shared" si="16"/>
        <v>8695613.25</v>
      </c>
      <c r="AR22" s="6">
        <f t="shared" si="16"/>
        <v>14859868.75</v>
      </c>
      <c r="AS22" s="6">
        <f t="shared" si="17"/>
        <v>15330003.75</v>
      </c>
    </row>
    <row r="23" spans="1:55" x14ac:dyDescent="0.25">
      <c r="A23">
        <v>2006</v>
      </c>
      <c r="B23" t="s">
        <v>271</v>
      </c>
      <c r="D23" s="14">
        <f>USBankData!$AD23</f>
        <v>7087121</v>
      </c>
      <c r="E23" s="14">
        <f>DiscoverData!$AD23</f>
        <v>20411698</v>
      </c>
      <c r="F23" s="14">
        <f>CapitalOneData!$AD23</f>
        <v>11300452</v>
      </c>
      <c r="G23" s="14">
        <f>CitiData!$AD23</f>
        <v>26901000</v>
      </c>
      <c r="H23" s="14">
        <f>AMEXData!$AD23</f>
        <v>13352154</v>
      </c>
      <c r="I23" s="14">
        <f>JPMData!$AD23</f>
        <v>24372000</v>
      </c>
      <c r="J23" s="14">
        <f>BofAData!$AD23</f>
        <v>46531</v>
      </c>
      <c r="K23" s="14">
        <f>WellsFargoData!$AD23</f>
        <v>6382000</v>
      </c>
      <c r="L23" s="14">
        <f>HuntingtonData!$AD23</f>
        <v>0</v>
      </c>
      <c r="M23" s="14">
        <f>PNCData!$AD23</f>
        <v>1781</v>
      </c>
      <c r="N23" s="14">
        <f>TDData!$AD23</f>
        <v>0</v>
      </c>
      <c r="O23" s="20">
        <f>PWCData!$AD23</f>
        <v>227</v>
      </c>
      <c r="P23" s="1"/>
      <c r="R23" s="2">
        <f t="shared" si="1"/>
        <v>0</v>
      </c>
      <c r="S23" s="1">
        <f t="shared" si="2"/>
        <v>1392.5</v>
      </c>
      <c r="T23" s="1">
        <f t="shared" si="3"/>
        <v>6734560.5</v>
      </c>
      <c r="U23" s="1">
        <f t="shared" si="4"/>
        <v>16881926</v>
      </c>
      <c r="V23" s="1">
        <f t="shared" si="5"/>
        <v>26901000</v>
      </c>
      <c r="X23" s="2">
        <f t="shared" si="6"/>
        <v>0</v>
      </c>
      <c r="Y23" s="2">
        <f t="shared" si="6"/>
        <v>1392.5</v>
      </c>
      <c r="Z23" s="2">
        <f t="shared" si="18"/>
        <v>6733168</v>
      </c>
      <c r="AA23" s="2">
        <f t="shared" si="18"/>
        <v>10147365.5</v>
      </c>
      <c r="AB23" s="2">
        <f t="shared" si="18"/>
        <v>10019074</v>
      </c>
      <c r="AC23" s="2">
        <f t="shared" si="7"/>
        <v>16880533.5</v>
      </c>
      <c r="AD23" s="4">
        <v>1.22</v>
      </c>
      <c r="AE23" s="1">
        <f t="shared" si="8"/>
        <v>1.2199999999999999E-2</v>
      </c>
      <c r="AF23">
        <v>0</v>
      </c>
      <c r="AG23">
        <f t="shared" si="9"/>
        <v>0</v>
      </c>
      <c r="AI23" s="2">
        <f t="shared" si="10"/>
        <v>0</v>
      </c>
      <c r="AJ23" s="5">
        <f t="shared" si="11"/>
        <v>24156</v>
      </c>
      <c r="AK23" s="5">
        <f t="shared" si="12"/>
        <v>7087121</v>
      </c>
      <c r="AL23" s="5">
        <f t="shared" si="13"/>
        <v>18646812</v>
      </c>
      <c r="AM23" s="5">
        <f t="shared" si="14"/>
        <v>26901000</v>
      </c>
      <c r="AN23" s="5">
        <f t="shared" si="15"/>
        <v>0</v>
      </c>
      <c r="AO23" s="6">
        <f t="shared" si="15"/>
        <v>24156</v>
      </c>
      <c r="AP23" s="6">
        <f t="shared" si="16"/>
        <v>7062965</v>
      </c>
      <c r="AQ23" s="6">
        <f t="shared" si="16"/>
        <v>11559691</v>
      </c>
      <c r="AR23" s="6">
        <f t="shared" si="16"/>
        <v>8254188</v>
      </c>
      <c r="AS23" s="6">
        <f t="shared" si="17"/>
        <v>18622656</v>
      </c>
    </row>
    <row r="24" spans="1:55" x14ac:dyDescent="0.25">
      <c r="A24">
        <v>2006</v>
      </c>
      <c r="B24" t="s">
        <v>272</v>
      </c>
      <c r="D24" s="14">
        <f>USBankData!$AD24</f>
        <v>7501133</v>
      </c>
      <c r="E24" s="14">
        <f>DiscoverData!$AD24</f>
        <v>19965905</v>
      </c>
      <c r="F24" s="14">
        <f>CapitalOneData!$AD24</f>
        <v>12401559</v>
      </c>
      <c r="G24" s="14">
        <f>CitiData!$AD24</f>
        <v>25614000</v>
      </c>
      <c r="H24" s="14">
        <f>AMEXData!$AD24</f>
        <v>14414802</v>
      </c>
      <c r="I24" s="14">
        <f>JPMData!$AD24</f>
        <v>26253000</v>
      </c>
      <c r="J24" s="14">
        <f>BofAData!$AD24</f>
        <v>87757</v>
      </c>
      <c r="K24" s="14">
        <f>WellsFargoData!$AD24</f>
        <v>6836000</v>
      </c>
      <c r="L24" s="14">
        <f>HuntingtonData!$AD24</f>
        <v>0</v>
      </c>
      <c r="M24" s="14">
        <f>PNCData!$AD24</f>
        <v>1879</v>
      </c>
      <c r="N24" s="14">
        <f>TDData!$AD24</f>
        <v>0</v>
      </c>
      <c r="O24" s="20">
        <f>PWCData!$AD24</f>
        <v>222</v>
      </c>
      <c r="P24" s="1"/>
      <c r="R24" s="2">
        <f t="shared" si="1"/>
        <v>0</v>
      </c>
      <c r="S24" s="1">
        <f t="shared" si="2"/>
        <v>1464.75</v>
      </c>
      <c r="T24" s="1">
        <f t="shared" si="3"/>
        <v>7168566.5</v>
      </c>
      <c r="U24" s="1">
        <f t="shared" si="4"/>
        <v>17190353.5</v>
      </c>
      <c r="V24" s="1">
        <f t="shared" si="5"/>
        <v>26253000</v>
      </c>
      <c r="X24" s="2">
        <f t="shared" si="6"/>
        <v>0</v>
      </c>
      <c r="Y24" s="2">
        <f t="shared" si="6"/>
        <v>1464.75</v>
      </c>
      <c r="Z24" s="2">
        <f t="shared" si="18"/>
        <v>7167101.75</v>
      </c>
      <c r="AA24" s="2">
        <f t="shared" si="18"/>
        <v>10021787</v>
      </c>
      <c r="AB24" s="2">
        <f t="shared" si="18"/>
        <v>9062646.5</v>
      </c>
      <c r="AC24" s="2">
        <f t="shared" si="7"/>
        <v>17188888.75</v>
      </c>
      <c r="AD24" s="4">
        <v>1.21</v>
      </c>
      <c r="AE24" s="1">
        <f t="shared" si="8"/>
        <v>1.21E-2</v>
      </c>
      <c r="AF24">
        <v>0</v>
      </c>
      <c r="AG24">
        <f t="shared" si="9"/>
        <v>0</v>
      </c>
      <c r="AI24" s="2">
        <f t="shared" si="10"/>
        <v>0</v>
      </c>
      <c r="AJ24" s="5">
        <f t="shared" si="11"/>
        <v>44818</v>
      </c>
      <c r="AK24" s="5">
        <f t="shared" si="12"/>
        <v>7501133</v>
      </c>
      <c r="AL24" s="5">
        <f t="shared" si="13"/>
        <v>18578129.25</v>
      </c>
      <c r="AM24" s="5">
        <f t="shared" si="14"/>
        <v>26253000</v>
      </c>
      <c r="AN24" s="5">
        <f t="shared" si="15"/>
        <v>0</v>
      </c>
      <c r="AO24" s="6">
        <f t="shared" si="15"/>
        <v>44818</v>
      </c>
      <c r="AP24" s="6">
        <f t="shared" si="16"/>
        <v>7456315</v>
      </c>
      <c r="AQ24" s="6">
        <f t="shared" si="16"/>
        <v>11076996.25</v>
      </c>
      <c r="AR24" s="6">
        <f t="shared" si="16"/>
        <v>7674870.75</v>
      </c>
      <c r="AS24" s="6">
        <f t="shared" si="17"/>
        <v>18533311.25</v>
      </c>
    </row>
    <row r="25" spans="1:55" x14ac:dyDescent="0.25">
      <c r="A25">
        <v>2006</v>
      </c>
      <c r="B25" t="s">
        <v>273</v>
      </c>
      <c r="D25" s="14">
        <f>USBankData!$AD25</f>
        <v>8265993</v>
      </c>
      <c r="E25" s="14">
        <f>DiscoverData!$AD25</f>
        <v>22699947</v>
      </c>
      <c r="F25" s="14">
        <f>CapitalOneData!$AD25</f>
        <v>14514720</v>
      </c>
      <c r="G25" s="14">
        <f>CitiData!$AD25</f>
        <v>0</v>
      </c>
      <c r="H25" s="14">
        <f>AMEXData!$AD25</f>
        <v>17788660</v>
      </c>
      <c r="I25" s="14">
        <f>JPMData!$AD25</f>
        <v>28361000</v>
      </c>
      <c r="J25" s="14">
        <f>BofAData!$AD25</f>
        <v>17277</v>
      </c>
      <c r="K25" s="14">
        <f>WellsFargoData!$AD25</f>
        <v>7589000</v>
      </c>
      <c r="L25" s="14">
        <f>HuntingtonData!$AD25</f>
        <v>0</v>
      </c>
      <c r="M25" s="14">
        <f>PNCData!$AD25</f>
        <v>1270</v>
      </c>
      <c r="N25" s="14">
        <f>TDData!$AD25</f>
        <v>0</v>
      </c>
      <c r="O25" s="20">
        <f>PWCData!$AD25</f>
        <v>557</v>
      </c>
      <c r="P25" s="1"/>
      <c r="R25" s="2">
        <f t="shared" si="1"/>
        <v>0</v>
      </c>
      <c r="S25" s="1">
        <f t="shared" si="2"/>
        <v>417.75</v>
      </c>
      <c r="T25" s="1">
        <f t="shared" si="3"/>
        <v>3803138.5</v>
      </c>
      <c r="U25" s="1">
        <f t="shared" si="4"/>
        <v>16151690</v>
      </c>
      <c r="V25" s="1">
        <f t="shared" si="5"/>
        <v>28361000</v>
      </c>
      <c r="X25" s="2">
        <f t="shared" si="6"/>
        <v>0</v>
      </c>
      <c r="Y25" s="2">
        <f t="shared" si="6"/>
        <v>417.75</v>
      </c>
      <c r="Z25" s="2">
        <f t="shared" si="18"/>
        <v>3802720.75</v>
      </c>
      <c r="AA25" s="2">
        <f t="shared" si="18"/>
        <v>12348551.5</v>
      </c>
      <c r="AB25" s="2">
        <f t="shared" si="18"/>
        <v>12209310</v>
      </c>
      <c r="AC25" s="2">
        <f t="shared" si="7"/>
        <v>16151272.25</v>
      </c>
      <c r="AD25" s="4">
        <v>1.1599999999999999</v>
      </c>
      <c r="AE25" s="1">
        <f t="shared" si="8"/>
        <v>1.1599999999999999E-2</v>
      </c>
      <c r="AF25">
        <v>0</v>
      </c>
      <c r="AG25">
        <f t="shared" si="9"/>
        <v>0</v>
      </c>
      <c r="AI25" s="2">
        <f t="shared" si="10"/>
        <v>0</v>
      </c>
      <c r="AJ25" s="5">
        <f t="shared" si="11"/>
        <v>635</v>
      </c>
      <c r="AK25" s="5">
        <f t="shared" si="12"/>
        <v>7589000</v>
      </c>
      <c r="AL25" s="5">
        <f t="shared" si="13"/>
        <v>16970175</v>
      </c>
      <c r="AM25" s="5">
        <f t="shared" si="14"/>
        <v>28361000</v>
      </c>
      <c r="AN25" s="5">
        <f t="shared" si="15"/>
        <v>0</v>
      </c>
      <c r="AO25" s="6">
        <f t="shared" si="15"/>
        <v>635</v>
      </c>
      <c r="AP25" s="6">
        <f t="shared" si="16"/>
        <v>7588365</v>
      </c>
      <c r="AQ25" s="6">
        <f t="shared" si="16"/>
        <v>9381175</v>
      </c>
      <c r="AR25" s="6">
        <f t="shared" si="16"/>
        <v>11390825</v>
      </c>
      <c r="AS25" s="6">
        <f t="shared" si="17"/>
        <v>16969540</v>
      </c>
    </row>
    <row r="26" spans="1:55" x14ac:dyDescent="0.25">
      <c r="A26">
        <v>2007</v>
      </c>
      <c r="B26" t="s">
        <v>68</v>
      </c>
      <c r="D26" s="14">
        <f>USBankData!$AD26</f>
        <v>8154646</v>
      </c>
      <c r="E26" s="14">
        <f>DiscoverData!$AD26</f>
        <v>18794120</v>
      </c>
      <c r="F26" s="14">
        <f>CapitalOneData!$AD26</f>
        <v>9480715</v>
      </c>
      <c r="G26" s="14">
        <f>CitiData!$AD26</f>
        <v>0</v>
      </c>
      <c r="H26" s="14">
        <f>AMEXData!$AD26</f>
        <v>18017655</v>
      </c>
      <c r="I26" s="14">
        <f>JPMData!$AD26</f>
        <v>25598000</v>
      </c>
      <c r="J26" s="14">
        <f>BofAData!$AD26</f>
        <v>23643</v>
      </c>
      <c r="K26" s="14">
        <f>WellsFargoData!$AD26</f>
        <v>7507000</v>
      </c>
      <c r="L26" s="14">
        <f>HuntingtonData!$AD26</f>
        <v>0</v>
      </c>
      <c r="M26" s="14">
        <f>PNCData!$AD26</f>
        <v>1615</v>
      </c>
      <c r="N26" s="14">
        <f>TDData!$AD26</f>
        <v>0</v>
      </c>
      <c r="O26" s="20">
        <f>PWCData!$AD26</f>
        <v>308</v>
      </c>
      <c r="P26" s="1"/>
      <c r="Q26" s="1">
        <v>1.15E-2</v>
      </c>
      <c r="R26" s="2">
        <f t="shared" si="1"/>
        <v>0</v>
      </c>
      <c r="S26" s="1">
        <f t="shared" si="2"/>
        <v>231</v>
      </c>
      <c r="T26" s="1">
        <f t="shared" si="3"/>
        <v>3765321.5</v>
      </c>
      <c r="U26" s="1">
        <f t="shared" si="4"/>
        <v>13749185</v>
      </c>
      <c r="V26" s="1">
        <f t="shared" si="5"/>
        <v>25598000</v>
      </c>
      <c r="X26" s="2">
        <f t="shared" si="6"/>
        <v>0</v>
      </c>
      <c r="Y26" s="2">
        <f t="shared" si="6"/>
        <v>231</v>
      </c>
      <c r="Z26" s="2">
        <f t="shared" si="18"/>
        <v>3765090.5</v>
      </c>
      <c r="AA26" s="2">
        <f t="shared" si="18"/>
        <v>9983863.5</v>
      </c>
      <c r="AB26" s="2">
        <f t="shared" si="18"/>
        <v>11848815</v>
      </c>
      <c r="AC26" s="2">
        <f t="shared" si="7"/>
        <v>13748954</v>
      </c>
      <c r="AD26" s="4">
        <v>1.17</v>
      </c>
      <c r="AE26" s="1">
        <f t="shared" si="8"/>
        <v>1.1699999999999999E-2</v>
      </c>
      <c r="AF26">
        <v>0</v>
      </c>
      <c r="AG26">
        <f t="shared" si="9"/>
        <v>0</v>
      </c>
      <c r="AI26" s="2">
        <f t="shared" si="10"/>
        <v>0</v>
      </c>
      <c r="AJ26" s="5">
        <f t="shared" si="11"/>
        <v>807.5</v>
      </c>
      <c r="AK26" s="5">
        <f t="shared" si="12"/>
        <v>7507000</v>
      </c>
      <c r="AL26" s="5">
        <f t="shared" si="13"/>
        <v>15883420</v>
      </c>
      <c r="AM26" s="5">
        <f t="shared" si="14"/>
        <v>25598000</v>
      </c>
      <c r="AN26" s="5">
        <f t="shared" si="15"/>
        <v>0</v>
      </c>
      <c r="AO26" s="6">
        <f t="shared" si="15"/>
        <v>807.5</v>
      </c>
      <c r="AP26" s="6">
        <f t="shared" si="16"/>
        <v>7506192.5</v>
      </c>
      <c r="AQ26" s="6">
        <f t="shared" si="16"/>
        <v>8376420</v>
      </c>
      <c r="AR26" s="6">
        <f t="shared" si="16"/>
        <v>9714580</v>
      </c>
      <c r="AS26" s="6">
        <f t="shared" si="17"/>
        <v>15882612.5</v>
      </c>
      <c r="AY26" s="5">
        <v>7.7000000000000002E-3</v>
      </c>
      <c r="AZ26" s="5"/>
      <c r="BA26" s="5"/>
      <c r="BB26" s="5"/>
      <c r="BC26" s="5"/>
    </row>
    <row r="27" spans="1:55" x14ac:dyDescent="0.25">
      <c r="A27">
        <v>2007</v>
      </c>
      <c r="B27" t="s">
        <v>271</v>
      </c>
      <c r="D27" s="14">
        <f>USBankData!$AD27</f>
        <v>8989390</v>
      </c>
      <c r="E27" s="14">
        <f>DiscoverData!$AD27</f>
        <v>19511771</v>
      </c>
      <c r="F27" s="14">
        <f>CapitalOneData!$AD27</f>
        <v>7627151</v>
      </c>
      <c r="G27" s="14">
        <f>CitiData!$AD27</f>
        <v>0</v>
      </c>
      <c r="H27" s="14">
        <f>AMEXData!$AD27</f>
        <v>21186385</v>
      </c>
      <c r="I27" s="14">
        <f>JPMData!$AD27</f>
        <v>26159000</v>
      </c>
      <c r="J27" s="14">
        <f>BofAData!$AD27</f>
        <v>18830</v>
      </c>
      <c r="K27" s="14">
        <f>WellsFargoData!$AD27</f>
        <v>8056000</v>
      </c>
      <c r="L27" s="14">
        <f>HuntingtonData!$AD27</f>
        <v>0</v>
      </c>
      <c r="M27" s="14">
        <f>PNCData!$AD27</f>
        <v>1898</v>
      </c>
      <c r="N27" s="14">
        <f>TDData!$AD27</f>
        <v>0</v>
      </c>
      <c r="O27" s="20">
        <f>PWCData!$AD27</f>
        <v>334</v>
      </c>
      <c r="P27" s="1"/>
      <c r="Q27" s="1">
        <v>1.21E-2</v>
      </c>
      <c r="R27" s="2">
        <f t="shared" si="1"/>
        <v>0</v>
      </c>
      <c r="S27" s="1">
        <f t="shared" si="2"/>
        <v>250.5</v>
      </c>
      <c r="T27" s="1">
        <f t="shared" si="3"/>
        <v>3822990.5</v>
      </c>
      <c r="U27" s="1">
        <f t="shared" si="4"/>
        <v>13783885.5</v>
      </c>
      <c r="V27" s="1">
        <f t="shared" si="5"/>
        <v>26159000</v>
      </c>
      <c r="X27" s="2">
        <f t="shared" si="6"/>
        <v>0</v>
      </c>
      <c r="Y27" s="2">
        <f t="shared" si="6"/>
        <v>250.5</v>
      </c>
      <c r="Z27" s="2">
        <f t="shared" si="18"/>
        <v>3822740</v>
      </c>
      <c r="AA27" s="2">
        <f t="shared" si="18"/>
        <v>9960895</v>
      </c>
      <c r="AB27" s="2">
        <f t="shared" si="18"/>
        <v>12375114.5</v>
      </c>
      <c r="AC27" s="2">
        <f t="shared" si="7"/>
        <v>13783635</v>
      </c>
      <c r="AD27" s="4">
        <v>1.17</v>
      </c>
      <c r="AE27" s="1">
        <f t="shared" si="8"/>
        <v>1.1699999999999999E-2</v>
      </c>
      <c r="AF27">
        <v>0</v>
      </c>
      <c r="AG27">
        <f t="shared" si="9"/>
        <v>0</v>
      </c>
      <c r="AI27" s="2">
        <f t="shared" si="10"/>
        <v>0</v>
      </c>
      <c r="AJ27" s="5">
        <f t="shared" si="11"/>
        <v>949</v>
      </c>
      <c r="AK27" s="5">
        <f t="shared" si="12"/>
        <v>7627151</v>
      </c>
      <c r="AL27" s="5">
        <f t="shared" si="13"/>
        <v>16647828.25</v>
      </c>
      <c r="AM27" s="5">
        <f t="shared" si="14"/>
        <v>26159000</v>
      </c>
      <c r="AN27" s="5">
        <f t="shared" si="15"/>
        <v>0</v>
      </c>
      <c r="AO27" s="6">
        <f t="shared" si="15"/>
        <v>949</v>
      </c>
      <c r="AP27" s="6">
        <f t="shared" si="16"/>
        <v>7626202</v>
      </c>
      <c r="AQ27" s="6">
        <f t="shared" si="16"/>
        <v>9020677.25</v>
      </c>
      <c r="AR27" s="6">
        <f t="shared" si="16"/>
        <v>9511171.75</v>
      </c>
      <c r="AS27" s="6">
        <f t="shared" si="17"/>
        <v>16646879.25</v>
      </c>
      <c r="AY27" s="5">
        <v>7.4000000000000003E-3</v>
      </c>
      <c r="AZ27" s="5"/>
      <c r="BA27" s="5"/>
      <c r="BB27" s="5"/>
      <c r="BC27" s="5"/>
    </row>
    <row r="28" spans="1:55" x14ac:dyDescent="0.25">
      <c r="A28">
        <v>2007</v>
      </c>
      <c r="B28" t="s">
        <v>272</v>
      </c>
      <c r="D28" s="14">
        <f>USBankData!$AD28</f>
        <v>9777625</v>
      </c>
      <c r="E28" s="14">
        <f>DiscoverData!$AD28</f>
        <v>20484499</v>
      </c>
      <c r="F28" s="14">
        <f>CapitalOneData!$AD28</f>
        <v>10423514</v>
      </c>
      <c r="G28" s="14">
        <f>CitiData!$AD28</f>
        <v>0</v>
      </c>
      <c r="H28" s="14">
        <f>AMEXData!$AD28</f>
        <v>21799884</v>
      </c>
      <c r="I28" s="14">
        <f>JPMData!$AD28</f>
        <v>25444000</v>
      </c>
      <c r="J28" s="14">
        <f>BofAData!$AD28</f>
        <v>14611</v>
      </c>
      <c r="K28" s="14">
        <f>WellsFargoData!$AD28</f>
        <v>8974000</v>
      </c>
      <c r="L28" s="14">
        <f>HuntingtonData!$AD28</f>
        <v>0</v>
      </c>
      <c r="M28" s="14">
        <f>PNCData!$AD28</f>
        <v>2866</v>
      </c>
      <c r="N28" s="14">
        <f>TDData!$AD28</f>
        <v>0</v>
      </c>
      <c r="O28" s="20">
        <f>PWCData!$AD28</f>
        <v>238</v>
      </c>
      <c r="P28" s="1"/>
      <c r="Q28" s="1">
        <v>1.34E-2</v>
      </c>
      <c r="R28" s="2">
        <f t="shared" si="1"/>
        <v>0</v>
      </c>
      <c r="S28" s="1">
        <f t="shared" si="2"/>
        <v>178.5</v>
      </c>
      <c r="T28" s="1">
        <f t="shared" si="3"/>
        <v>4494305.5</v>
      </c>
      <c r="U28" s="1">
        <f t="shared" si="4"/>
        <v>15454006.5</v>
      </c>
      <c r="V28" s="1">
        <f t="shared" si="5"/>
        <v>25444000</v>
      </c>
      <c r="X28" s="2">
        <f t="shared" si="6"/>
        <v>0</v>
      </c>
      <c r="Y28" s="2">
        <f t="shared" si="6"/>
        <v>178.5</v>
      </c>
      <c r="Z28" s="2">
        <f t="shared" si="18"/>
        <v>4494127</v>
      </c>
      <c r="AA28" s="2">
        <f t="shared" si="18"/>
        <v>10959701</v>
      </c>
      <c r="AB28" s="2">
        <f t="shared" si="18"/>
        <v>9989993.5</v>
      </c>
      <c r="AC28" s="2">
        <f t="shared" si="7"/>
        <v>15453828</v>
      </c>
      <c r="AD28" s="4">
        <v>1.2</v>
      </c>
      <c r="AE28" s="1">
        <f t="shared" si="8"/>
        <v>1.2E-2</v>
      </c>
      <c r="AF28">
        <v>0</v>
      </c>
      <c r="AG28">
        <f t="shared" si="9"/>
        <v>0</v>
      </c>
      <c r="AI28" s="2">
        <f t="shared" si="10"/>
        <v>0</v>
      </c>
      <c r="AJ28" s="5">
        <f t="shared" si="11"/>
        <v>1433</v>
      </c>
      <c r="AK28" s="5">
        <f t="shared" si="12"/>
        <v>8974000</v>
      </c>
      <c r="AL28" s="5">
        <f t="shared" si="13"/>
        <v>17969252.75</v>
      </c>
      <c r="AM28" s="5">
        <f t="shared" si="14"/>
        <v>25444000</v>
      </c>
      <c r="AN28" s="5">
        <f t="shared" si="15"/>
        <v>0</v>
      </c>
      <c r="AO28" s="6">
        <f t="shared" si="15"/>
        <v>1433</v>
      </c>
      <c r="AP28" s="6">
        <f t="shared" si="16"/>
        <v>8972567</v>
      </c>
      <c r="AQ28" s="6">
        <f t="shared" si="16"/>
        <v>8995252.75</v>
      </c>
      <c r="AR28" s="6">
        <f t="shared" si="16"/>
        <v>7474747.25</v>
      </c>
      <c r="AS28" s="6">
        <f t="shared" si="17"/>
        <v>17967819.75</v>
      </c>
      <c r="AY28" s="5">
        <v>1.03E-2</v>
      </c>
      <c r="AZ28" s="5"/>
      <c r="BA28" s="5"/>
      <c r="BB28" s="5"/>
      <c r="BC28" s="5"/>
    </row>
    <row r="29" spans="1:55" x14ac:dyDescent="0.25">
      <c r="A29">
        <v>2007</v>
      </c>
      <c r="B29" t="s">
        <v>273</v>
      </c>
      <c r="D29" s="14">
        <f>USBankData!$AD29</f>
        <v>10431053</v>
      </c>
      <c r="E29" s="14">
        <f>DiscoverData!$AD29</f>
        <v>23137690</v>
      </c>
      <c r="F29" s="14">
        <f>CapitalOneData!$AD29</f>
        <v>12272946</v>
      </c>
      <c r="G29" s="14">
        <f>CitiData!$AD29</f>
        <v>0</v>
      </c>
      <c r="H29" s="14">
        <f>AMEXData!$AD29</f>
        <v>22230270</v>
      </c>
      <c r="I29" s="14">
        <f>JPMData!$AD29</f>
        <v>26307000</v>
      </c>
      <c r="J29" s="14">
        <f>BofAData!$AD29</f>
        <v>35635</v>
      </c>
      <c r="K29" s="14">
        <f>WellsFargoData!$AD29</f>
        <v>9899000</v>
      </c>
      <c r="L29" s="14">
        <f>HuntingtonData!$AD29</f>
        <v>0</v>
      </c>
      <c r="M29" s="14">
        <f>PNCData!$AD29</f>
        <v>1414</v>
      </c>
      <c r="N29" s="14">
        <f>TDData!$AD29</f>
        <v>0</v>
      </c>
      <c r="O29" s="20">
        <f>PWCData!$AD29</f>
        <v>297</v>
      </c>
      <c r="P29" s="1"/>
      <c r="Q29" s="1">
        <v>1.49E-2</v>
      </c>
      <c r="R29" s="2">
        <f t="shared" si="1"/>
        <v>0</v>
      </c>
      <c r="S29" s="1">
        <f t="shared" si="2"/>
        <v>222.75</v>
      </c>
      <c r="T29" s="1">
        <f t="shared" si="3"/>
        <v>4967317.5</v>
      </c>
      <c r="U29" s="1">
        <f t="shared" si="4"/>
        <v>17251608</v>
      </c>
      <c r="V29" s="1">
        <f t="shared" si="5"/>
        <v>26307000</v>
      </c>
      <c r="X29" s="2">
        <f t="shared" si="6"/>
        <v>0</v>
      </c>
      <c r="Y29" s="2">
        <f t="shared" si="6"/>
        <v>222.75</v>
      </c>
      <c r="Z29" s="2">
        <f t="shared" si="18"/>
        <v>4967094.75</v>
      </c>
      <c r="AA29" s="2">
        <f t="shared" si="18"/>
        <v>12284290.5</v>
      </c>
      <c r="AB29" s="2">
        <f t="shared" si="18"/>
        <v>9055392</v>
      </c>
      <c r="AC29" s="2">
        <f t="shared" si="7"/>
        <v>17251385.25</v>
      </c>
      <c r="AD29" s="4">
        <v>1.35</v>
      </c>
      <c r="AE29" s="1">
        <f t="shared" si="8"/>
        <v>1.3500000000000002E-2</v>
      </c>
      <c r="AF29">
        <v>0</v>
      </c>
      <c r="AG29">
        <f t="shared" si="9"/>
        <v>0</v>
      </c>
      <c r="AI29" s="2">
        <f t="shared" si="10"/>
        <v>0</v>
      </c>
      <c r="AJ29" s="5">
        <f t="shared" si="11"/>
        <v>707</v>
      </c>
      <c r="AK29" s="5">
        <f t="shared" si="12"/>
        <v>9899000</v>
      </c>
      <c r="AL29" s="5">
        <f t="shared" si="13"/>
        <v>19740939</v>
      </c>
      <c r="AM29" s="5">
        <f t="shared" si="14"/>
        <v>26307000</v>
      </c>
      <c r="AN29" s="5">
        <f t="shared" si="15"/>
        <v>0</v>
      </c>
      <c r="AO29" s="6">
        <f t="shared" si="15"/>
        <v>707</v>
      </c>
      <c r="AP29" s="6">
        <f t="shared" si="16"/>
        <v>9898293</v>
      </c>
      <c r="AQ29" s="6">
        <f t="shared" si="16"/>
        <v>9841939</v>
      </c>
      <c r="AR29" s="6">
        <f t="shared" si="16"/>
        <v>6566061</v>
      </c>
      <c r="AS29" s="6">
        <f t="shared" si="17"/>
        <v>19740232</v>
      </c>
      <c r="AY29" s="5">
        <v>1.3500000000000002E-2</v>
      </c>
      <c r="AZ29" s="5"/>
      <c r="BA29" s="5"/>
      <c r="BB29" s="5"/>
      <c r="BC29" s="5"/>
    </row>
    <row r="30" spans="1:55" x14ac:dyDescent="0.25">
      <c r="A30">
        <v>2008</v>
      </c>
      <c r="B30" t="s">
        <v>68</v>
      </c>
      <c r="D30" s="14">
        <f>USBankData!$AD30</f>
        <v>10807831</v>
      </c>
      <c r="E30" s="14">
        <f>DiscoverData!$AD30</f>
        <v>18993174</v>
      </c>
      <c r="F30" s="14">
        <f>CapitalOneData!$AD30</f>
        <v>10389225</v>
      </c>
      <c r="G30" s="14">
        <f>CitiData!$AD30</f>
        <v>0</v>
      </c>
      <c r="H30" s="14">
        <f>AMEXData!$AD30</f>
        <v>19019977</v>
      </c>
      <c r="I30" s="14">
        <f>JPMData!$AD30</f>
        <v>23085000</v>
      </c>
      <c r="J30" s="14">
        <f>BofAData!$AD30</f>
        <v>49850</v>
      </c>
      <c r="K30" s="14">
        <f>WellsFargoData!$AD30</f>
        <v>9951000</v>
      </c>
      <c r="L30" s="14">
        <f>HuntingtonData!$AD30</f>
        <v>0</v>
      </c>
      <c r="M30" s="14">
        <f>PNCData!$AD30</f>
        <v>1808</v>
      </c>
      <c r="N30" s="14">
        <f>TDData!$AD30</f>
        <v>0</v>
      </c>
      <c r="O30" s="20">
        <f>PWCData!$AD30</f>
        <v>219</v>
      </c>
      <c r="P30" s="1"/>
      <c r="Q30" s="1">
        <v>1.6200000000000003E-2</v>
      </c>
      <c r="R30" s="2">
        <f t="shared" si="1"/>
        <v>0</v>
      </c>
      <c r="S30" s="1">
        <f t="shared" si="2"/>
        <v>164.25</v>
      </c>
      <c r="T30" s="1">
        <f t="shared" si="3"/>
        <v>5000425</v>
      </c>
      <c r="U30" s="1">
        <f t="shared" si="4"/>
        <v>14691199.5</v>
      </c>
      <c r="V30" s="1">
        <f t="shared" si="5"/>
        <v>23085000</v>
      </c>
      <c r="X30" s="2">
        <f t="shared" si="6"/>
        <v>0</v>
      </c>
      <c r="Y30" s="2">
        <f t="shared" si="6"/>
        <v>164.25</v>
      </c>
      <c r="Z30" s="2">
        <f t="shared" si="18"/>
        <v>5000260.75</v>
      </c>
      <c r="AA30" s="2">
        <f t="shared" si="18"/>
        <v>9690774.5</v>
      </c>
      <c r="AB30" s="2">
        <f t="shared" si="18"/>
        <v>8393800.5</v>
      </c>
      <c r="AC30" s="2">
        <f t="shared" si="7"/>
        <v>14691035.25</v>
      </c>
      <c r="AD30" s="4">
        <v>1.55</v>
      </c>
      <c r="AE30" s="1">
        <f t="shared" si="8"/>
        <v>1.55E-2</v>
      </c>
      <c r="AF30">
        <v>1</v>
      </c>
      <c r="AG30">
        <f t="shared" si="9"/>
        <v>100</v>
      </c>
      <c r="AI30" s="2">
        <f t="shared" si="10"/>
        <v>0</v>
      </c>
      <c r="AJ30" s="5">
        <f t="shared" si="11"/>
        <v>904</v>
      </c>
      <c r="AK30" s="5">
        <f t="shared" si="12"/>
        <v>9951000</v>
      </c>
      <c r="AL30" s="5">
        <f t="shared" si="13"/>
        <v>16842186.75</v>
      </c>
      <c r="AM30" s="5">
        <f t="shared" si="14"/>
        <v>23085000</v>
      </c>
      <c r="AN30" s="5">
        <f t="shared" si="15"/>
        <v>0</v>
      </c>
      <c r="AO30" s="6">
        <f t="shared" si="15"/>
        <v>904</v>
      </c>
      <c r="AP30" s="6">
        <f t="shared" si="16"/>
        <v>9950096</v>
      </c>
      <c r="AQ30" s="6">
        <f t="shared" si="16"/>
        <v>6891186.75</v>
      </c>
      <c r="AR30" s="6">
        <f t="shared" si="16"/>
        <v>6242813.25</v>
      </c>
      <c r="AS30" s="6">
        <f t="shared" si="17"/>
        <v>16841282.75</v>
      </c>
      <c r="AY30" s="5">
        <v>1.54E-2</v>
      </c>
      <c r="AZ30" s="5"/>
      <c r="BA30" s="5"/>
      <c r="BB30" s="5"/>
      <c r="BC30" s="5"/>
    </row>
    <row r="31" spans="1:55" x14ac:dyDescent="0.25">
      <c r="A31">
        <v>2008</v>
      </c>
      <c r="B31" t="s">
        <v>271</v>
      </c>
      <c r="D31" s="14">
        <f>USBankData!$AD31</f>
        <v>11368989</v>
      </c>
      <c r="E31" s="14">
        <f>DiscoverData!$AD31</f>
        <v>19269785</v>
      </c>
      <c r="F31" s="14">
        <f>CapitalOneData!$AD31</f>
        <v>11359950</v>
      </c>
      <c r="G31" s="14">
        <f>CitiData!$AD31</f>
        <v>0</v>
      </c>
      <c r="H31" s="14">
        <f>AMEXData!$AD31</f>
        <v>19208017</v>
      </c>
      <c r="I31" s="14">
        <f>JPMData!$AD31</f>
        <v>22868000</v>
      </c>
      <c r="J31" s="14">
        <f>BofAData!$AD31</f>
        <v>26315</v>
      </c>
      <c r="K31" s="14">
        <f>WellsFargoData!$AD31</f>
        <v>10539000</v>
      </c>
      <c r="L31" s="14">
        <f>HuntingtonData!$AD31</f>
        <v>0</v>
      </c>
      <c r="M31" s="14">
        <f>PNCData!$AD31</f>
        <v>2184</v>
      </c>
      <c r="N31" s="14">
        <f>TDData!$AD31</f>
        <v>0</v>
      </c>
      <c r="O31" s="20">
        <f>PWCData!$AD31</f>
        <v>238</v>
      </c>
      <c r="P31" s="1"/>
      <c r="Q31" s="1">
        <v>1.8200000000000001E-2</v>
      </c>
      <c r="R31" s="2">
        <f t="shared" si="1"/>
        <v>0</v>
      </c>
      <c r="S31" s="1">
        <f t="shared" si="2"/>
        <v>178.5</v>
      </c>
      <c r="T31" s="1">
        <f t="shared" si="3"/>
        <v>5282657.5</v>
      </c>
      <c r="U31" s="1">
        <f t="shared" si="4"/>
        <v>15283983.5</v>
      </c>
      <c r="V31" s="1">
        <f t="shared" si="5"/>
        <v>22868000</v>
      </c>
      <c r="X31" s="2">
        <f t="shared" si="6"/>
        <v>0</v>
      </c>
      <c r="Y31" s="2">
        <f t="shared" si="6"/>
        <v>178.5</v>
      </c>
      <c r="Z31" s="2">
        <f t="shared" si="18"/>
        <v>5282479</v>
      </c>
      <c r="AA31" s="2">
        <f t="shared" si="18"/>
        <v>10001326</v>
      </c>
      <c r="AB31" s="2">
        <f t="shared" si="18"/>
        <v>7584016.5</v>
      </c>
      <c r="AC31" s="2">
        <f t="shared" si="7"/>
        <v>15283805</v>
      </c>
      <c r="AD31" s="4">
        <v>1.77</v>
      </c>
      <c r="AE31" s="1">
        <f t="shared" si="8"/>
        <v>1.77E-2</v>
      </c>
      <c r="AF31">
        <v>1</v>
      </c>
      <c r="AG31">
        <f t="shared" si="9"/>
        <v>100</v>
      </c>
      <c r="AI31" s="2">
        <f t="shared" si="10"/>
        <v>0</v>
      </c>
      <c r="AJ31" s="5">
        <f t="shared" si="11"/>
        <v>1092</v>
      </c>
      <c r="AK31" s="5">
        <f t="shared" si="12"/>
        <v>10539000</v>
      </c>
      <c r="AL31" s="5">
        <f t="shared" si="13"/>
        <v>17246000.25</v>
      </c>
      <c r="AM31" s="5">
        <f t="shared" si="14"/>
        <v>22868000</v>
      </c>
      <c r="AN31" s="5">
        <f t="shared" si="15"/>
        <v>0</v>
      </c>
      <c r="AO31" s="6">
        <f t="shared" si="15"/>
        <v>1092</v>
      </c>
      <c r="AP31" s="6">
        <f t="shared" si="16"/>
        <v>10537908</v>
      </c>
      <c r="AQ31" s="6">
        <f t="shared" si="16"/>
        <v>6707000.25</v>
      </c>
      <c r="AR31" s="6">
        <f t="shared" si="16"/>
        <v>5621999.75</v>
      </c>
      <c r="AS31" s="6">
        <f t="shared" si="17"/>
        <v>17244908.25</v>
      </c>
      <c r="AY31" s="5">
        <v>1.7899999999999999E-2</v>
      </c>
      <c r="AZ31" s="5"/>
      <c r="BA31" s="5"/>
      <c r="BB31" s="5"/>
      <c r="BC31" s="5"/>
    </row>
    <row r="32" spans="1:55" x14ac:dyDescent="0.25">
      <c r="A32">
        <v>2008</v>
      </c>
      <c r="B32" t="s">
        <v>272</v>
      </c>
      <c r="D32" s="14">
        <f>USBankData!$AD32</f>
        <v>11904576</v>
      </c>
      <c r="E32" s="14">
        <f>DiscoverData!$AD32</f>
        <v>20408169</v>
      </c>
      <c r="F32" s="14">
        <f>CapitalOneData!$AD32</f>
        <v>12380925</v>
      </c>
      <c r="G32" s="14">
        <f>CitiData!$AD32</f>
        <v>0</v>
      </c>
      <c r="H32" s="14">
        <f>AMEXData!$AD32</f>
        <v>16727710</v>
      </c>
      <c r="I32" s="14">
        <f>JPMData!$AD32</f>
        <v>37009000</v>
      </c>
      <c r="J32" s="14">
        <f>BofAData!$AD32</f>
        <v>19658</v>
      </c>
      <c r="K32" s="14">
        <f>WellsFargoData!$AD32</f>
        <v>11037000</v>
      </c>
      <c r="L32" s="14">
        <f>HuntingtonData!$AD32</f>
        <v>0</v>
      </c>
      <c r="M32" s="14">
        <f>PNCData!$AD32</f>
        <v>2132</v>
      </c>
      <c r="N32" s="14">
        <f>TDData!$AD32</f>
        <v>0</v>
      </c>
      <c r="O32" s="20">
        <f>PWCData!$AD32</f>
        <v>206</v>
      </c>
      <c r="P32" s="1">
        <v>1.5046306451501179E-2</v>
      </c>
      <c r="Q32" s="1">
        <v>2.3199999999999998E-2</v>
      </c>
      <c r="R32" s="2">
        <f t="shared" si="1"/>
        <v>0</v>
      </c>
      <c r="S32" s="1">
        <f t="shared" si="2"/>
        <v>154.5</v>
      </c>
      <c r="T32" s="1">
        <f t="shared" si="3"/>
        <v>5528329</v>
      </c>
      <c r="U32" s="1">
        <f t="shared" si="4"/>
        <v>13467621.25</v>
      </c>
      <c r="V32" s="1">
        <f t="shared" si="5"/>
        <v>37009000</v>
      </c>
      <c r="X32" s="2">
        <f t="shared" si="6"/>
        <v>0</v>
      </c>
      <c r="Y32" s="2">
        <f t="shared" si="6"/>
        <v>154.5</v>
      </c>
      <c r="Z32" s="2">
        <f t="shared" si="18"/>
        <v>5528174.5</v>
      </c>
      <c r="AA32" s="2">
        <f t="shared" si="18"/>
        <v>7939292.25</v>
      </c>
      <c r="AB32" s="2">
        <f t="shared" si="18"/>
        <v>23541378.75</v>
      </c>
      <c r="AC32" s="2">
        <f t="shared" si="7"/>
        <v>13467466.75</v>
      </c>
      <c r="AD32" s="4">
        <v>1.97</v>
      </c>
      <c r="AE32" s="1">
        <f t="shared" si="8"/>
        <v>1.9699999999999999E-2</v>
      </c>
      <c r="AF32">
        <v>1</v>
      </c>
      <c r="AG32">
        <f t="shared" si="9"/>
        <v>100</v>
      </c>
      <c r="AI32" s="2">
        <f t="shared" si="10"/>
        <v>0</v>
      </c>
      <c r="AJ32" s="5">
        <f t="shared" si="11"/>
        <v>1066</v>
      </c>
      <c r="AK32" s="5">
        <f t="shared" si="12"/>
        <v>11037000</v>
      </c>
      <c r="AL32" s="5">
        <f t="shared" si="13"/>
        <v>15641013.75</v>
      </c>
      <c r="AM32" s="5">
        <f t="shared" si="14"/>
        <v>37009000</v>
      </c>
      <c r="AN32" s="5">
        <f t="shared" si="15"/>
        <v>0</v>
      </c>
      <c r="AO32" s="6">
        <f t="shared" si="15"/>
        <v>1066</v>
      </c>
      <c r="AP32" s="6">
        <f t="shared" si="16"/>
        <v>11035934</v>
      </c>
      <c r="AQ32" s="6">
        <f t="shared" si="16"/>
        <v>4604013.75</v>
      </c>
      <c r="AR32" s="6">
        <f t="shared" si="16"/>
        <v>21367986.25</v>
      </c>
      <c r="AS32" s="6">
        <f t="shared" si="17"/>
        <v>15639947.75</v>
      </c>
      <c r="AX32" s="5">
        <v>1.4351190160081091E-2</v>
      </c>
      <c r="AY32" s="5">
        <v>2.1299999999999999E-2</v>
      </c>
      <c r="AZ32" s="5"/>
      <c r="BA32" s="5"/>
      <c r="BB32" s="5"/>
      <c r="BC32" s="5"/>
    </row>
    <row r="33" spans="1:55" x14ac:dyDescent="0.25">
      <c r="A33">
        <v>2008</v>
      </c>
      <c r="B33" t="s">
        <v>273</v>
      </c>
      <c r="D33" s="14">
        <f>USBankData!$AD33</f>
        <v>12873169</v>
      </c>
      <c r="E33" s="14">
        <f>DiscoverData!$AD33</f>
        <v>27028128</v>
      </c>
      <c r="F33" s="14">
        <f>CapitalOneData!$AD33</f>
        <v>16954275</v>
      </c>
      <c r="G33" s="14">
        <f>CitiData!$AD33</f>
        <v>0</v>
      </c>
      <c r="H33" s="14">
        <f>AMEXData!$AD33</f>
        <v>18807129</v>
      </c>
      <c r="I33" s="14">
        <f>JPMData!$AD33</f>
        <v>25111000</v>
      </c>
      <c r="J33" s="14">
        <f>BofAData!$AD33</f>
        <v>14248</v>
      </c>
      <c r="K33" s="14">
        <f>WellsFargoData!$AD33</f>
        <v>11547000</v>
      </c>
      <c r="L33" s="14">
        <f>HuntingtonData!$AD33</f>
        <v>0</v>
      </c>
      <c r="M33" s="14">
        <f>PNCData!$AD33</f>
        <v>1131</v>
      </c>
      <c r="N33" s="14">
        <f>TDData!$AD33</f>
        <v>0</v>
      </c>
      <c r="O33" s="20">
        <f>PWCData!$AD33</f>
        <v>205</v>
      </c>
      <c r="P33" s="1">
        <v>1.8184340067540217E-2</v>
      </c>
      <c r="Q33" s="1">
        <v>2.63E-2</v>
      </c>
      <c r="R33" s="2">
        <f t="shared" si="1"/>
        <v>0</v>
      </c>
      <c r="S33" s="1">
        <f t="shared" si="2"/>
        <v>153.75</v>
      </c>
      <c r="T33" s="1">
        <f t="shared" si="3"/>
        <v>5780624</v>
      </c>
      <c r="U33" s="1">
        <f t="shared" si="4"/>
        <v>17417488.5</v>
      </c>
      <c r="V33" s="1">
        <f t="shared" si="5"/>
        <v>27028128</v>
      </c>
      <c r="X33" s="2">
        <f t="shared" si="6"/>
        <v>0</v>
      </c>
      <c r="Y33" s="2">
        <f t="shared" si="6"/>
        <v>153.75</v>
      </c>
      <c r="Z33" s="2">
        <f t="shared" si="18"/>
        <v>5780470.25</v>
      </c>
      <c r="AA33" s="2">
        <f t="shared" si="18"/>
        <v>11636864.5</v>
      </c>
      <c r="AB33" s="2">
        <f t="shared" si="18"/>
        <v>9610639.5</v>
      </c>
      <c r="AC33" s="2">
        <f t="shared" si="7"/>
        <v>17417334.75</v>
      </c>
      <c r="AD33" s="4">
        <v>2.2799999999999998</v>
      </c>
      <c r="AE33" s="1">
        <f t="shared" si="8"/>
        <v>2.2799999999999997E-2</v>
      </c>
      <c r="AF33">
        <v>1</v>
      </c>
      <c r="AG33">
        <f t="shared" si="9"/>
        <v>100</v>
      </c>
      <c r="AI33" s="2">
        <f t="shared" si="10"/>
        <v>0</v>
      </c>
      <c r="AJ33" s="5">
        <f t="shared" si="11"/>
        <v>565.5</v>
      </c>
      <c r="AK33" s="5">
        <f t="shared" si="12"/>
        <v>11547000</v>
      </c>
      <c r="AL33" s="5">
        <f t="shared" si="13"/>
        <v>18343915.5</v>
      </c>
      <c r="AM33" s="5">
        <f t="shared" si="14"/>
        <v>27028128</v>
      </c>
      <c r="AN33" s="5">
        <f t="shared" si="15"/>
        <v>0</v>
      </c>
      <c r="AO33" s="6">
        <f t="shared" si="15"/>
        <v>565.5</v>
      </c>
      <c r="AP33" s="6">
        <f t="shared" si="16"/>
        <v>11546434.5</v>
      </c>
      <c r="AQ33" s="6">
        <f t="shared" si="16"/>
        <v>6796915.5</v>
      </c>
      <c r="AR33" s="6">
        <f t="shared" si="16"/>
        <v>8684212.5</v>
      </c>
      <c r="AS33" s="6">
        <f t="shared" si="17"/>
        <v>18343350</v>
      </c>
      <c r="AX33" s="5">
        <v>2.3761974989927468E-2</v>
      </c>
      <c r="AY33" s="5">
        <v>2.76E-2</v>
      </c>
      <c r="AZ33" s="5"/>
      <c r="BA33" s="5"/>
      <c r="BB33" s="5"/>
      <c r="BC33" s="5"/>
    </row>
    <row r="34" spans="1:55" x14ac:dyDescent="0.25">
      <c r="A34">
        <v>2009</v>
      </c>
      <c r="B34" t="s">
        <v>68</v>
      </c>
      <c r="D34" s="14">
        <f>USBankData!$AD34</f>
        <v>13065795</v>
      </c>
      <c r="E34" s="14">
        <f>DiscoverData!$AD34</f>
        <v>25595507</v>
      </c>
      <c r="F34" s="14">
        <f>CapitalOneData!$AD34</f>
        <v>14916061</v>
      </c>
      <c r="G34" s="14">
        <f>CitiData!$AD34</f>
        <v>0</v>
      </c>
      <c r="H34" s="14">
        <f>AMEXData!$AD34</f>
        <v>15400296</v>
      </c>
      <c r="I34" s="14">
        <f>JPMData!$AD34</f>
        <v>17925000</v>
      </c>
      <c r="J34" s="14">
        <f>BofAData!$AD34</f>
        <v>11637</v>
      </c>
      <c r="K34" s="14">
        <f>WellsFargoData!$AD34</f>
        <v>15684000</v>
      </c>
      <c r="L34" s="14">
        <f>HuntingtonData!$AD34</f>
        <v>0</v>
      </c>
      <c r="M34" s="14">
        <f>PNCData!$AD34</f>
        <v>1140</v>
      </c>
      <c r="N34" s="14">
        <f>TDData!$AD34</f>
        <v>0</v>
      </c>
      <c r="O34" s="20">
        <f>PWCData!$AD34</f>
        <v>215</v>
      </c>
      <c r="P34" s="1">
        <v>2.1375616536573567E-2</v>
      </c>
      <c r="Q34" s="1">
        <v>2.8199999999999999E-2</v>
      </c>
      <c r="R34" s="2">
        <f t="shared" si="1"/>
        <v>0</v>
      </c>
      <c r="S34" s="1">
        <f t="shared" si="2"/>
        <v>161.25</v>
      </c>
      <c r="T34" s="1">
        <f t="shared" si="3"/>
        <v>6538716</v>
      </c>
      <c r="U34" s="1">
        <f t="shared" si="4"/>
        <v>15471222</v>
      </c>
      <c r="V34" s="1">
        <f t="shared" si="5"/>
        <v>25595507</v>
      </c>
      <c r="X34" s="2">
        <f t="shared" si="6"/>
        <v>0</v>
      </c>
      <c r="Y34" s="2">
        <f t="shared" si="6"/>
        <v>161.25</v>
      </c>
      <c r="Z34" s="2">
        <f t="shared" si="18"/>
        <v>6538554.75</v>
      </c>
      <c r="AA34" s="2">
        <f t="shared" si="18"/>
        <v>8932506</v>
      </c>
      <c r="AB34" s="2">
        <f t="shared" si="18"/>
        <v>10124285</v>
      </c>
      <c r="AC34" s="2">
        <f t="shared" si="7"/>
        <v>15471060.75</v>
      </c>
      <c r="AD34" s="4">
        <v>2.62</v>
      </c>
      <c r="AE34" s="1">
        <f t="shared" si="8"/>
        <v>2.6200000000000001E-2</v>
      </c>
      <c r="AF34">
        <v>1</v>
      </c>
      <c r="AG34">
        <f t="shared" si="9"/>
        <v>100</v>
      </c>
      <c r="AI34" s="2">
        <f t="shared" si="10"/>
        <v>0</v>
      </c>
      <c r="AJ34" s="5">
        <f t="shared" si="11"/>
        <v>570</v>
      </c>
      <c r="AK34" s="5">
        <f t="shared" si="12"/>
        <v>13065795</v>
      </c>
      <c r="AL34" s="5">
        <f t="shared" si="13"/>
        <v>15613074</v>
      </c>
      <c r="AM34" s="5">
        <f t="shared" si="14"/>
        <v>25595507</v>
      </c>
      <c r="AN34" s="5">
        <f t="shared" si="15"/>
        <v>0</v>
      </c>
      <c r="AO34" s="6">
        <f t="shared" si="15"/>
        <v>570</v>
      </c>
      <c r="AP34" s="6">
        <f t="shared" si="16"/>
        <v>13065225</v>
      </c>
      <c r="AQ34" s="6">
        <f t="shared" si="16"/>
        <v>2547279</v>
      </c>
      <c r="AR34" s="6">
        <f t="shared" si="16"/>
        <v>9982433</v>
      </c>
      <c r="AS34" s="6">
        <f t="shared" si="17"/>
        <v>15612504</v>
      </c>
      <c r="AX34" s="5">
        <v>3.6395778304496938E-2</v>
      </c>
      <c r="AY34" s="5">
        <v>3.5699999999999996E-2</v>
      </c>
      <c r="AZ34" s="5"/>
      <c r="BA34" s="5"/>
      <c r="BB34" s="5"/>
      <c r="BC34" s="5"/>
    </row>
    <row r="35" spans="1:55" x14ac:dyDescent="0.25">
      <c r="A35">
        <v>2009</v>
      </c>
      <c r="B35" t="s">
        <v>271</v>
      </c>
      <c r="D35" s="14">
        <f>USBankData!$AD35</f>
        <v>14168143</v>
      </c>
      <c r="E35" s="14">
        <f>DiscoverData!$AD35</f>
        <v>25314515</v>
      </c>
      <c r="F35" s="14">
        <f>CapitalOneData!$AD35</f>
        <v>15701792</v>
      </c>
      <c r="G35" s="14">
        <f>CitiData!$AD35</f>
        <v>0</v>
      </c>
      <c r="H35" s="14">
        <f>AMEXData!$AD35</f>
        <v>12783930</v>
      </c>
      <c r="I35" s="14">
        <f>JPMData!$AD35</f>
        <v>14097000</v>
      </c>
      <c r="J35" s="14">
        <f>BofAData!$AD35</f>
        <v>5958</v>
      </c>
      <c r="K35" s="14">
        <f>WellsFargoData!$AD35</f>
        <v>15578000</v>
      </c>
      <c r="L35" s="14">
        <f>HuntingtonData!$AD35</f>
        <v>0</v>
      </c>
      <c r="M35" s="14">
        <f>PNCData!$AD35</f>
        <v>1476</v>
      </c>
      <c r="N35" s="14">
        <f>TDData!$AD35</f>
        <v>0</v>
      </c>
      <c r="O35" s="20">
        <f>PWCData!$AD35</f>
        <v>224</v>
      </c>
      <c r="P35" s="1">
        <v>2.8949986195340255E-2</v>
      </c>
      <c r="Q35" s="1">
        <v>3.04E-2</v>
      </c>
      <c r="R35" s="2">
        <f t="shared" si="1"/>
        <v>0</v>
      </c>
      <c r="S35" s="1">
        <f t="shared" si="2"/>
        <v>168</v>
      </c>
      <c r="T35" s="1">
        <f t="shared" si="3"/>
        <v>6394944</v>
      </c>
      <c r="U35" s="1">
        <f t="shared" si="4"/>
        <v>14467250</v>
      </c>
      <c r="V35" s="1">
        <f t="shared" si="5"/>
        <v>25314515</v>
      </c>
      <c r="X35" s="2">
        <f t="shared" si="6"/>
        <v>0</v>
      </c>
      <c r="Y35" s="2">
        <f t="shared" si="6"/>
        <v>168</v>
      </c>
      <c r="Z35" s="2">
        <f t="shared" si="18"/>
        <v>6394776</v>
      </c>
      <c r="AA35" s="2">
        <f t="shared" si="18"/>
        <v>8072306</v>
      </c>
      <c r="AB35" s="2">
        <f t="shared" si="18"/>
        <v>10847265</v>
      </c>
      <c r="AC35" s="2">
        <f t="shared" si="7"/>
        <v>14467082</v>
      </c>
      <c r="AD35" s="4">
        <v>2.91</v>
      </c>
      <c r="AE35" s="1">
        <f t="shared" si="8"/>
        <v>2.9100000000000001E-2</v>
      </c>
      <c r="AF35">
        <v>1</v>
      </c>
      <c r="AG35">
        <f t="shared" si="9"/>
        <v>100</v>
      </c>
      <c r="AI35" s="2">
        <f t="shared" si="10"/>
        <v>0</v>
      </c>
      <c r="AJ35" s="5">
        <f t="shared" si="11"/>
        <v>738</v>
      </c>
      <c r="AK35" s="5">
        <f t="shared" si="12"/>
        <v>12783930</v>
      </c>
      <c r="AL35" s="5">
        <f t="shared" si="13"/>
        <v>15207750</v>
      </c>
      <c r="AM35" s="5">
        <f t="shared" si="14"/>
        <v>25314515</v>
      </c>
      <c r="AN35" s="5">
        <f t="shared" si="15"/>
        <v>0</v>
      </c>
      <c r="AO35" s="6">
        <f t="shared" si="15"/>
        <v>738</v>
      </c>
      <c r="AP35" s="6">
        <f t="shared" si="16"/>
        <v>12783192</v>
      </c>
      <c r="AQ35" s="6">
        <f t="shared" si="16"/>
        <v>2423820</v>
      </c>
      <c r="AR35" s="6">
        <f t="shared" si="16"/>
        <v>10106765</v>
      </c>
      <c r="AS35" s="6">
        <f t="shared" si="17"/>
        <v>15207012</v>
      </c>
      <c r="AX35" s="5">
        <v>5.9769400777700404E-2</v>
      </c>
      <c r="AY35" s="5">
        <v>4.2999999999999997E-2</v>
      </c>
      <c r="AZ35" s="5"/>
      <c r="BA35" s="5"/>
      <c r="BB35" s="5"/>
      <c r="BC35" s="5"/>
    </row>
    <row r="36" spans="1:55" x14ac:dyDescent="0.25">
      <c r="A36">
        <v>2009</v>
      </c>
      <c r="B36" t="s">
        <v>272</v>
      </c>
      <c r="D36" s="14">
        <f>USBankData!$AD36</f>
        <v>15618616</v>
      </c>
      <c r="E36" s="14">
        <f>DiscoverData!$AD36</f>
        <v>19990424</v>
      </c>
      <c r="F36" s="14">
        <f>CapitalOneData!$AD36</f>
        <v>14515860</v>
      </c>
      <c r="G36" s="14">
        <f>CitiData!$AD36</f>
        <v>0</v>
      </c>
      <c r="H36" s="14">
        <f>AMEXData!$AD36</f>
        <v>12268515</v>
      </c>
      <c r="I36" s="14">
        <f>JPMData!$AD36</f>
        <v>11743000</v>
      </c>
      <c r="J36" s="14">
        <f>BofAData!$AD36</f>
        <v>5331</v>
      </c>
      <c r="K36" s="14">
        <f>WellsFargoData!$AD36</f>
        <v>15473000</v>
      </c>
      <c r="L36" s="14">
        <f>HuntingtonData!$AD36</f>
        <v>0</v>
      </c>
      <c r="M36" s="14">
        <f>PNCData!$AD36</f>
        <v>390185</v>
      </c>
      <c r="N36" s="14">
        <f>TDData!$AD36</f>
        <v>0</v>
      </c>
      <c r="O36" s="20">
        <f>PWCData!$AD36</f>
        <v>203</v>
      </c>
      <c r="P36" s="1">
        <v>3.535439952314226E-2</v>
      </c>
      <c r="Q36" s="1">
        <v>2.9700000000000001E-2</v>
      </c>
      <c r="R36" s="2">
        <f t="shared" si="1"/>
        <v>0</v>
      </c>
      <c r="S36" s="1">
        <f t="shared" si="2"/>
        <v>152.25</v>
      </c>
      <c r="T36" s="1">
        <f t="shared" si="3"/>
        <v>6066592.5</v>
      </c>
      <c r="U36" s="1">
        <f t="shared" si="4"/>
        <v>12830351.25</v>
      </c>
      <c r="V36" s="1">
        <f t="shared" si="5"/>
        <v>19990424</v>
      </c>
      <c r="X36" s="2">
        <f t="shared" si="6"/>
        <v>0</v>
      </c>
      <c r="Y36" s="2">
        <f t="shared" si="6"/>
        <v>152.25</v>
      </c>
      <c r="Z36" s="2">
        <f t="shared" si="18"/>
        <v>6066440.25</v>
      </c>
      <c r="AA36" s="2">
        <f t="shared" si="18"/>
        <v>6763758.75</v>
      </c>
      <c r="AB36" s="2">
        <f t="shared" si="18"/>
        <v>7160072.75</v>
      </c>
      <c r="AC36" s="2">
        <f t="shared" si="7"/>
        <v>12830199</v>
      </c>
      <c r="AD36" s="4">
        <v>3.12</v>
      </c>
      <c r="AE36" s="1">
        <f t="shared" si="8"/>
        <v>3.1200000000000002E-2</v>
      </c>
      <c r="AF36">
        <v>0</v>
      </c>
      <c r="AG36">
        <f t="shared" si="9"/>
        <v>0</v>
      </c>
      <c r="AI36" s="2">
        <f t="shared" si="10"/>
        <v>0</v>
      </c>
      <c r="AJ36" s="5">
        <f t="shared" si="11"/>
        <v>2665.5</v>
      </c>
      <c r="AK36" s="5">
        <f t="shared" si="12"/>
        <v>11743000</v>
      </c>
      <c r="AL36" s="5">
        <f t="shared" si="13"/>
        <v>13954023.75</v>
      </c>
      <c r="AM36" s="5">
        <f t="shared" si="14"/>
        <v>19990424</v>
      </c>
      <c r="AN36" s="5">
        <f t="shared" si="15"/>
        <v>0</v>
      </c>
      <c r="AO36" s="6">
        <f t="shared" si="15"/>
        <v>2665.5</v>
      </c>
      <c r="AP36" s="6">
        <f t="shared" si="16"/>
        <v>11740334.5</v>
      </c>
      <c r="AQ36" s="6">
        <f t="shared" si="16"/>
        <v>2211023.75</v>
      </c>
      <c r="AR36" s="6">
        <f t="shared" si="16"/>
        <v>6036400.25</v>
      </c>
      <c r="AS36" s="6">
        <f t="shared" si="17"/>
        <v>13951358.25</v>
      </c>
      <c r="AX36" s="5">
        <v>7.2376262573870878E-2</v>
      </c>
      <c r="AY36" s="5">
        <v>4.58E-2</v>
      </c>
      <c r="AZ36" s="5"/>
      <c r="BA36" s="5"/>
      <c r="BB36" s="5"/>
      <c r="BC36" s="5"/>
    </row>
    <row r="37" spans="1:55" x14ac:dyDescent="0.25">
      <c r="A37">
        <v>2009</v>
      </c>
      <c r="B37" t="s">
        <v>273</v>
      </c>
      <c r="D37" s="14">
        <f>USBankData!$AD37</f>
        <v>16009995</v>
      </c>
      <c r="E37" s="14">
        <f>DiscoverData!$AD37</f>
        <v>48232468</v>
      </c>
      <c r="F37" s="14">
        <f>CapitalOneData!$AD37</f>
        <v>12207800</v>
      </c>
      <c r="G37" s="14">
        <f>CitiData!$AD37</f>
        <v>0</v>
      </c>
      <c r="H37" s="14">
        <f>AMEXData!$AD37</f>
        <v>13040323</v>
      </c>
      <c r="I37" s="14">
        <f>JPMData!$AD37</f>
        <v>11645000</v>
      </c>
      <c r="J37" s="14">
        <f>BofAData!$AD37</f>
        <v>5345</v>
      </c>
      <c r="K37" s="14">
        <f>WellsFargoData!$AD37</f>
        <v>15382000</v>
      </c>
      <c r="L37" s="14">
        <f>HuntingtonData!$AD37</f>
        <v>0</v>
      </c>
      <c r="M37" s="14">
        <f>PNCData!$AD37</f>
        <v>2140360</v>
      </c>
      <c r="N37" s="14">
        <f>TDData!$AD37</f>
        <v>0</v>
      </c>
      <c r="O37" s="20">
        <f>PWCData!$AD37</f>
        <v>197</v>
      </c>
      <c r="P37" s="1">
        <v>4.4122977010924415E-2</v>
      </c>
      <c r="Q37" s="1">
        <v>2.8399999999999998E-2</v>
      </c>
      <c r="R37" s="2">
        <f t="shared" si="1"/>
        <v>0</v>
      </c>
      <c r="S37" s="1">
        <f t="shared" si="2"/>
        <v>147.75</v>
      </c>
      <c r="T37" s="1">
        <f t="shared" si="3"/>
        <v>6892680</v>
      </c>
      <c r="U37" s="1">
        <f t="shared" si="4"/>
        <v>12415930.75</v>
      </c>
      <c r="V37" s="1">
        <f t="shared" si="5"/>
        <v>48232468</v>
      </c>
      <c r="X37" s="2">
        <f t="shared" si="6"/>
        <v>0</v>
      </c>
      <c r="Y37" s="2">
        <f t="shared" si="6"/>
        <v>147.75</v>
      </c>
      <c r="Z37" s="2">
        <f t="shared" si="18"/>
        <v>6892532.25</v>
      </c>
      <c r="AA37" s="2">
        <f t="shared" si="18"/>
        <v>5523250.75</v>
      </c>
      <c r="AB37" s="2">
        <f t="shared" si="18"/>
        <v>35816537.25</v>
      </c>
      <c r="AC37" s="2">
        <f t="shared" si="7"/>
        <v>12415783</v>
      </c>
      <c r="AD37" s="4">
        <v>3.29</v>
      </c>
      <c r="AE37" s="1">
        <f t="shared" si="8"/>
        <v>3.2899999999999999E-2</v>
      </c>
      <c r="AF37">
        <v>0</v>
      </c>
      <c r="AG37">
        <f t="shared" si="9"/>
        <v>0</v>
      </c>
      <c r="AI37" s="2">
        <f t="shared" si="10"/>
        <v>0</v>
      </c>
      <c r="AJ37" s="5">
        <f t="shared" si="11"/>
        <v>2672.5</v>
      </c>
      <c r="AK37" s="5">
        <f t="shared" si="12"/>
        <v>11645000</v>
      </c>
      <c r="AL37" s="5">
        <f t="shared" si="13"/>
        <v>12832192.25</v>
      </c>
      <c r="AM37" s="5">
        <f t="shared" si="14"/>
        <v>48232468</v>
      </c>
      <c r="AN37" s="5">
        <f t="shared" si="15"/>
        <v>0</v>
      </c>
      <c r="AO37" s="6">
        <f t="shared" si="15"/>
        <v>2672.5</v>
      </c>
      <c r="AP37" s="6">
        <f t="shared" si="16"/>
        <v>11642327.5</v>
      </c>
      <c r="AQ37" s="6">
        <f t="shared" si="16"/>
        <v>1187192.25</v>
      </c>
      <c r="AR37" s="6">
        <f t="shared" si="16"/>
        <v>35400275.75</v>
      </c>
      <c r="AS37" s="6">
        <f t="shared" si="17"/>
        <v>12829519.75</v>
      </c>
      <c r="AX37" s="5">
        <v>6.5783200702856412E-2</v>
      </c>
      <c r="AY37" s="5">
        <v>4.87E-2</v>
      </c>
      <c r="AZ37" s="5"/>
      <c r="BA37" s="5"/>
      <c r="BB37" s="5"/>
      <c r="BC37" s="5"/>
    </row>
    <row r="38" spans="1:55" x14ac:dyDescent="0.25">
      <c r="A38">
        <v>2010</v>
      </c>
      <c r="B38" t="s">
        <v>68</v>
      </c>
      <c r="D38" s="14">
        <f>USBankData!$AD38</f>
        <v>15450745</v>
      </c>
      <c r="E38" s="14">
        <f>DiscoverData!$AD38</f>
        <v>44942454</v>
      </c>
      <c r="F38" s="14">
        <f>CapitalOneData!$AD38</f>
        <v>44823093</v>
      </c>
      <c r="G38" s="14">
        <f>CitiData!$AD38</f>
        <v>0</v>
      </c>
      <c r="H38" s="14">
        <f>AMEXData!$AD38</f>
        <v>12490810</v>
      </c>
      <c r="I38" s="14">
        <f>JPMData!$AD38</f>
        <v>10846000</v>
      </c>
      <c r="J38" s="14">
        <f>BofAData!$AD38</f>
        <v>2572</v>
      </c>
      <c r="K38" s="14">
        <f>WellsFargoData!$AD38</f>
        <v>17330000</v>
      </c>
      <c r="L38" s="14">
        <f>HuntingtonData!$AD38</f>
        <v>0</v>
      </c>
      <c r="M38" s="14">
        <f>PNCData!$AD38</f>
        <v>3582649</v>
      </c>
      <c r="N38" s="14">
        <f>TDData!$AD38</f>
        <v>0</v>
      </c>
      <c r="O38" s="20">
        <f>PWCData!$AD38</f>
        <v>214</v>
      </c>
      <c r="P38" s="1">
        <v>3.7773359840954271E-2</v>
      </c>
      <c r="Q38" s="1">
        <v>2.7999999999999997E-2</v>
      </c>
      <c r="R38" s="2">
        <f t="shared" si="1"/>
        <v>0</v>
      </c>
      <c r="S38" s="1">
        <f t="shared" si="2"/>
        <v>160.5</v>
      </c>
      <c r="T38" s="1">
        <f t="shared" si="3"/>
        <v>7214324.5</v>
      </c>
      <c r="U38" s="1">
        <f t="shared" si="4"/>
        <v>13700607.5</v>
      </c>
      <c r="V38" s="1">
        <f t="shared" si="5"/>
        <v>44942454</v>
      </c>
      <c r="X38" s="2">
        <f t="shared" si="6"/>
        <v>0</v>
      </c>
      <c r="Y38" s="2">
        <f t="shared" si="6"/>
        <v>160.5</v>
      </c>
      <c r="Z38" s="2">
        <f t="shared" si="18"/>
        <v>7214164</v>
      </c>
      <c r="AA38" s="2">
        <f t="shared" si="18"/>
        <v>6486283</v>
      </c>
      <c r="AB38" s="2">
        <f t="shared" si="18"/>
        <v>31241846.5</v>
      </c>
      <c r="AC38" s="2">
        <f t="shared" si="7"/>
        <v>13700447</v>
      </c>
      <c r="AD38" s="4">
        <v>3.7</v>
      </c>
      <c r="AE38" s="1">
        <f t="shared" si="8"/>
        <v>3.7000000000000005E-2</v>
      </c>
      <c r="AF38">
        <v>0</v>
      </c>
      <c r="AG38">
        <f t="shared" si="9"/>
        <v>0</v>
      </c>
      <c r="AI38" s="2">
        <f t="shared" si="10"/>
        <v>0</v>
      </c>
      <c r="AJ38" s="5">
        <f t="shared" si="11"/>
        <v>1286</v>
      </c>
      <c r="AK38" s="5">
        <f t="shared" si="12"/>
        <v>10846000</v>
      </c>
      <c r="AL38" s="5">
        <f t="shared" si="13"/>
        <v>16120202.5</v>
      </c>
      <c r="AM38" s="5">
        <f t="shared" si="14"/>
        <v>44942454</v>
      </c>
      <c r="AN38" s="5">
        <f t="shared" si="15"/>
        <v>0</v>
      </c>
      <c r="AO38" s="6">
        <f t="shared" si="15"/>
        <v>1286</v>
      </c>
      <c r="AP38" s="6">
        <f t="shared" si="16"/>
        <v>10844714</v>
      </c>
      <c r="AQ38" s="6">
        <f t="shared" si="16"/>
        <v>5274202.5</v>
      </c>
      <c r="AR38" s="6">
        <f t="shared" si="16"/>
        <v>28822251.5</v>
      </c>
      <c r="AS38" s="6">
        <f t="shared" si="17"/>
        <v>16118916.5</v>
      </c>
      <c r="AX38" s="5">
        <v>8.2277670132477096E-2</v>
      </c>
      <c r="AY38" s="5">
        <v>4.4900000000000002E-2</v>
      </c>
      <c r="AZ38" s="5"/>
      <c r="BA38" s="5"/>
      <c r="BB38" s="5"/>
      <c r="BC38" s="5"/>
    </row>
    <row r="39" spans="1:55" x14ac:dyDescent="0.25">
      <c r="A39">
        <v>2010</v>
      </c>
      <c r="B39" t="s">
        <v>271</v>
      </c>
      <c r="D39" s="14">
        <f>USBankData!$AD39</f>
        <v>15967068</v>
      </c>
      <c r="E39" s="14">
        <f>DiscoverData!$AD39</f>
        <v>44631866</v>
      </c>
      <c r="F39" s="14">
        <f>CapitalOneData!$AD39</f>
        <v>44152029</v>
      </c>
      <c r="G39" s="14">
        <f>CitiData!$AD39</f>
        <v>0</v>
      </c>
      <c r="H39" s="14">
        <f>AMEXData!$AD39</f>
        <v>13140436</v>
      </c>
      <c r="I39" s="14">
        <f>JPMData!$AD39</f>
        <v>11604000</v>
      </c>
      <c r="J39" s="14">
        <f>BofAData!$AD39</f>
        <v>2151</v>
      </c>
      <c r="K39" s="14">
        <f>WellsFargoData!$AD39</f>
        <v>16956000</v>
      </c>
      <c r="L39" s="14">
        <f>HuntingtonData!$AD39</f>
        <v>0</v>
      </c>
      <c r="M39" s="14">
        <f>PNCData!$AD39</f>
        <v>3546869</v>
      </c>
      <c r="N39" s="14">
        <f>TDData!$AD39</f>
        <v>0</v>
      </c>
      <c r="O39" s="20">
        <f>PWCData!$AD39</f>
        <v>204</v>
      </c>
      <c r="P39" s="1">
        <v>3.2266255733445152E-2</v>
      </c>
      <c r="Q39" s="1">
        <v>2.69E-2</v>
      </c>
      <c r="R39" s="2">
        <f t="shared" si="1"/>
        <v>0</v>
      </c>
      <c r="S39" s="1">
        <f t="shared" si="2"/>
        <v>153</v>
      </c>
      <c r="T39" s="1">
        <f t="shared" si="3"/>
        <v>7575434.5</v>
      </c>
      <c r="U39" s="1">
        <f t="shared" si="4"/>
        <v>14094327</v>
      </c>
      <c r="V39" s="1">
        <f t="shared" si="5"/>
        <v>44631866</v>
      </c>
      <c r="X39" s="2">
        <f t="shared" si="6"/>
        <v>0</v>
      </c>
      <c r="Y39" s="2">
        <f t="shared" si="6"/>
        <v>153</v>
      </c>
      <c r="Z39" s="2">
        <f t="shared" si="18"/>
        <v>7575281.5</v>
      </c>
      <c r="AA39" s="2">
        <f t="shared" si="18"/>
        <v>6518892.5</v>
      </c>
      <c r="AB39" s="2">
        <f t="shared" si="18"/>
        <v>30537539</v>
      </c>
      <c r="AC39" s="2">
        <f t="shared" si="7"/>
        <v>14094174</v>
      </c>
      <c r="AD39" s="4">
        <v>3.59</v>
      </c>
      <c r="AE39" s="1">
        <f t="shared" si="8"/>
        <v>3.5900000000000001E-2</v>
      </c>
      <c r="AF39">
        <v>0</v>
      </c>
      <c r="AG39">
        <f t="shared" si="9"/>
        <v>0</v>
      </c>
      <c r="AI39" s="2">
        <f t="shared" si="10"/>
        <v>0</v>
      </c>
      <c r="AJ39" s="5">
        <f t="shared" si="11"/>
        <v>1075.5</v>
      </c>
      <c r="AK39" s="5">
        <f t="shared" si="12"/>
        <v>11604000</v>
      </c>
      <c r="AL39" s="5">
        <f t="shared" si="13"/>
        <v>16002109</v>
      </c>
      <c r="AM39" s="5">
        <f t="shared" si="14"/>
        <v>44631866</v>
      </c>
      <c r="AN39" s="5">
        <f t="shared" si="15"/>
        <v>0</v>
      </c>
      <c r="AO39" s="6">
        <f t="shared" si="15"/>
        <v>1075.5</v>
      </c>
      <c r="AP39" s="6">
        <f t="shared" si="16"/>
        <v>11602924.5</v>
      </c>
      <c r="AQ39" s="6">
        <f t="shared" si="16"/>
        <v>4398109</v>
      </c>
      <c r="AR39" s="6">
        <f t="shared" si="16"/>
        <v>28629757</v>
      </c>
      <c r="AS39" s="6">
        <f t="shared" si="17"/>
        <v>16001033.5</v>
      </c>
      <c r="AX39" s="5">
        <v>7.8456215701404833E-2</v>
      </c>
      <c r="AY39" s="5">
        <v>4.4400000000000002E-2</v>
      </c>
      <c r="AZ39" s="5"/>
      <c r="BA39" s="5"/>
      <c r="BB39" s="5"/>
      <c r="BC39" s="5"/>
    </row>
    <row r="40" spans="1:55" x14ac:dyDescent="0.25">
      <c r="A40">
        <v>2010</v>
      </c>
      <c r="B40" t="s">
        <v>272</v>
      </c>
      <c r="D40" s="14">
        <f>USBankData!$AD40</f>
        <v>15705936</v>
      </c>
      <c r="E40" s="14">
        <f>DiscoverData!$AD40</f>
        <v>44468208</v>
      </c>
      <c r="F40" s="14">
        <f>CapitalOneData!$AD40</f>
        <v>43525032</v>
      </c>
      <c r="G40" s="14">
        <f>CitiData!$AD40</f>
        <v>0</v>
      </c>
      <c r="H40" s="14">
        <f>AMEXData!$AD40</f>
        <v>14048894</v>
      </c>
      <c r="I40" s="14">
        <f>JPMData!$AD40</f>
        <v>13330000</v>
      </c>
      <c r="J40" s="14">
        <f>BofAData!$AD40</f>
        <v>2275</v>
      </c>
      <c r="K40" s="14">
        <f>WellsFargoData!$AD40</f>
        <v>16700000</v>
      </c>
      <c r="L40" s="14">
        <f>HuntingtonData!$AD40</f>
        <v>0</v>
      </c>
      <c r="M40" s="14">
        <f>PNCData!$AD40</f>
        <v>3414746</v>
      </c>
      <c r="N40" s="14">
        <f>TDData!$AD40</f>
        <v>0</v>
      </c>
      <c r="O40" s="20">
        <f>PWCData!$AD40</f>
        <v>177</v>
      </c>
      <c r="P40" s="1">
        <v>3.0899218028779651E-2</v>
      </c>
      <c r="Q40" s="1">
        <v>2.4900000000000002E-2</v>
      </c>
      <c r="R40" s="2">
        <f t="shared" si="1"/>
        <v>0</v>
      </c>
      <c r="S40" s="1">
        <f t="shared" si="2"/>
        <v>132.75</v>
      </c>
      <c r="T40" s="1">
        <f t="shared" si="3"/>
        <v>8372373</v>
      </c>
      <c r="U40" s="1">
        <f t="shared" si="4"/>
        <v>14711670.5</v>
      </c>
      <c r="V40" s="1">
        <f t="shared" si="5"/>
        <v>44468208</v>
      </c>
      <c r="X40" s="2">
        <f t="shared" si="6"/>
        <v>0</v>
      </c>
      <c r="Y40" s="2">
        <f t="shared" si="6"/>
        <v>132.75</v>
      </c>
      <c r="Z40" s="2">
        <f t="shared" si="18"/>
        <v>8372240.25</v>
      </c>
      <c r="AA40" s="2">
        <f t="shared" si="18"/>
        <v>6339297.5</v>
      </c>
      <c r="AB40" s="2">
        <f t="shared" si="18"/>
        <v>29756537.5</v>
      </c>
      <c r="AC40" s="2">
        <f t="shared" si="7"/>
        <v>14711537.75</v>
      </c>
      <c r="AD40" s="4">
        <v>3.46</v>
      </c>
      <c r="AE40" s="1">
        <f t="shared" si="8"/>
        <v>3.4599999999999999E-2</v>
      </c>
      <c r="AF40">
        <v>0</v>
      </c>
      <c r="AG40">
        <f t="shared" si="9"/>
        <v>0</v>
      </c>
      <c r="AI40" s="2">
        <f t="shared" si="10"/>
        <v>0</v>
      </c>
      <c r="AJ40" s="5">
        <f t="shared" si="11"/>
        <v>1137.5</v>
      </c>
      <c r="AK40" s="5">
        <f t="shared" si="12"/>
        <v>13330000</v>
      </c>
      <c r="AL40" s="5">
        <f t="shared" si="13"/>
        <v>16037223.5</v>
      </c>
      <c r="AM40" s="5">
        <f t="shared" si="14"/>
        <v>44468208</v>
      </c>
      <c r="AN40" s="5">
        <f t="shared" si="15"/>
        <v>0</v>
      </c>
      <c r="AO40" s="6">
        <f t="shared" si="15"/>
        <v>1137.5</v>
      </c>
      <c r="AP40" s="6">
        <f t="shared" si="16"/>
        <v>13328862.5</v>
      </c>
      <c r="AQ40" s="6">
        <f t="shared" si="16"/>
        <v>2707223.5</v>
      </c>
      <c r="AR40" s="6">
        <f t="shared" si="16"/>
        <v>28430984.5</v>
      </c>
      <c r="AS40" s="6">
        <f t="shared" si="17"/>
        <v>16036086</v>
      </c>
      <c r="AX40" s="5">
        <v>5.3844261812484667E-2</v>
      </c>
      <c r="AY40" s="5">
        <v>4.1700000000000001E-2</v>
      </c>
      <c r="AZ40" s="5"/>
      <c r="BA40" s="5"/>
      <c r="BB40" s="5"/>
      <c r="BC40" s="5"/>
    </row>
    <row r="41" spans="1:55" x14ac:dyDescent="0.25">
      <c r="A41">
        <v>2010</v>
      </c>
      <c r="B41" t="s">
        <v>273</v>
      </c>
      <c r="D41" s="14">
        <f>USBankData!$AD41</f>
        <v>16001387</v>
      </c>
      <c r="E41" s="14">
        <f>DiscoverData!$AD41</f>
        <v>46231088</v>
      </c>
      <c r="F41" s="14">
        <f>CapitalOneData!$AD41</f>
        <v>44260381</v>
      </c>
      <c r="G41" s="14">
        <f>CitiData!$AD41</f>
        <v>0</v>
      </c>
      <c r="H41" s="14">
        <f>AMEXData!$AD41</f>
        <v>16567569</v>
      </c>
      <c r="I41" s="14">
        <f>JPMData!$AD41</f>
        <v>15830000</v>
      </c>
      <c r="J41" s="14">
        <f>BofAData!$AD41</f>
        <v>2383</v>
      </c>
      <c r="K41" s="14">
        <f>WellsFargoData!$AD41</f>
        <v>16930000</v>
      </c>
      <c r="L41" s="14">
        <f>HuntingtonData!$AD41</f>
        <v>0</v>
      </c>
      <c r="M41" s="14">
        <f>PNCData!$AD41</f>
        <v>3474407</v>
      </c>
      <c r="N41" s="14">
        <f>TDData!$AD41</f>
        <v>0</v>
      </c>
      <c r="O41" s="20">
        <f>PWCData!$AD41</f>
        <v>171</v>
      </c>
      <c r="P41" s="1">
        <v>3.1240085964716086E-2</v>
      </c>
      <c r="Q41" s="1">
        <v>2.5099999999999997E-2</v>
      </c>
      <c r="R41" s="2">
        <f t="shared" si="1"/>
        <v>0</v>
      </c>
      <c r="S41" s="1">
        <f t="shared" si="2"/>
        <v>128.25</v>
      </c>
      <c r="T41" s="1">
        <f t="shared" si="3"/>
        <v>9652203.5</v>
      </c>
      <c r="U41" s="1">
        <f t="shared" si="4"/>
        <v>16658176.75</v>
      </c>
      <c r="V41" s="1">
        <f t="shared" si="5"/>
        <v>46231088</v>
      </c>
      <c r="X41" s="2">
        <f t="shared" si="6"/>
        <v>0</v>
      </c>
      <c r="Y41" s="2">
        <f t="shared" si="6"/>
        <v>128.25</v>
      </c>
      <c r="Z41" s="2">
        <f t="shared" si="18"/>
        <v>9652075.25</v>
      </c>
      <c r="AA41" s="2">
        <f t="shared" si="18"/>
        <v>7005973.25</v>
      </c>
      <c r="AB41" s="2">
        <f t="shared" si="18"/>
        <v>29572911.25</v>
      </c>
      <c r="AC41" s="2">
        <f t="shared" si="7"/>
        <v>16658048.5</v>
      </c>
      <c r="AD41" s="4">
        <v>3.31</v>
      </c>
      <c r="AE41" s="1">
        <f t="shared" si="8"/>
        <v>3.3099999999999997E-2</v>
      </c>
      <c r="AF41">
        <v>0</v>
      </c>
      <c r="AG41">
        <f t="shared" si="9"/>
        <v>0</v>
      </c>
      <c r="AI41" s="2">
        <f t="shared" si="10"/>
        <v>0</v>
      </c>
      <c r="AJ41" s="5">
        <f t="shared" si="11"/>
        <v>1191.5</v>
      </c>
      <c r="AK41" s="5">
        <f t="shared" si="12"/>
        <v>15830000</v>
      </c>
      <c r="AL41" s="5">
        <f t="shared" si="13"/>
        <v>16839392.25</v>
      </c>
      <c r="AM41" s="5">
        <f t="shared" si="14"/>
        <v>46231088</v>
      </c>
      <c r="AN41" s="5">
        <f t="shared" si="15"/>
        <v>0</v>
      </c>
      <c r="AO41" s="6">
        <f t="shared" si="15"/>
        <v>1191.5</v>
      </c>
      <c r="AP41" s="6">
        <f t="shared" si="16"/>
        <v>15828808.5</v>
      </c>
      <c r="AQ41" s="6">
        <f t="shared" si="16"/>
        <v>1009392.25</v>
      </c>
      <c r="AR41" s="6">
        <f t="shared" si="16"/>
        <v>29391695.75</v>
      </c>
      <c r="AS41" s="6">
        <f t="shared" si="17"/>
        <v>16838200.75</v>
      </c>
      <c r="AX41" s="5">
        <v>4.9482642913862861E-2</v>
      </c>
      <c r="AY41" s="5">
        <v>4.3200000000000002E-2</v>
      </c>
      <c r="AZ41" s="5"/>
      <c r="BA41" s="5"/>
      <c r="BB41" s="5"/>
      <c r="BC41" s="5"/>
    </row>
    <row r="42" spans="1:55" x14ac:dyDescent="0.25">
      <c r="A42">
        <v>2011</v>
      </c>
      <c r="B42" t="s">
        <v>68</v>
      </c>
      <c r="D42" s="14">
        <f>USBankData!$AD42</f>
        <v>15123951</v>
      </c>
      <c r="E42" s="14">
        <f>DiscoverData!$AD42</f>
        <v>43966834</v>
      </c>
      <c r="F42" s="14">
        <f>CapitalOneData!$AD42</f>
        <v>41803801</v>
      </c>
      <c r="G42" s="14">
        <f>CitiData!$AD42</f>
        <v>0</v>
      </c>
      <c r="H42" s="14">
        <f>AMEXData!$AD42</f>
        <v>16719340</v>
      </c>
      <c r="I42" s="14">
        <f>JPMData!$AD42</f>
        <v>16855000</v>
      </c>
      <c r="J42" s="14">
        <f>BofAData!$AD42</f>
        <v>2419</v>
      </c>
      <c r="K42" s="14">
        <f>WellsFargoData!$AD42</f>
        <v>15992000</v>
      </c>
      <c r="L42" s="14">
        <f>HuntingtonData!$AD42</f>
        <v>0</v>
      </c>
      <c r="M42" s="14">
        <f>PNCData!$AD42</f>
        <v>3271619</v>
      </c>
      <c r="N42" s="14">
        <f>TDData!$AD42</f>
        <v>0</v>
      </c>
      <c r="O42" s="20">
        <f>PWCData!$AD42</f>
        <v>205</v>
      </c>
      <c r="P42" s="1">
        <v>2.8604676385183176E-2</v>
      </c>
      <c r="Q42" s="1">
        <v>2.3399999999999997E-2</v>
      </c>
      <c r="R42" s="2">
        <f t="shared" si="1"/>
        <v>0</v>
      </c>
      <c r="S42" s="1">
        <f t="shared" si="2"/>
        <v>153.75</v>
      </c>
      <c r="T42" s="1">
        <f t="shared" si="3"/>
        <v>9197785</v>
      </c>
      <c r="U42" s="1">
        <f t="shared" si="4"/>
        <v>16753255</v>
      </c>
      <c r="V42" s="1">
        <f t="shared" si="5"/>
        <v>43966834</v>
      </c>
      <c r="X42" s="2">
        <f t="shared" si="6"/>
        <v>0</v>
      </c>
      <c r="Y42" s="2">
        <f t="shared" si="6"/>
        <v>153.75</v>
      </c>
      <c r="Z42" s="2">
        <f t="shared" si="18"/>
        <v>9197631.25</v>
      </c>
      <c r="AA42" s="2">
        <f t="shared" si="18"/>
        <v>7555470</v>
      </c>
      <c r="AB42" s="2">
        <f t="shared" si="18"/>
        <v>27213579</v>
      </c>
      <c r="AC42" s="2">
        <f t="shared" si="7"/>
        <v>16753101.25</v>
      </c>
      <c r="AD42" s="4">
        <v>3.18</v>
      </c>
      <c r="AE42" s="1">
        <f t="shared" si="8"/>
        <v>3.1800000000000002E-2</v>
      </c>
      <c r="AF42">
        <v>0</v>
      </c>
      <c r="AG42">
        <f t="shared" si="9"/>
        <v>0</v>
      </c>
      <c r="AI42" s="2">
        <f t="shared" si="10"/>
        <v>0</v>
      </c>
      <c r="AJ42" s="5">
        <f t="shared" si="11"/>
        <v>1209.5</v>
      </c>
      <c r="AK42" s="5">
        <f t="shared" si="12"/>
        <v>15123951</v>
      </c>
      <c r="AL42" s="5">
        <f t="shared" si="13"/>
        <v>16821085</v>
      </c>
      <c r="AM42" s="5">
        <f t="shared" si="14"/>
        <v>43966834</v>
      </c>
      <c r="AN42" s="5">
        <f t="shared" si="15"/>
        <v>0</v>
      </c>
      <c r="AO42" s="6">
        <f t="shared" si="15"/>
        <v>1209.5</v>
      </c>
      <c r="AP42" s="6">
        <f t="shared" si="16"/>
        <v>15122741.5</v>
      </c>
      <c r="AQ42" s="6">
        <f t="shared" si="16"/>
        <v>1697134</v>
      </c>
      <c r="AR42" s="6">
        <f t="shared" si="16"/>
        <v>27145749</v>
      </c>
      <c r="AS42" s="6">
        <f t="shared" si="17"/>
        <v>16819875.5</v>
      </c>
      <c r="AX42" s="5">
        <v>4.6146811429775225E-2</v>
      </c>
      <c r="AY42" s="5">
        <v>4.2099999999999999E-2</v>
      </c>
      <c r="AZ42" s="5"/>
      <c r="BA42" s="5"/>
      <c r="BB42" s="5"/>
      <c r="BC42" s="5"/>
    </row>
    <row r="43" spans="1:55" x14ac:dyDescent="0.25">
      <c r="A43">
        <v>2011</v>
      </c>
      <c r="B43" t="s">
        <v>271</v>
      </c>
      <c r="D43" s="14">
        <f>USBankData!$AD43</f>
        <v>15347428</v>
      </c>
      <c r="E43" s="14">
        <f>DiscoverData!$AD43</f>
        <v>45064146</v>
      </c>
      <c r="F43" s="14">
        <f>CapitalOneData!$AD43</f>
        <v>42034607</v>
      </c>
      <c r="G43" s="14">
        <f>CitiData!$AD43</f>
        <v>0</v>
      </c>
      <c r="H43" s="14">
        <f>AMEXData!$AD43</f>
        <v>18350886</v>
      </c>
      <c r="I43" s="14">
        <f>JPMData!$AD43</f>
        <v>19357000</v>
      </c>
      <c r="J43" s="14">
        <f>BofAData!$AD43</f>
        <v>1888</v>
      </c>
      <c r="K43" s="14">
        <f>WellsFargoData!$AD43</f>
        <v>16074000</v>
      </c>
      <c r="L43" s="14">
        <f>HuntingtonData!$AD43</f>
        <v>0</v>
      </c>
      <c r="M43" s="14">
        <f>PNCData!$AD43</f>
        <v>3316832</v>
      </c>
      <c r="N43" s="14">
        <f>TDData!$AD43</f>
        <v>0</v>
      </c>
      <c r="O43" s="20">
        <f>PWCData!$AD43</f>
        <v>129</v>
      </c>
      <c r="P43" s="1">
        <v>2.7611337857770087E-2</v>
      </c>
      <c r="Q43" s="1">
        <v>2.0899999999999998E-2</v>
      </c>
      <c r="R43" s="2">
        <f t="shared" si="1"/>
        <v>0</v>
      </c>
      <c r="S43" s="1">
        <f t="shared" si="2"/>
        <v>96.75</v>
      </c>
      <c r="T43" s="1">
        <f t="shared" si="3"/>
        <v>9332130</v>
      </c>
      <c r="U43" s="1">
        <f t="shared" si="4"/>
        <v>18602414.5</v>
      </c>
      <c r="V43" s="1">
        <f t="shared" si="5"/>
        <v>45064146</v>
      </c>
      <c r="X43" s="2">
        <f t="shared" si="6"/>
        <v>0</v>
      </c>
      <c r="Y43" s="2">
        <f t="shared" si="6"/>
        <v>96.75</v>
      </c>
      <c r="Z43" s="2">
        <f t="shared" si="18"/>
        <v>9332033.25</v>
      </c>
      <c r="AA43" s="2">
        <f t="shared" si="18"/>
        <v>9270284.5</v>
      </c>
      <c r="AB43" s="2">
        <f t="shared" si="18"/>
        <v>26461731.5</v>
      </c>
      <c r="AC43" s="2">
        <f t="shared" si="7"/>
        <v>18602317.75</v>
      </c>
      <c r="AD43" s="4">
        <v>2.98</v>
      </c>
      <c r="AE43" s="1">
        <f t="shared" si="8"/>
        <v>2.98E-2</v>
      </c>
      <c r="AF43">
        <v>0</v>
      </c>
      <c r="AG43">
        <f t="shared" si="9"/>
        <v>0</v>
      </c>
      <c r="AI43" s="2">
        <f t="shared" si="10"/>
        <v>0</v>
      </c>
      <c r="AJ43" s="5">
        <f t="shared" si="11"/>
        <v>944</v>
      </c>
      <c r="AK43" s="5">
        <f t="shared" si="12"/>
        <v>15347428</v>
      </c>
      <c r="AL43" s="5">
        <f t="shared" si="13"/>
        <v>19105471.5</v>
      </c>
      <c r="AM43" s="5">
        <f t="shared" si="14"/>
        <v>45064146</v>
      </c>
      <c r="AN43" s="5">
        <f t="shared" si="15"/>
        <v>0</v>
      </c>
      <c r="AO43" s="6">
        <f t="shared" si="15"/>
        <v>944</v>
      </c>
      <c r="AP43" s="6">
        <f t="shared" si="16"/>
        <v>15346484</v>
      </c>
      <c r="AQ43" s="6">
        <f t="shared" si="16"/>
        <v>3758043.5</v>
      </c>
      <c r="AR43" s="6">
        <f t="shared" si="16"/>
        <v>25958674.5</v>
      </c>
      <c r="AS43" s="6">
        <f t="shared" si="17"/>
        <v>19104527.5</v>
      </c>
      <c r="AX43" s="5">
        <v>3.2520659471366585E-2</v>
      </c>
      <c r="AY43" s="5">
        <v>3.9800000000000002E-2</v>
      </c>
      <c r="AZ43" s="5"/>
      <c r="BA43" s="5"/>
      <c r="BB43" s="5"/>
      <c r="BC43" s="5"/>
    </row>
    <row r="44" spans="1:55" x14ac:dyDescent="0.25">
      <c r="A44">
        <v>2011</v>
      </c>
      <c r="B44" t="s">
        <v>272</v>
      </c>
      <c r="D44" s="14">
        <f>USBankData!$AD44</f>
        <v>15560622</v>
      </c>
      <c r="E44" s="14">
        <f>DiscoverData!$AD44</f>
        <v>45476264</v>
      </c>
      <c r="F44" s="14">
        <f>CapitalOneData!$AD44</f>
        <v>42363330</v>
      </c>
      <c r="G44" s="14">
        <f>CitiData!$AD44</f>
        <v>107815000</v>
      </c>
      <c r="H44" s="14">
        <f>AMEXData!$AD44</f>
        <v>18429425</v>
      </c>
      <c r="I44" s="14">
        <f>JPMData!$AD44</f>
        <v>21106000</v>
      </c>
      <c r="J44" s="14">
        <f>BofAData!$AD44</f>
        <v>1573</v>
      </c>
      <c r="K44" s="14">
        <f>WellsFargoData!$AD44</f>
        <v>16266000</v>
      </c>
      <c r="L44" s="14">
        <f>HuntingtonData!$AD44</f>
        <v>0</v>
      </c>
      <c r="M44" s="14">
        <f>PNCData!$AD44</f>
        <v>3346619</v>
      </c>
      <c r="N44" s="14">
        <f>TDData!$AD44</f>
        <v>0</v>
      </c>
      <c r="O44" s="20">
        <f>PWCData!$AD44</f>
        <v>107</v>
      </c>
      <c r="P44" s="1">
        <v>2.3978019212267672E-2</v>
      </c>
      <c r="Q44" s="1">
        <v>1.95E-2</v>
      </c>
      <c r="R44" s="2">
        <f t="shared" si="1"/>
        <v>0</v>
      </c>
      <c r="S44" s="1">
        <f t="shared" si="2"/>
        <v>1206.5</v>
      </c>
      <c r="T44" s="1">
        <f t="shared" si="3"/>
        <v>15913311</v>
      </c>
      <c r="U44" s="1">
        <f t="shared" si="4"/>
        <v>26420332.5</v>
      </c>
      <c r="V44" s="1">
        <f t="shared" si="5"/>
        <v>107815000</v>
      </c>
      <c r="X44" s="2">
        <f t="shared" si="6"/>
        <v>0</v>
      </c>
      <c r="Y44" s="2">
        <f t="shared" si="6"/>
        <v>1206.5</v>
      </c>
      <c r="Z44" s="2">
        <f t="shared" si="18"/>
        <v>15912104.5</v>
      </c>
      <c r="AA44" s="2">
        <f t="shared" si="18"/>
        <v>10507021.5</v>
      </c>
      <c r="AB44" s="2">
        <f t="shared" si="18"/>
        <v>81394667.5</v>
      </c>
      <c r="AC44" s="2">
        <f t="shared" si="7"/>
        <v>26419126</v>
      </c>
      <c r="AD44" s="4">
        <v>2.82</v>
      </c>
      <c r="AE44" s="1">
        <f t="shared" si="8"/>
        <v>2.8199999999999999E-2</v>
      </c>
      <c r="AF44">
        <v>0</v>
      </c>
      <c r="AG44">
        <f t="shared" si="9"/>
        <v>0</v>
      </c>
      <c r="AI44" s="2">
        <f t="shared" si="10"/>
        <v>0</v>
      </c>
      <c r="AJ44" s="5">
        <f t="shared" si="11"/>
        <v>1674096</v>
      </c>
      <c r="AK44" s="5">
        <f t="shared" si="12"/>
        <v>16266000</v>
      </c>
      <c r="AL44" s="5">
        <f t="shared" si="13"/>
        <v>37048997.5</v>
      </c>
      <c r="AM44" s="5">
        <f t="shared" si="14"/>
        <v>107815000</v>
      </c>
      <c r="AN44" s="5">
        <f t="shared" si="15"/>
        <v>0</v>
      </c>
      <c r="AO44" s="6">
        <f t="shared" si="15"/>
        <v>1674096</v>
      </c>
      <c r="AP44" s="6">
        <f t="shared" si="16"/>
        <v>14591904</v>
      </c>
      <c r="AQ44" s="6">
        <f t="shared" si="16"/>
        <v>20782997.5</v>
      </c>
      <c r="AR44" s="6">
        <f t="shared" si="16"/>
        <v>70766002.5</v>
      </c>
      <c r="AS44" s="6">
        <f t="shared" si="17"/>
        <v>35374901.5</v>
      </c>
      <c r="AX44" s="5">
        <v>3.5633948730022874E-2</v>
      </c>
      <c r="AY44" s="5">
        <v>3.8199999999999998E-2</v>
      </c>
      <c r="AZ44" s="5"/>
      <c r="BA44" s="5"/>
      <c r="BB44" s="5"/>
      <c r="BC44" s="5"/>
    </row>
    <row r="45" spans="1:55" x14ac:dyDescent="0.25">
      <c r="A45">
        <v>2011</v>
      </c>
      <c r="B45" t="s">
        <v>273</v>
      </c>
      <c r="D45" s="14">
        <f>USBankData!$AD45</f>
        <v>16527878</v>
      </c>
      <c r="E45" s="14">
        <f>DiscoverData!$AD45</f>
        <v>47773150</v>
      </c>
      <c r="F45" s="14">
        <f>CapitalOneData!$AD45</f>
        <v>44527163</v>
      </c>
      <c r="G45" s="14">
        <f>CitiData!$AD45</f>
        <v>111934000</v>
      </c>
      <c r="H45" s="14">
        <f>AMEXData!$AD45</f>
        <v>19360761</v>
      </c>
      <c r="I45" s="14">
        <f>JPMData!$AD45</f>
        <v>22680000</v>
      </c>
      <c r="J45" s="14">
        <f>BofAData!$AD45</f>
        <v>2095</v>
      </c>
      <c r="K45" s="14">
        <f>WellsFargoData!$AD45</f>
        <v>17153000</v>
      </c>
      <c r="L45" s="14">
        <f>HuntingtonData!$AD45</f>
        <v>0</v>
      </c>
      <c r="M45" s="14">
        <f>PNCData!$AD45</f>
        <v>3536436</v>
      </c>
      <c r="N45" s="14">
        <f>TDData!$AD45</f>
        <v>0</v>
      </c>
      <c r="O45" s="20">
        <f>PWCData!$AD45</f>
        <v>16</v>
      </c>
      <c r="P45" s="1">
        <v>2.328414071773683E-2</v>
      </c>
      <c r="Q45" s="1">
        <v>1.84E-2</v>
      </c>
      <c r="R45" s="2">
        <f t="shared" si="1"/>
        <v>0</v>
      </c>
      <c r="S45" s="1">
        <f t="shared" si="2"/>
        <v>1575.25</v>
      </c>
      <c r="T45" s="1">
        <f t="shared" si="3"/>
        <v>16840439</v>
      </c>
      <c r="U45" s="1">
        <f t="shared" si="4"/>
        <v>28141790.75</v>
      </c>
      <c r="V45" s="1">
        <f t="shared" si="5"/>
        <v>111934000</v>
      </c>
      <c r="X45" s="2">
        <f t="shared" si="6"/>
        <v>0</v>
      </c>
      <c r="Y45" s="2">
        <f t="shared" si="6"/>
        <v>1575.25</v>
      </c>
      <c r="Z45" s="2">
        <f t="shared" si="18"/>
        <v>16838863.75</v>
      </c>
      <c r="AA45" s="2">
        <f t="shared" si="18"/>
        <v>11301351.75</v>
      </c>
      <c r="AB45" s="2">
        <f t="shared" si="18"/>
        <v>83792209.25</v>
      </c>
      <c r="AC45" s="2">
        <f t="shared" si="7"/>
        <v>28140215.5</v>
      </c>
      <c r="AD45" s="4">
        <v>2.67</v>
      </c>
      <c r="AE45" s="1">
        <f t="shared" si="8"/>
        <v>2.6699999999999998E-2</v>
      </c>
      <c r="AF45">
        <v>0</v>
      </c>
      <c r="AG45">
        <f t="shared" si="9"/>
        <v>0</v>
      </c>
      <c r="AI45" s="2">
        <f t="shared" si="10"/>
        <v>0</v>
      </c>
      <c r="AJ45" s="5">
        <f t="shared" si="11"/>
        <v>1769265.5</v>
      </c>
      <c r="AK45" s="5">
        <f t="shared" si="12"/>
        <v>17153000</v>
      </c>
      <c r="AL45" s="5">
        <f t="shared" si="13"/>
        <v>39065372.25</v>
      </c>
      <c r="AM45" s="5">
        <f t="shared" si="14"/>
        <v>111934000</v>
      </c>
      <c r="AN45" s="5">
        <f t="shared" si="15"/>
        <v>0</v>
      </c>
      <c r="AO45" s="6">
        <f t="shared" si="15"/>
        <v>1769265.5</v>
      </c>
      <c r="AP45" s="6">
        <f t="shared" si="16"/>
        <v>15383734.5</v>
      </c>
      <c r="AQ45" s="6">
        <f t="shared" si="16"/>
        <v>21912372.25</v>
      </c>
      <c r="AR45" s="6">
        <f t="shared" si="16"/>
        <v>72868627.75</v>
      </c>
      <c r="AS45" s="6">
        <f t="shared" si="17"/>
        <v>37296106.75</v>
      </c>
      <c r="AX45" s="5">
        <v>3.1478803632039712E-2</v>
      </c>
      <c r="AY45" s="5">
        <v>3.5200000000000002E-2</v>
      </c>
      <c r="AZ45" s="5"/>
      <c r="BA45" s="5"/>
      <c r="BB45" s="5"/>
      <c r="BC45" s="5"/>
    </row>
    <row r="46" spans="1:55" x14ac:dyDescent="0.25">
      <c r="A46">
        <v>2012</v>
      </c>
      <c r="B46" t="s">
        <v>68</v>
      </c>
      <c r="D46" s="14">
        <f>USBankData!$AD46</f>
        <v>15776792</v>
      </c>
      <c r="E46" s="14">
        <f>DiscoverData!$AD46</f>
        <v>45453079</v>
      </c>
      <c r="F46" s="14">
        <f>CapitalOneData!$AD46</f>
        <v>42314038</v>
      </c>
      <c r="G46" s="14">
        <f>CitiData!$AD46</f>
        <v>104250000</v>
      </c>
      <c r="H46" s="14">
        <f>AMEXData!$AD46</f>
        <v>18119951</v>
      </c>
      <c r="I46" s="14">
        <f>JPMData!$AD46</f>
        <v>21636000</v>
      </c>
      <c r="J46" s="14">
        <f>BofAData!$AD46</f>
        <v>1729</v>
      </c>
      <c r="K46" s="14">
        <f>WellsFargoData!$AD46</f>
        <v>16468000</v>
      </c>
      <c r="L46" s="14">
        <f>HuntingtonData!$AD46</f>
        <v>0</v>
      </c>
      <c r="M46" s="14">
        <f>PNCData!$AD46</f>
        <v>3602408</v>
      </c>
      <c r="N46" s="14">
        <f>TDData!$AD46</f>
        <v>0</v>
      </c>
      <c r="O46" s="20">
        <f>PWCData!$AD46</f>
        <v>0</v>
      </c>
      <c r="P46" s="1">
        <v>2.2878605987116944E-2</v>
      </c>
      <c r="Q46" s="1">
        <v>1.7399999999999999E-2</v>
      </c>
      <c r="R46" s="2">
        <f t="shared" si="1"/>
        <v>0</v>
      </c>
      <c r="S46" s="1">
        <f t="shared" si="2"/>
        <v>1296.75</v>
      </c>
      <c r="T46" s="1">
        <f t="shared" si="3"/>
        <v>16122396</v>
      </c>
      <c r="U46" s="1">
        <f t="shared" si="4"/>
        <v>26805509.5</v>
      </c>
      <c r="V46" s="1">
        <f t="shared" si="5"/>
        <v>104250000</v>
      </c>
      <c r="X46" s="2">
        <f t="shared" si="6"/>
        <v>0</v>
      </c>
      <c r="Y46" s="2">
        <f t="shared" si="6"/>
        <v>1296.75</v>
      </c>
      <c r="Z46" s="2">
        <f t="shared" si="18"/>
        <v>16121099.25</v>
      </c>
      <c r="AA46" s="2">
        <f t="shared" si="18"/>
        <v>10683113.5</v>
      </c>
      <c r="AB46" s="2">
        <f t="shared" si="18"/>
        <v>77444490.5</v>
      </c>
      <c r="AC46" s="2">
        <f t="shared" si="7"/>
        <v>26804212.75</v>
      </c>
      <c r="AD46" s="4">
        <v>2.58</v>
      </c>
      <c r="AE46" s="1">
        <f t="shared" si="8"/>
        <v>2.58E-2</v>
      </c>
      <c r="AF46">
        <v>0</v>
      </c>
      <c r="AG46">
        <f t="shared" si="9"/>
        <v>0</v>
      </c>
      <c r="AI46" s="2">
        <f t="shared" si="10"/>
        <v>0</v>
      </c>
      <c r="AJ46" s="5">
        <f t="shared" si="11"/>
        <v>1802068.5</v>
      </c>
      <c r="AK46" s="5">
        <f t="shared" si="12"/>
        <v>16468000</v>
      </c>
      <c r="AL46" s="5">
        <f t="shared" si="13"/>
        <v>37144528.5</v>
      </c>
      <c r="AM46" s="5">
        <f t="shared" si="14"/>
        <v>104250000</v>
      </c>
      <c r="AN46" s="5">
        <f t="shared" si="15"/>
        <v>0</v>
      </c>
      <c r="AO46" s="6">
        <f t="shared" si="15"/>
        <v>1802068.5</v>
      </c>
      <c r="AP46" s="6">
        <f t="shared" si="16"/>
        <v>14665931.5</v>
      </c>
      <c r="AQ46" s="6">
        <f t="shared" si="16"/>
        <v>20676528.5</v>
      </c>
      <c r="AR46" s="6">
        <f t="shared" si="16"/>
        <v>67105471.5</v>
      </c>
      <c r="AS46" s="6">
        <f t="shared" si="17"/>
        <v>35342460</v>
      </c>
      <c r="AX46" s="5">
        <v>3.4082293651529004E-2</v>
      </c>
      <c r="AY46" s="5">
        <v>3.3599999999999998E-2</v>
      </c>
      <c r="AZ46" s="5"/>
      <c r="BA46" s="5"/>
      <c r="BB46" s="5"/>
      <c r="BC46" s="5"/>
    </row>
    <row r="47" spans="1:55" x14ac:dyDescent="0.25">
      <c r="A47">
        <v>2012</v>
      </c>
      <c r="B47" t="s">
        <v>271</v>
      </c>
      <c r="D47" s="14">
        <f>USBankData!$AD47</f>
        <v>16093303</v>
      </c>
      <c r="E47" s="14">
        <f>DiscoverData!$AD47</f>
        <v>46648134</v>
      </c>
      <c r="F47" s="14">
        <f>CapitalOneData!$AD47</f>
        <v>50677272</v>
      </c>
      <c r="G47" s="14">
        <f>CitiData!$AD47</f>
        <v>104086000</v>
      </c>
      <c r="H47" s="14">
        <f>AMEXData!$AD47</f>
        <v>19537884</v>
      </c>
      <c r="I47" s="14">
        <f>JPMData!$AD47</f>
        <v>21986000</v>
      </c>
      <c r="J47" s="14">
        <f>BofAData!$AD47</f>
        <v>2945</v>
      </c>
      <c r="K47" s="14">
        <f>WellsFargoData!$AD47</f>
        <v>16946000</v>
      </c>
      <c r="L47" s="14">
        <f>HuntingtonData!$AD47</f>
        <v>0</v>
      </c>
      <c r="M47" s="14">
        <f>PNCData!$AD47</f>
        <v>3638926</v>
      </c>
      <c r="N47" s="14">
        <f>TDData!$AD47</f>
        <v>0</v>
      </c>
      <c r="O47" s="20">
        <f>PWCData!$AD47</f>
        <v>0</v>
      </c>
      <c r="P47" s="1">
        <v>2.1189301782225764E-2</v>
      </c>
      <c r="Q47" s="1">
        <v>1.7399999999999999E-2</v>
      </c>
      <c r="R47" s="2">
        <f t="shared" si="1"/>
        <v>0</v>
      </c>
      <c r="S47" s="1">
        <f t="shared" si="2"/>
        <v>2208.75</v>
      </c>
      <c r="T47" s="1">
        <f t="shared" si="3"/>
        <v>16519651.5</v>
      </c>
      <c r="U47" s="1">
        <f t="shared" si="4"/>
        <v>28151533.5</v>
      </c>
      <c r="V47" s="1">
        <f t="shared" si="5"/>
        <v>104086000</v>
      </c>
      <c r="X47" s="2">
        <f t="shared" si="6"/>
        <v>0</v>
      </c>
      <c r="Y47" s="2">
        <f t="shared" si="6"/>
        <v>2208.75</v>
      </c>
      <c r="Z47" s="2">
        <f t="shared" si="18"/>
        <v>16517442.75</v>
      </c>
      <c r="AA47" s="2">
        <f t="shared" si="18"/>
        <v>11631882</v>
      </c>
      <c r="AB47" s="2">
        <f t="shared" si="18"/>
        <v>75934466.5</v>
      </c>
      <c r="AC47" s="2">
        <f t="shared" si="7"/>
        <v>28149324.75</v>
      </c>
      <c r="AD47" s="4">
        <v>2.4500000000000002</v>
      </c>
      <c r="AE47" s="1">
        <f t="shared" si="8"/>
        <v>2.4500000000000001E-2</v>
      </c>
      <c r="AF47">
        <v>0</v>
      </c>
      <c r="AG47">
        <f t="shared" si="9"/>
        <v>0</v>
      </c>
      <c r="AI47" s="2">
        <f t="shared" si="10"/>
        <v>0</v>
      </c>
      <c r="AJ47" s="5">
        <f t="shared" si="11"/>
        <v>1820935.5</v>
      </c>
      <c r="AK47" s="5">
        <f t="shared" si="12"/>
        <v>16946000</v>
      </c>
      <c r="AL47" s="5">
        <f t="shared" si="13"/>
        <v>40482600.5</v>
      </c>
      <c r="AM47" s="5">
        <f t="shared" si="14"/>
        <v>104086000</v>
      </c>
      <c r="AN47" s="5">
        <f t="shared" si="15"/>
        <v>0</v>
      </c>
      <c r="AO47" s="6">
        <f t="shared" si="15"/>
        <v>1820935.5</v>
      </c>
      <c r="AP47" s="6">
        <f t="shared" si="16"/>
        <v>15125064.5</v>
      </c>
      <c r="AQ47" s="6">
        <f t="shared" si="16"/>
        <v>23536600.5</v>
      </c>
      <c r="AR47" s="6">
        <f t="shared" si="16"/>
        <v>63603399.5</v>
      </c>
      <c r="AS47" s="6">
        <f t="shared" si="17"/>
        <v>38661665</v>
      </c>
      <c r="AX47" s="5">
        <v>2.4310421063602615E-2</v>
      </c>
      <c r="AY47" s="5">
        <v>3.3799999999999997E-2</v>
      </c>
      <c r="AZ47" s="5"/>
      <c r="BA47" s="5"/>
      <c r="BB47" s="5"/>
      <c r="BC47" s="5"/>
    </row>
    <row r="48" spans="1:55" x14ac:dyDescent="0.25">
      <c r="A48">
        <v>2012</v>
      </c>
      <c r="B48" t="s">
        <v>272</v>
      </c>
      <c r="D48" s="14">
        <f>USBankData!$AD48</f>
        <v>15614654</v>
      </c>
      <c r="E48" s="14">
        <f>DiscoverData!$AD48</f>
        <v>47933315</v>
      </c>
      <c r="F48" s="14">
        <f>CapitalOneData!$AD48</f>
        <v>50899480</v>
      </c>
      <c r="G48" s="14">
        <f>CitiData!$AD48</f>
        <v>103581000</v>
      </c>
      <c r="H48" s="14">
        <f>AMEXData!$AD48</f>
        <v>18719349</v>
      </c>
      <c r="I48" s="14">
        <f>JPMData!$AD48</f>
        <v>22516000</v>
      </c>
      <c r="J48" s="14">
        <f>BofAData!$AD48</f>
        <v>2186</v>
      </c>
      <c r="K48" s="14">
        <f>WellsFargoData!$AD48</f>
        <v>17591000</v>
      </c>
      <c r="L48" s="14">
        <f>HuntingtonData!$AD48</f>
        <v>0</v>
      </c>
      <c r="M48" s="14">
        <f>PNCData!$AD48</f>
        <v>3642439</v>
      </c>
      <c r="N48" s="14">
        <f>TDData!$AD48</f>
        <v>0</v>
      </c>
      <c r="O48" s="20">
        <f>PWCData!$AD48</f>
        <v>0</v>
      </c>
      <c r="P48" s="1">
        <v>1.9541694237680905E-2</v>
      </c>
      <c r="Q48" s="1">
        <v>1.7000000000000001E-2</v>
      </c>
      <c r="R48" s="2">
        <f t="shared" si="1"/>
        <v>0</v>
      </c>
      <c r="S48" s="1">
        <f t="shared" si="2"/>
        <v>1639.5</v>
      </c>
      <c r="T48" s="1">
        <f t="shared" si="3"/>
        <v>16602827</v>
      </c>
      <c r="U48" s="1">
        <f t="shared" si="4"/>
        <v>28870328.75</v>
      </c>
      <c r="V48" s="1">
        <f t="shared" si="5"/>
        <v>103581000</v>
      </c>
      <c r="X48" s="2">
        <f t="shared" si="6"/>
        <v>0</v>
      </c>
      <c r="Y48" s="2">
        <f t="shared" si="6"/>
        <v>1639.5</v>
      </c>
      <c r="Z48" s="2">
        <f t="shared" si="18"/>
        <v>16601187.5</v>
      </c>
      <c r="AA48" s="2">
        <f t="shared" si="18"/>
        <v>12267501.75</v>
      </c>
      <c r="AB48" s="2">
        <f t="shared" si="18"/>
        <v>74710671.25</v>
      </c>
      <c r="AC48" s="2">
        <f t="shared" si="7"/>
        <v>28868689.25</v>
      </c>
      <c r="AD48" s="4">
        <v>2.29</v>
      </c>
      <c r="AE48" s="1">
        <f t="shared" si="8"/>
        <v>2.29E-2</v>
      </c>
      <c r="AF48">
        <v>0</v>
      </c>
      <c r="AG48">
        <f t="shared" si="9"/>
        <v>0</v>
      </c>
      <c r="AI48" s="2">
        <f t="shared" si="10"/>
        <v>0</v>
      </c>
      <c r="AJ48" s="5">
        <f t="shared" si="11"/>
        <v>1822312.5</v>
      </c>
      <c r="AK48" s="5">
        <f t="shared" si="12"/>
        <v>17591000</v>
      </c>
      <c r="AL48" s="5">
        <f t="shared" si="13"/>
        <v>41578986.25</v>
      </c>
      <c r="AM48" s="5">
        <f t="shared" si="14"/>
        <v>103581000</v>
      </c>
      <c r="AN48" s="5">
        <f t="shared" si="15"/>
        <v>0</v>
      </c>
      <c r="AO48" s="6">
        <f t="shared" si="15"/>
        <v>1822312.5</v>
      </c>
      <c r="AP48" s="6">
        <f t="shared" si="16"/>
        <v>15768687.5</v>
      </c>
      <c r="AQ48" s="6">
        <f t="shared" si="16"/>
        <v>23987986.25</v>
      </c>
      <c r="AR48" s="6">
        <f t="shared" si="16"/>
        <v>62002013.75</v>
      </c>
      <c r="AS48" s="6">
        <f t="shared" si="17"/>
        <v>39756673.75</v>
      </c>
      <c r="AX48" s="5">
        <v>2.095140820385253E-2</v>
      </c>
      <c r="AY48" s="5">
        <v>3.0200000000000001E-2</v>
      </c>
      <c r="AZ48" s="5"/>
      <c r="BA48" s="5"/>
      <c r="BB48" s="5"/>
      <c r="BC48" s="5"/>
    </row>
    <row r="49" spans="1:55" x14ac:dyDescent="0.25">
      <c r="A49">
        <v>2012</v>
      </c>
      <c r="B49" t="s">
        <v>273</v>
      </c>
      <c r="D49" s="14">
        <f>USBankData!$AD49</f>
        <v>16289760</v>
      </c>
      <c r="E49" s="14">
        <f>DiscoverData!$AD49</f>
        <v>50927790</v>
      </c>
      <c r="F49" s="14">
        <f>CapitalOneData!$AD49</f>
        <v>51872270</v>
      </c>
      <c r="G49" s="14">
        <f>CitiData!$AD49</f>
        <v>106685000</v>
      </c>
      <c r="H49" s="14">
        <f>AMEXData!$AD49</f>
        <v>20375706</v>
      </c>
      <c r="I49" s="14">
        <f>JPMData!$AD49</f>
        <v>21516000</v>
      </c>
      <c r="J49" s="14">
        <f>BofAData!$AD49</f>
        <v>2882</v>
      </c>
      <c r="K49" s="14">
        <f>WellsFargoData!$AD49</f>
        <v>18270000</v>
      </c>
      <c r="L49" s="14">
        <f>HuntingtonData!$AD49</f>
        <v>0</v>
      </c>
      <c r="M49" s="14">
        <f>PNCData!$AD49</f>
        <v>3821261</v>
      </c>
      <c r="N49" s="14">
        <f>TDData!$AD49</f>
        <v>0</v>
      </c>
      <c r="O49" s="20">
        <f>PWCData!$AD49</f>
        <v>0</v>
      </c>
      <c r="P49" s="1">
        <v>2.0241016710118964E-2</v>
      </c>
      <c r="Q49" s="1">
        <v>1.6200000000000003E-2</v>
      </c>
      <c r="R49" s="2">
        <f t="shared" si="1"/>
        <v>0</v>
      </c>
      <c r="S49" s="1">
        <f t="shared" si="2"/>
        <v>2161.5</v>
      </c>
      <c r="T49" s="1">
        <f t="shared" si="3"/>
        <v>17279880</v>
      </c>
      <c r="U49" s="1">
        <f t="shared" si="4"/>
        <v>28868947.5</v>
      </c>
      <c r="V49" s="1">
        <f t="shared" si="5"/>
        <v>106685000</v>
      </c>
      <c r="X49" s="2">
        <f t="shared" si="6"/>
        <v>0</v>
      </c>
      <c r="Y49" s="2">
        <f t="shared" si="6"/>
        <v>2161.5</v>
      </c>
      <c r="Z49" s="2">
        <f t="shared" si="18"/>
        <v>17277718.5</v>
      </c>
      <c r="AA49" s="2">
        <f t="shared" si="18"/>
        <v>11589067.5</v>
      </c>
      <c r="AB49" s="2">
        <f t="shared" si="18"/>
        <v>77816052.5</v>
      </c>
      <c r="AC49" s="2">
        <f t="shared" si="7"/>
        <v>28866786</v>
      </c>
      <c r="AD49" s="4">
        <v>2.17</v>
      </c>
      <c r="AE49" s="1">
        <f t="shared" si="8"/>
        <v>2.1700000000000001E-2</v>
      </c>
      <c r="AF49">
        <v>0</v>
      </c>
      <c r="AG49">
        <f t="shared" si="9"/>
        <v>0</v>
      </c>
      <c r="AI49" s="2">
        <f t="shared" si="10"/>
        <v>0</v>
      </c>
      <c r="AJ49" s="5">
        <f t="shared" si="11"/>
        <v>1912071.5</v>
      </c>
      <c r="AK49" s="5">
        <f t="shared" si="12"/>
        <v>18270000</v>
      </c>
      <c r="AL49" s="5">
        <f t="shared" si="13"/>
        <v>43574842.5</v>
      </c>
      <c r="AM49" s="5">
        <f t="shared" si="14"/>
        <v>106685000</v>
      </c>
      <c r="AN49" s="5">
        <f t="shared" si="15"/>
        <v>0</v>
      </c>
      <c r="AO49" s="6">
        <f t="shared" si="15"/>
        <v>1912071.5</v>
      </c>
      <c r="AP49" s="6">
        <f t="shared" si="16"/>
        <v>16357928.5</v>
      </c>
      <c r="AQ49" s="6">
        <f t="shared" si="16"/>
        <v>25304842.5</v>
      </c>
      <c r="AR49" s="6">
        <f t="shared" si="16"/>
        <v>63110157.5</v>
      </c>
      <c r="AS49" s="6">
        <f t="shared" si="17"/>
        <v>41662771</v>
      </c>
      <c r="AX49" s="5">
        <v>1.386127627563526E-2</v>
      </c>
      <c r="AY49" s="5">
        <v>2.8399999999999998E-2</v>
      </c>
      <c r="AZ49" s="5"/>
      <c r="BA49" s="5"/>
      <c r="BB49" s="5"/>
      <c r="BC49" s="5"/>
    </row>
    <row r="50" spans="1:55" x14ac:dyDescent="0.25">
      <c r="A50">
        <v>2013</v>
      </c>
      <c r="B50" t="s">
        <v>68</v>
      </c>
      <c r="D50" s="14">
        <f>USBankData!$AD50</f>
        <v>15447485</v>
      </c>
      <c r="E50" s="14">
        <f>DiscoverData!$AD50</f>
        <v>48448664</v>
      </c>
      <c r="F50" s="14">
        <f>CapitalOneData!$AD50</f>
        <v>48282756</v>
      </c>
      <c r="G50" s="14">
        <f>CitiData!$AD50</f>
        <v>99840000</v>
      </c>
      <c r="H50" s="14">
        <f>AMEXData!$AD50</f>
        <v>18257311</v>
      </c>
      <c r="I50" s="14">
        <f>JPMData!$AD50</f>
        <v>20797000</v>
      </c>
      <c r="J50" s="14">
        <f>BofAData!$AD50</f>
        <v>2000</v>
      </c>
      <c r="K50" s="14">
        <f>WellsFargoData!$AD50</f>
        <v>17939000</v>
      </c>
      <c r="L50" s="14">
        <f>HuntingtonData!$AD50</f>
        <v>0</v>
      </c>
      <c r="M50" s="14">
        <f>PNCData!$AD50</f>
        <v>3588395</v>
      </c>
      <c r="N50" s="14">
        <f>TDData!$AD50</f>
        <v>5265336</v>
      </c>
      <c r="O50" s="20">
        <f>PWCData!$AD50</f>
        <v>0</v>
      </c>
      <c r="P50" s="1">
        <v>1.7961877865087714E-2</v>
      </c>
      <c r="Q50" s="1">
        <v>1.55E-2</v>
      </c>
      <c r="R50" s="2">
        <f t="shared" si="1"/>
        <v>0</v>
      </c>
      <c r="S50" s="1">
        <f t="shared" si="2"/>
        <v>2691796.25</v>
      </c>
      <c r="T50" s="1">
        <f t="shared" si="3"/>
        <v>16693242.5</v>
      </c>
      <c r="U50" s="1">
        <f t="shared" si="4"/>
        <v>27668439</v>
      </c>
      <c r="V50" s="1">
        <f t="shared" si="5"/>
        <v>99840000</v>
      </c>
      <c r="X50" s="2">
        <f t="shared" si="6"/>
        <v>0</v>
      </c>
      <c r="Y50" s="2">
        <f t="shared" si="6"/>
        <v>2691796.25</v>
      </c>
      <c r="Z50" s="2">
        <f t="shared" si="18"/>
        <v>14001446.25</v>
      </c>
      <c r="AA50" s="2">
        <f t="shared" si="18"/>
        <v>10975196.5</v>
      </c>
      <c r="AB50" s="2">
        <f t="shared" si="18"/>
        <v>72171561</v>
      </c>
      <c r="AC50" s="2">
        <f t="shared" si="7"/>
        <v>24976642.75</v>
      </c>
      <c r="AD50" s="4">
        <v>2.08</v>
      </c>
      <c r="AE50" s="1">
        <f t="shared" si="8"/>
        <v>2.0799999999999999E-2</v>
      </c>
      <c r="AF50">
        <v>0</v>
      </c>
      <c r="AG50">
        <f t="shared" si="9"/>
        <v>0</v>
      </c>
      <c r="AI50" s="2">
        <f t="shared" si="10"/>
        <v>0</v>
      </c>
      <c r="AJ50" s="5">
        <f t="shared" si="11"/>
        <v>4426865.5</v>
      </c>
      <c r="AK50" s="5">
        <f t="shared" si="12"/>
        <v>17939000</v>
      </c>
      <c r="AL50" s="5">
        <f t="shared" si="13"/>
        <v>41411317</v>
      </c>
      <c r="AM50" s="5">
        <f t="shared" si="14"/>
        <v>99840000</v>
      </c>
      <c r="AN50" s="5">
        <f t="shared" si="15"/>
        <v>0</v>
      </c>
      <c r="AO50" s="6">
        <f t="shared" si="15"/>
        <v>4426865.5</v>
      </c>
      <c r="AP50" s="6">
        <f t="shared" si="16"/>
        <v>13512134.5</v>
      </c>
      <c r="AQ50" s="6">
        <f t="shared" si="16"/>
        <v>23472317</v>
      </c>
      <c r="AR50" s="6">
        <f t="shared" si="16"/>
        <v>58428683</v>
      </c>
      <c r="AS50" s="6">
        <f t="shared" si="17"/>
        <v>36984451.5</v>
      </c>
      <c r="AX50" s="5">
        <v>1.7464820824131515E-2</v>
      </c>
      <c r="AY50" s="5">
        <v>2.3599999999999999E-2</v>
      </c>
      <c r="AZ50" s="5"/>
      <c r="BA50" s="5"/>
      <c r="BB50" s="5"/>
      <c r="BC50" s="5"/>
    </row>
    <row r="51" spans="1:55" x14ac:dyDescent="0.25">
      <c r="A51">
        <v>2013</v>
      </c>
      <c r="B51" t="s">
        <v>271</v>
      </c>
      <c r="D51" s="14">
        <f>USBankData!$AD51</f>
        <v>16678352</v>
      </c>
      <c r="E51" s="14">
        <f>DiscoverData!$AD51</f>
        <v>49581089</v>
      </c>
      <c r="F51" s="14">
        <f>CapitalOneData!$AD51</f>
        <v>48704034</v>
      </c>
      <c r="G51" s="14">
        <f>CitiData!$AD51</f>
        <v>100215000</v>
      </c>
      <c r="H51" s="14">
        <f>AMEXData!$AD51</f>
        <v>19383265</v>
      </c>
      <c r="I51" s="14">
        <f>JPMData!$AD51</f>
        <v>21386000</v>
      </c>
      <c r="J51" s="14">
        <f>BofAData!$AD51</f>
        <v>2000</v>
      </c>
      <c r="K51" s="14">
        <f>WellsFargoData!$AD51</f>
        <v>18402000</v>
      </c>
      <c r="L51" s="14">
        <f>HuntingtonData!$AD51</f>
        <v>0</v>
      </c>
      <c r="M51" s="14">
        <f>PNCData!$AD51</f>
        <v>3632961</v>
      </c>
      <c r="N51" s="14">
        <f>TDData!$AD51</f>
        <v>5310142</v>
      </c>
      <c r="O51" s="20">
        <f>PWCData!$AD51</f>
        <v>0</v>
      </c>
      <c r="P51" s="1">
        <v>1.7097824596538323E-2</v>
      </c>
      <c r="Q51" s="1">
        <v>1.5100000000000001E-2</v>
      </c>
      <c r="R51" s="2">
        <f t="shared" si="1"/>
        <v>0</v>
      </c>
      <c r="S51" s="1">
        <f t="shared" si="2"/>
        <v>2725220.75</v>
      </c>
      <c r="T51" s="1">
        <f t="shared" si="3"/>
        <v>17540176</v>
      </c>
      <c r="U51" s="1">
        <f t="shared" si="4"/>
        <v>28215508.5</v>
      </c>
      <c r="V51" s="1">
        <f t="shared" si="5"/>
        <v>100215000</v>
      </c>
      <c r="X51" s="2">
        <f t="shared" si="6"/>
        <v>0</v>
      </c>
      <c r="Y51" s="2">
        <f t="shared" si="6"/>
        <v>2725220.75</v>
      </c>
      <c r="Z51" s="2">
        <f t="shared" si="18"/>
        <v>14814955.25</v>
      </c>
      <c r="AA51" s="2">
        <f t="shared" si="18"/>
        <v>10675332.5</v>
      </c>
      <c r="AB51" s="2">
        <f t="shared" si="18"/>
        <v>71999491.5</v>
      </c>
      <c r="AC51" s="2">
        <f t="shared" si="7"/>
        <v>25490287.75</v>
      </c>
      <c r="AD51" s="4">
        <v>1.98</v>
      </c>
      <c r="AE51" s="1">
        <f t="shared" si="8"/>
        <v>1.9799999999999998E-2</v>
      </c>
      <c r="AF51">
        <v>0</v>
      </c>
      <c r="AG51">
        <f t="shared" si="9"/>
        <v>0</v>
      </c>
      <c r="AI51" s="2">
        <f t="shared" si="10"/>
        <v>0</v>
      </c>
      <c r="AJ51" s="5">
        <f t="shared" si="11"/>
        <v>4471551.5</v>
      </c>
      <c r="AK51" s="5">
        <f t="shared" si="12"/>
        <v>18402000</v>
      </c>
      <c r="AL51" s="5">
        <f t="shared" si="13"/>
        <v>41874525.5</v>
      </c>
      <c r="AM51" s="5">
        <f t="shared" si="14"/>
        <v>100215000</v>
      </c>
      <c r="AN51" s="5">
        <f t="shared" si="15"/>
        <v>0</v>
      </c>
      <c r="AO51" s="6">
        <f t="shared" si="15"/>
        <v>4471551.5</v>
      </c>
      <c r="AP51" s="6">
        <f t="shared" si="16"/>
        <v>13930448.5</v>
      </c>
      <c r="AQ51" s="6">
        <f t="shared" si="16"/>
        <v>23472525.5</v>
      </c>
      <c r="AR51" s="6">
        <f t="shared" si="16"/>
        <v>58340474.5</v>
      </c>
      <c r="AS51" s="6">
        <f t="shared" si="17"/>
        <v>37402974</v>
      </c>
      <c r="AX51" s="5">
        <v>1.5519232438457077E-2</v>
      </c>
      <c r="AY51" s="5">
        <v>2.2599999999999999E-2</v>
      </c>
      <c r="AZ51" s="5"/>
      <c r="BA51" s="5"/>
      <c r="BB51" s="5"/>
      <c r="BC51" s="5"/>
    </row>
    <row r="52" spans="1:55" x14ac:dyDescent="0.25">
      <c r="A52">
        <v>2013</v>
      </c>
      <c r="B52" t="s">
        <v>272</v>
      </c>
      <c r="D52" s="14">
        <f>USBankData!$AD52</f>
        <v>17086951</v>
      </c>
      <c r="E52" s="14">
        <f>DiscoverData!$AD52</f>
        <v>50155341</v>
      </c>
      <c r="F52" s="14">
        <f>CapitalOneData!$AD52</f>
        <v>48756718</v>
      </c>
      <c r="G52" s="14">
        <f>CitiData!$AD52</f>
        <v>106633000</v>
      </c>
      <c r="H52" s="14">
        <f>AMEXData!$AD52</f>
        <v>19366180</v>
      </c>
      <c r="I52" s="14">
        <f>JPMData!$AD52</f>
        <v>21814000</v>
      </c>
      <c r="J52" s="14">
        <f>BofAData!$AD52</f>
        <v>3000</v>
      </c>
      <c r="K52" s="14">
        <f>WellsFargoData!$AD52</f>
        <v>18726000</v>
      </c>
      <c r="L52" s="14">
        <f>HuntingtonData!$AD52</f>
        <v>0</v>
      </c>
      <c r="M52" s="14">
        <f>PNCData!$AD52</f>
        <v>3736916</v>
      </c>
      <c r="N52" s="14">
        <f>TDData!$AD52</f>
        <v>5392917</v>
      </c>
      <c r="O52" s="20">
        <f>PWCData!$AD52</f>
        <v>0</v>
      </c>
      <c r="P52" s="1">
        <v>1.6954290863953499E-2</v>
      </c>
      <c r="Q52" s="1">
        <v>1.4499999999999999E-2</v>
      </c>
      <c r="R52" s="2">
        <f t="shared" si="1"/>
        <v>0</v>
      </c>
      <c r="S52" s="1">
        <f t="shared" si="2"/>
        <v>2803437</v>
      </c>
      <c r="T52" s="1">
        <f t="shared" si="3"/>
        <v>17906475.5</v>
      </c>
      <c r="U52" s="1">
        <f t="shared" si="4"/>
        <v>28549679.5</v>
      </c>
      <c r="V52" s="1">
        <f t="shared" si="5"/>
        <v>106633000</v>
      </c>
      <c r="X52" s="2">
        <f t="shared" si="6"/>
        <v>0</v>
      </c>
      <c r="Y52" s="2">
        <f t="shared" si="6"/>
        <v>2803437</v>
      </c>
      <c r="Z52" s="2">
        <f t="shared" si="18"/>
        <v>15103038.5</v>
      </c>
      <c r="AA52" s="2">
        <f t="shared" si="18"/>
        <v>10643204</v>
      </c>
      <c r="AB52" s="2">
        <f t="shared" si="18"/>
        <v>78083320.5</v>
      </c>
      <c r="AC52" s="2">
        <f t="shared" si="7"/>
        <v>25746242.5</v>
      </c>
      <c r="AD52" s="4">
        <v>1.86</v>
      </c>
      <c r="AE52" s="1">
        <f t="shared" si="8"/>
        <v>1.8600000000000002E-2</v>
      </c>
      <c r="AF52">
        <v>0</v>
      </c>
      <c r="AG52">
        <f t="shared" si="9"/>
        <v>0</v>
      </c>
      <c r="AI52" s="2">
        <f t="shared" si="10"/>
        <v>0</v>
      </c>
      <c r="AJ52" s="5">
        <f t="shared" si="11"/>
        <v>4564916.5</v>
      </c>
      <c r="AK52" s="5">
        <f t="shared" si="12"/>
        <v>18726000</v>
      </c>
      <c r="AL52" s="5">
        <f t="shared" si="13"/>
        <v>42021038.5</v>
      </c>
      <c r="AM52" s="5">
        <f t="shared" si="14"/>
        <v>106633000</v>
      </c>
      <c r="AN52" s="5">
        <f t="shared" si="15"/>
        <v>0</v>
      </c>
      <c r="AO52" s="6">
        <f t="shared" si="15"/>
        <v>4564916.5</v>
      </c>
      <c r="AP52" s="6">
        <f t="shared" si="16"/>
        <v>14161083.5</v>
      </c>
      <c r="AQ52" s="6">
        <f t="shared" si="16"/>
        <v>23295038.5</v>
      </c>
      <c r="AR52" s="6">
        <f t="shared" si="16"/>
        <v>64611961.5</v>
      </c>
      <c r="AS52" s="6">
        <f t="shared" si="17"/>
        <v>37456122</v>
      </c>
      <c r="AX52" s="5">
        <v>1.1646018223590316E-2</v>
      </c>
      <c r="AY52" s="5">
        <v>2.06E-2</v>
      </c>
      <c r="AZ52" s="5"/>
      <c r="BA52" s="5"/>
      <c r="BB52" s="5"/>
      <c r="BC52" s="5"/>
    </row>
    <row r="53" spans="1:55" x14ac:dyDescent="0.25">
      <c r="A53">
        <v>2013</v>
      </c>
      <c r="B53" t="s">
        <v>273</v>
      </c>
      <c r="D53" s="14">
        <f>USBankData!$AD53</f>
        <v>18025170</v>
      </c>
      <c r="E53" s="14">
        <f>DiscoverData!$AD53</f>
        <v>52949882</v>
      </c>
      <c r="F53" s="14">
        <f>CapitalOneData!$AD53</f>
        <v>50765789</v>
      </c>
      <c r="G53" s="14">
        <f>CitiData!$AD53</f>
        <v>111669000</v>
      </c>
      <c r="H53" s="14">
        <f>AMEXData!$AD53</f>
        <v>19798948</v>
      </c>
      <c r="I53" s="14">
        <f>JPMData!$AD53</f>
        <v>23824000</v>
      </c>
      <c r="J53" s="14">
        <f>BofAData!$AD53</f>
        <v>2000</v>
      </c>
      <c r="K53" s="14">
        <f>WellsFargoData!$AD53</f>
        <v>19834000</v>
      </c>
      <c r="L53" s="14">
        <f>HuntingtonData!$AD53</f>
        <v>0</v>
      </c>
      <c r="M53" s="14">
        <f>PNCData!$AD53</f>
        <v>3921449</v>
      </c>
      <c r="N53" s="14">
        <f>TDData!$AD53</f>
        <v>5991349</v>
      </c>
      <c r="O53" s="20">
        <f>PWCData!$AD53</f>
        <v>0</v>
      </c>
      <c r="P53" s="1">
        <v>1.6626642680194363E-2</v>
      </c>
      <c r="Q53" s="1">
        <v>1.3999999999999999E-2</v>
      </c>
      <c r="R53" s="2">
        <f t="shared" si="1"/>
        <v>0</v>
      </c>
      <c r="S53" s="1">
        <f t="shared" si="2"/>
        <v>2941586.75</v>
      </c>
      <c r="T53" s="1">
        <f t="shared" si="3"/>
        <v>18912059</v>
      </c>
      <c r="U53" s="1">
        <f t="shared" si="4"/>
        <v>30559447.25</v>
      </c>
      <c r="V53" s="1">
        <f t="shared" si="5"/>
        <v>111669000</v>
      </c>
      <c r="X53" s="2">
        <f t="shared" si="6"/>
        <v>0</v>
      </c>
      <c r="Y53" s="2">
        <f t="shared" si="6"/>
        <v>2941586.75</v>
      </c>
      <c r="Z53" s="2">
        <f t="shared" si="18"/>
        <v>15970472.25</v>
      </c>
      <c r="AA53" s="2">
        <f t="shared" si="18"/>
        <v>11647388.25</v>
      </c>
      <c r="AB53" s="2">
        <f t="shared" si="18"/>
        <v>81109552.75</v>
      </c>
      <c r="AC53" s="2">
        <f t="shared" si="7"/>
        <v>27617860.5</v>
      </c>
      <c r="AD53" s="4">
        <v>1.75</v>
      </c>
      <c r="AE53" s="1">
        <f t="shared" si="8"/>
        <v>1.7500000000000002E-2</v>
      </c>
      <c r="AF53">
        <v>0</v>
      </c>
      <c r="AG53">
        <f t="shared" si="9"/>
        <v>0</v>
      </c>
      <c r="AI53" s="2">
        <f t="shared" si="10"/>
        <v>0</v>
      </c>
      <c r="AJ53" s="5">
        <f t="shared" si="11"/>
        <v>4956399</v>
      </c>
      <c r="AK53" s="5">
        <f t="shared" si="12"/>
        <v>19798948</v>
      </c>
      <c r="AL53" s="5">
        <f t="shared" si="13"/>
        <v>44030341.75</v>
      </c>
      <c r="AM53" s="5">
        <f t="shared" si="14"/>
        <v>111669000</v>
      </c>
      <c r="AN53" s="5">
        <f t="shared" si="15"/>
        <v>0</v>
      </c>
      <c r="AO53" s="6">
        <f t="shared" si="15"/>
        <v>4956399</v>
      </c>
      <c r="AP53" s="6">
        <f t="shared" si="16"/>
        <v>14842549</v>
      </c>
      <c r="AQ53" s="6">
        <f t="shared" si="16"/>
        <v>24231393.75</v>
      </c>
      <c r="AR53" s="6">
        <f t="shared" si="16"/>
        <v>67638658.25</v>
      </c>
      <c r="AS53" s="6">
        <f t="shared" si="17"/>
        <v>39073942.75</v>
      </c>
      <c r="AX53" s="5">
        <v>1.3493608979789625E-2</v>
      </c>
      <c r="AY53" s="5">
        <v>1.95E-2</v>
      </c>
      <c r="AZ53" s="5"/>
      <c r="BA53" s="5"/>
      <c r="BB53" s="5"/>
      <c r="BC53" s="5"/>
    </row>
    <row r="54" spans="1:55" x14ac:dyDescent="0.25">
      <c r="A54">
        <v>2014</v>
      </c>
      <c r="B54" t="s">
        <v>68</v>
      </c>
      <c r="D54" s="14">
        <f>USBankData!$AD54</f>
        <v>17133808</v>
      </c>
      <c r="E54" s="14">
        <f>DiscoverData!$AD54</f>
        <v>50682112</v>
      </c>
      <c r="F54" s="14">
        <f>CapitalOneData!$AD54</f>
        <v>47969248</v>
      </c>
      <c r="G54" s="14">
        <f>CitiData!$AD54</f>
        <v>104001000</v>
      </c>
      <c r="H54" s="14">
        <f>AMEXData!$AD54</f>
        <v>19861652</v>
      </c>
      <c r="I54" s="14">
        <f>JPMData!$AD54</f>
        <v>23015000</v>
      </c>
      <c r="J54" s="14">
        <f>BofAData!$AD54</f>
        <v>3000</v>
      </c>
      <c r="K54" s="14">
        <f>WellsFargoData!$AD54</f>
        <v>19271000</v>
      </c>
      <c r="L54" s="14">
        <f>HuntingtonData!$AD54</f>
        <v>0</v>
      </c>
      <c r="M54" s="14">
        <f>PNCData!$AD54</f>
        <v>3782923</v>
      </c>
      <c r="N54" s="14">
        <f>TDData!$AD54</f>
        <v>5287670</v>
      </c>
      <c r="O54" s="20">
        <f>PWCData!$AD54</f>
        <v>0</v>
      </c>
      <c r="P54" s="1">
        <v>8.6670311156140049E-3</v>
      </c>
      <c r="Q54" s="1">
        <v>1.3100000000000001E-2</v>
      </c>
      <c r="R54" s="2">
        <f t="shared" si="1"/>
        <v>0</v>
      </c>
      <c r="S54" s="1">
        <f t="shared" si="2"/>
        <v>2837942.25</v>
      </c>
      <c r="T54" s="1">
        <f t="shared" si="3"/>
        <v>18202404</v>
      </c>
      <c r="U54" s="1">
        <f t="shared" si="4"/>
        <v>29253562</v>
      </c>
      <c r="V54" s="1">
        <f t="shared" si="5"/>
        <v>104001000</v>
      </c>
      <c r="X54" s="2">
        <f t="shared" si="6"/>
        <v>0</v>
      </c>
      <c r="Y54" s="2">
        <f t="shared" si="6"/>
        <v>2837942.25</v>
      </c>
      <c r="Z54" s="2">
        <f t="shared" si="18"/>
        <v>15364461.75</v>
      </c>
      <c r="AA54" s="2">
        <f t="shared" si="18"/>
        <v>11051158</v>
      </c>
      <c r="AB54" s="2">
        <f t="shared" si="18"/>
        <v>74747438</v>
      </c>
      <c r="AC54" s="2">
        <f t="shared" si="7"/>
        <v>26415619.75</v>
      </c>
      <c r="AD54" s="4">
        <v>1.69</v>
      </c>
      <c r="AE54" s="1">
        <f t="shared" si="8"/>
        <v>1.6899999999999998E-2</v>
      </c>
      <c r="AF54">
        <v>0</v>
      </c>
      <c r="AG54">
        <f t="shared" si="9"/>
        <v>0</v>
      </c>
      <c r="AI54" s="2">
        <f t="shared" si="10"/>
        <v>0</v>
      </c>
      <c r="AJ54" s="5">
        <f t="shared" si="11"/>
        <v>4535296.5</v>
      </c>
      <c r="AK54" s="5">
        <f t="shared" si="12"/>
        <v>19271000</v>
      </c>
      <c r="AL54" s="5">
        <f t="shared" si="13"/>
        <v>41730686</v>
      </c>
      <c r="AM54" s="5">
        <f t="shared" si="14"/>
        <v>104001000</v>
      </c>
      <c r="AN54" s="5">
        <f t="shared" si="15"/>
        <v>0</v>
      </c>
      <c r="AO54" s="6">
        <f t="shared" si="15"/>
        <v>4535296.5</v>
      </c>
      <c r="AP54" s="6">
        <f t="shared" si="16"/>
        <v>14735703.5</v>
      </c>
      <c r="AQ54" s="6">
        <f t="shared" si="16"/>
        <v>22459686</v>
      </c>
      <c r="AR54" s="6">
        <f t="shared" si="16"/>
        <v>62270314</v>
      </c>
      <c r="AS54" s="6">
        <f t="shared" si="17"/>
        <v>37195389.5</v>
      </c>
      <c r="AX54" s="5">
        <v>1.4761991296187328E-2</v>
      </c>
      <c r="AY54" s="5">
        <v>1.7899999999999999E-2</v>
      </c>
      <c r="AZ54" s="5"/>
      <c r="BA54" s="5"/>
      <c r="BB54" s="5"/>
      <c r="BC54" s="5"/>
    </row>
    <row r="55" spans="1:55" x14ac:dyDescent="0.25">
      <c r="A55">
        <v>2014</v>
      </c>
      <c r="B55" t="s">
        <v>271</v>
      </c>
      <c r="D55" s="14">
        <f>USBankData!$AD55</f>
        <v>17646676</v>
      </c>
      <c r="E55" s="14">
        <f>DiscoverData!$AD55</f>
        <v>52538500</v>
      </c>
      <c r="F55" s="14">
        <f>CapitalOneData!$AD55</f>
        <v>50611395</v>
      </c>
      <c r="G55" s="14">
        <f>CitiData!$AD55</f>
        <v>105047000</v>
      </c>
      <c r="H55" s="14">
        <f>AMEXData!$AD55</f>
        <v>20278927</v>
      </c>
      <c r="I55" s="14">
        <f>JPMData!$AD55</f>
        <v>24598000</v>
      </c>
      <c r="J55" s="14">
        <f>BofAData!$AD55</f>
        <v>3000</v>
      </c>
      <c r="K55" s="14">
        <f>WellsFargoData!$AD55</f>
        <v>20121000</v>
      </c>
      <c r="L55" s="14">
        <f>HuntingtonData!$AD55</f>
        <v>0</v>
      </c>
      <c r="M55" s="14">
        <f>PNCData!$AD55</f>
        <v>3896744</v>
      </c>
      <c r="N55" s="14">
        <f>TDData!$AD55</f>
        <v>5258320</v>
      </c>
      <c r="O55" s="20">
        <f>PWCData!$AD55</f>
        <v>0</v>
      </c>
      <c r="P55" s="1">
        <v>8.3922101154541694E-3</v>
      </c>
      <c r="Q55" s="1">
        <v>1.23E-2</v>
      </c>
      <c r="R55" s="2">
        <f t="shared" si="1"/>
        <v>0</v>
      </c>
      <c r="S55" s="1">
        <f t="shared" si="2"/>
        <v>2923308</v>
      </c>
      <c r="T55" s="1">
        <f t="shared" si="3"/>
        <v>18883838</v>
      </c>
      <c r="U55" s="1">
        <f t="shared" si="4"/>
        <v>31101348.75</v>
      </c>
      <c r="V55" s="1">
        <f t="shared" si="5"/>
        <v>105047000</v>
      </c>
      <c r="X55" s="2">
        <f t="shared" si="6"/>
        <v>0</v>
      </c>
      <c r="Y55" s="2">
        <f t="shared" si="6"/>
        <v>2923308</v>
      </c>
      <c r="Z55" s="2">
        <f t="shared" si="18"/>
        <v>15960530</v>
      </c>
      <c r="AA55" s="2">
        <f t="shared" si="18"/>
        <v>12217510.75</v>
      </c>
      <c r="AB55" s="2">
        <f t="shared" si="18"/>
        <v>73945651.25</v>
      </c>
      <c r="AC55" s="2">
        <f t="shared" si="7"/>
        <v>28178040.75</v>
      </c>
      <c r="AD55" s="4">
        <v>1.6</v>
      </c>
      <c r="AE55" s="1">
        <f t="shared" si="8"/>
        <v>1.6E-2</v>
      </c>
      <c r="AF55">
        <v>0</v>
      </c>
      <c r="AG55">
        <f t="shared" si="9"/>
        <v>0</v>
      </c>
      <c r="AI55" s="2">
        <f t="shared" si="10"/>
        <v>0</v>
      </c>
      <c r="AJ55" s="5">
        <f t="shared" si="11"/>
        <v>4577532</v>
      </c>
      <c r="AK55" s="5">
        <f t="shared" si="12"/>
        <v>20121000</v>
      </c>
      <c r="AL55" s="5">
        <f t="shared" si="13"/>
        <v>44108046.25</v>
      </c>
      <c r="AM55" s="5">
        <f t="shared" si="14"/>
        <v>105047000</v>
      </c>
      <c r="AN55" s="5">
        <f t="shared" si="15"/>
        <v>0</v>
      </c>
      <c r="AO55" s="6">
        <f t="shared" si="15"/>
        <v>4577532</v>
      </c>
      <c r="AP55" s="6">
        <f t="shared" si="16"/>
        <v>15543468</v>
      </c>
      <c r="AQ55" s="6">
        <f t="shared" si="16"/>
        <v>23987046.25</v>
      </c>
      <c r="AR55" s="6">
        <f t="shared" si="16"/>
        <v>60938953.75</v>
      </c>
      <c r="AS55" s="6">
        <f t="shared" si="17"/>
        <v>39530514.25</v>
      </c>
      <c r="AX55" s="5">
        <v>1.2640304619106809E-2</v>
      </c>
      <c r="AY55" s="5">
        <v>1.52E-2</v>
      </c>
      <c r="AZ55" s="5"/>
      <c r="BA55" s="5"/>
      <c r="BB55" s="5"/>
      <c r="BC55" s="5"/>
    </row>
    <row r="56" spans="1:55" x14ac:dyDescent="0.25">
      <c r="A56">
        <v>2014</v>
      </c>
      <c r="B56" t="s">
        <v>272</v>
      </c>
      <c r="D56" s="14">
        <f>USBankData!$AD56</f>
        <v>17862020</v>
      </c>
      <c r="E56" s="14">
        <f>DiscoverData!$AD56</f>
        <v>53499926</v>
      </c>
      <c r="F56" s="14">
        <f>CapitalOneData!$AD56</f>
        <v>52679660</v>
      </c>
      <c r="G56" s="14">
        <f>CitiData!$AD56</f>
        <v>104313000</v>
      </c>
      <c r="H56" s="14">
        <f>AMEXData!$AD56</f>
        <v>19805392</v>
      </c>
      <c r="I56" s="14">
        <f>JPMData!$AD56</f>
        <v>23534000</v>
      </c>
      <c r="J56" s="14">
        <f>BofAData!$AD56</f>
        <v>3000</v>
      </c>
      <c r="K56" s="14">
        <f>WellsFargoData!$AD56</f>
        <v>22305000</v>
      </c>
      <c r="L56" s="14">
        <f>HuntingtonData!$AD56</f>
        <v>0</v>
      </c>
      <c r="M56" s="14">
        <f>PNCData!$AD56</f>
        <v>3911270</v>
      </c>
      <c r="N56" s="14">
        <f>TDData!$AD56</f>
        <v>5209116</v>
      </c>
      <c r="O56" s="20">
        <f>PWCData!$AD56</f>
        <v>0</v>
      </c>
      <c r="P56" s="1">
        <v>8.0906105217725573E-3</v>
      </c>
      <c r="Q56" s="1">
        <v>1.21E-2</v>
      </c>
      <c r="R56" s="2">
        <f t="shared" si="1"/>
        <v>0</v>
      </c>
      <c r="S56" s="1">
        <f t="shared" si="2"/>
        <v>2934202.5</v>
      </c>
      <c r="T56" s="1">
        <f t="shared" si="3"/>
        <v>18833706</v>
      </c>
      <c r="U56" s="1">
        <f t="shared" si="4"/>
        <v>30820415</v>
      </c>
      <c r="V56" s="1">
        <f t="shared" si="5"/>
        <v>104313000</v>
      </c>
      <c r="X56" s="2">
        <f t="shared" si="6"/>
        <v>0</v>
      </c>
      <c r="Y56" s="2">
        <f t="shared" si="6"/>
        <v>2934202.5</v>
      </c>
      <c r="Z56" s="2">
        <f t="shared" si="18"/>
        <v>15899503.5</v>
      </c>
      <c r="AA56" s="2">
        <f t="shared" si="18"/>
        <v>11986709</v>
      </c>
      <c r="AB56" s="2">
        <f t="shared" si="18"/>
        <v>73492585</v>
      </c>
      <c r="AC56" s="2">
        <f t="shared" si="7"/>
        <v>27886212.5</v>
      </c>
      <c r="AD56" s="4">
        <v>1.55</v>
      </c>
      <c r="AE56" s="1">
        <f t="shared" si="8"/>
        <v>1.55E-2</v>
      </c>
      <c r="AF56">
        <v>0</v>
      </c>
      <c r="AG56">
        <f t="shared" si="9"/>
        <v>0</v>
      </c>
      <c r="AI56" s="2">
        <f t="shared" si="10"/>
        <v>0</v>
      </c>
      <c r="AJ56" s="5">
        <f t="shared" si="11"/>
        <v>4560193</v>
      </c>
      <c r="AK56" s="5">
        <f t="shared" si="12"/>
        <v>19805392</v>
      </c>
      <c r="AL56" s="5">
        <f t="shared" si="13"/>
        <v>45393245</v>
      </c>
      <c r="AM56" s="5">
        <f t="shared" si="14"/>
        <v>104313000</v>
      </c>
      <c r="AN56" s="5">
        <f t="shared" si="15"/>
        <v>0</v>
      </c>
      <c r="AO56" s="6">
        <f t="shared" si="15"/>
        <v>4560193</v>
      </c>
      <c r="AP56" s="6">
        <f t="shared" si="16"/>
        <v>15245199</v>
      </c>
      <c r="AQ56" s="6">
        <f t="shared" si="16"/>
        <v>25587853</v>
      </c>
      <c r="AR56" s="6">
        <f t="shared" si="16"/>
        <v>58919755</v>
      </c>
      <c r="AS56" s="6">
        <f t="shared" si="17"/>
        <v>40833052</v>
      </c>
      <c r="AX56" s="5">
        <v>1.207731162709144E-2</v>
      </c>
      <c r="AY56" s="5">
        <v>1.3500000000000002E-2</v>
      </c>
      <c r="AZ56" s="5"/>
      <c r="BA56" s="5"/>
      <c r="BB56" s="5"/>
      <c r="BC56" s="5"/>
    </row>
    <row r="57" spans="1:55" x14ac:dyDescent="0.25">
      <c r="A57">
        <v>2014</v>
      </c>
      <c r="B57" t="s">
        <v>273</v>
      </c>
      <c r="D57" s="14">
        <f>USBankData!$AD57</f>
        <v>18514784</v>
      </c>
      <c r="E57" s="14">
        <f>DiscoverData!$AD57</f>
        <v>55940836</v>
      </c>
      <c r="F57" s="14">
        <f>CapitalOneData!$AD57</f>
        <v>55716370</v>
      </c>
      <c r="G57" s="14">
        <f>CitiData!$AD57</f>
        <v>108921000</v>
      </c>
      <c r="H57" s="14">
        <f>AMEXData!$AD57</f>
        <v>21364979</v>
      </c>
      <c r="I57" s="14">
        <f>JPMData!$AD57</f>
        <v>25237000</v>
      </c>
      <c r="J57" s="14">
        <f>BofAData!$AD57</f>
        <v>91879000</v>
      </c>
      <c r="K57" s="14">
        <f>WellsFargoData!$AD57</f>
        <v>24813000</v>
      </c>
      <c r="L57" s="14">
        <f>HuntingtonData!$AD57</f>
        <v>0</v>
      </c>
      <c r="M57" s="14">
        <f>PNCData!$AD57</f>
        <v>4085450</v>
      </c>
      <c r="N57" s="14">
        <f>TDData!$AD57</f>
        <v>5719587</v>
      </c>
      <c r="O57" s="20">
        <f>PWCData!$AD57</f>
        <v>0</v>
      </c>
      <c r="P57" s="1">
        <v>8.4694608444253142E-3</v>
      </c>
      <c r="Q57" s="1">
        <v>1.21E-2</v>
      </c>
      <c r="R57" s="2">
        <f t="shared" si="1"/>
        <v>0</v>
      </c>
      <c r="S57" s="1">
        <f t="shared" si="2"/>
        <v>5311052.75</v>
      </c>
      <c r="T57" s="1">
        <f t="shared" si="3"/>
        <v>23088989.5</v>
      </c>
      <c r="U57" s="1">
        <f t="shared" si="4"/>
        <v>55772486.5</v>
      </c>
      <c r="V57" s="1">
        <f t="shared" si="5"/>
        <v>108921000</v>
      </c>
      <c r="X57" s="2">
        <f t="shared" si="6"/>
        <v>0</v>
      </c>
      <c r="Y57" s="2">
        <f t="shared" si="6"/>
        <v>5311052.75</v>
      </c>
      <c r="Z57" s="2">
        <f t="shared" si="18"/>
        <v>17777936.75</v>
      </c>
      <c r="AA57" s="2">
        <f t="shared" si="18"/>
        <v>32683497</v>
      </c>
      <c r="AB57" s="2">
        <f t="shared" si="18"/>
        <v>53148513.5</v>
      </c>
      <c r="AC57" s="2">
        <f t="shared" si="7"/>
        <v>50461433.75</v>
      </c>
      <c r="AD57" s="4">
        <v>1.49</v>
      </c>
      <c r="AE57" s="1">
        <f t="shared" si="8"/>
        <v>1.49E-2</v>
      </c>
      <c r="AF57">
        <v>0</v>
      </c>
      <c r="AG57">
        <f t="shared" si="9"/>
        <v>0</v>
      </c>
      <c r="AI57" s="2">
        <f t="shared" si="10"/>
        <v>0</v>
      </c>
      <c r="AJ57" s="5">
        <f t="shared" si="11"/>
        <v>12117185.5</v>
      </c>
      <c r="AK57" s="5">
        <f t="shared" si="12"/>
        <v>24813000</v>
      </c>
      <c r="AL57" s="5">
        <f t="shared" si="13"/>
        <v>55884719.5</v>
      </c>
      <c r="AM57" s="5">
        <f t="shared" si="14"/>
        <v>108921000</v>
      </c>
      <c r="AN57" s="5">
        <f t="shared" si="15"/>
        <v>0</v>
      </c>
      <c r="AO57" s="6">
        <f t="shared" si="15"/>
        <v>12117185.5</v>
      </c>
      <c r="AP57" s="6">
        <f t="shared" si="16"/>
        <v>12695814.5</v>
      </c>
      <c r="AQ57" s="6">
        <f t="shared" si="16"/>
        <v>31071719.5</v>
      </c>
      <c r="AR57" s="6">
        <f t="shared" si="16"/>
        <v>53036280.5</v>
      </c>
      <c r="AS57" s="6">
        <f t="shared" si="17"/>
        <v>43767534</v>
      </c>
      <c r="AX57" s="5">
        <v>1.5311660995476583E-2</v>
      </c>
      <c r="AY57" s="5">
        <v>1.4999999999999999E-2</v>
      </c>
      <c r="AZ57" s="5"/>
      <c r="BA57" s="5"/>
      <c r="BB57" s="5"/>
      <c r="BC57" s="5"/>
    </row>
    <row r="58" spans="1:55" x14ac:dyDescent="0.25">
      <c r="A58">
        <v>2015</v>
      </c>
      <c r="B58" t="s">
        <v>68</v>
      </c>
      <c r="D58" s="14">
        <f>USBankData!$AD58</f>
        <v>17504180</v>
      </c>
      <c r="E58" s="14">
        <f>DiscoverData!$AD58</f>
        <v>53319427</v>
      </c>
      <c r="F58" s="14">
        <f>CapitalOneData!$AD58</f>
        <v>53756296</v>
      </c>
      <c r="G58" s="14">
        <f>CitiData!$AD58</f>
        <v>101348000</v>
      </c>
      <c r="H58" s="14">
        <f>AMEXData!$AD58</f>
        <v>19726181</v>
      </c>
      <c r="I58" s="14">
        <f>JPMData!$AD58</f>
        <v>23125000</v>
      </c>
      <c r="J58" s="14">
        <f>BofAData!$AD58</f>
        <v>87288000</v>
      </c>
      <c r="K58" s="14">
        <f>WellsFargoData!$AD58</f>
        <v>23993000</v>
      </c>
      <c r="L58" s="14">
        <f>HuntingtonData!$AD58</f>
        <v>0</v>
      </c>
      <c r="M58" s="14">
        <f>PNCData!$AD58</f>
        <v>3894320</v>
      </c>
      <c r="N58" s="14">
        <f>TDData!$AD58</f>
        <v>5016424</v>
      </c>
      <c r="O58" s="20">
        <f>PWCData!$AD58</f>
        <v>0</v>
      </c>
      <c r="P58" s="1">
        <v>9.0808515553337851E-3</v>
      </c>
      <c r="Q58" s="1">
        <v>1.1699999999999999E-2</v>
      </c>
      <c r="R58" s="2">
        <f t="shared" si="1"/>
        <v>0</v>
      </c>
      <c r="S58" s="1">
        <f t="shared" si="2"/>
        <v>4735898</v>
      </c>
      <c r="T58" s="1">
        <f t="shared" si="3"/>
        <v>21425590.5</v>
      </c>
      <c r="U58" s="1">
        <f t="shared" si="4"/>
        <v>53428644.25</v>
      </c>
      <c r="V58" s="1">
        <f t="shared" si="5"/>
        <v>101348000</v>
      </c>
      <c r="X58" s="2">
        <f t="shared" si="6"/>
        <v>0</v>
      </c>
      <c r="Y58" s="2">
        <f t="shared" si="6"/>
        <v>4735898</v>
      </c>
      <c r="Z58" s="2">
        <f t="shared" si="18"/>
        <v>16689692.5</v>
      </c>
      <c r="AA58" s="2">
        <f t="shared" si="18"/>
        <v>32003053.75</v>
      </c>
      <c r="AB58" s="2">
        <f t="shared" si="18"/>
        <v>47919355.75</v>
      </c>
      <c r="AC58" s="2">
        <f t="shared" si="7"/>
        <v>48692746.25</v>
      </c>
      <c r="AD58" s="4">
        <v>1.45</v>
      </c>
      <c r="AE58" s="1">
        <f t="shared" si="8"/>
        <v>1.4499999999999999E-2</v>
      </c>
      <c r="AF58">
        <v>0</v>
      </c>
      <c r="AG58">
        <f t="shared" si="9"/>
        <v>0</v>
      </c>
      <c r="AI58" s="2">
        <f t="shared" si="10"/>
        <v>0</v>
      </c>
      <c r="AJ58" s="5">
        <f t="shared" si="11"/>
        <v>11260302</v>
      </c>
      <c r="AK58" s="5">
        <f t="shared" si="12"/>
        <v>23125000</v>
      </c>
      <c r="AL58" s="5">
        <f t="shared" si="13"/>
        <v>53647078.75</v>
      </c>
      <c r="AM58" s="5">
        <f t="shared" si="14"/>
        <v>101348000</v>
      </c>
      <c r="AN58" s="5">
        <f t="shared" si="15"/>
        <v>0</v>
      </c>
      <c r="AO58" s="6">
        <f t="shared" si="15"/>
        <v>11260302</v>
      </c>
      <c r="AP58" s="6">
        <f t="shared" si="16"/>
        <v>11864698</v>
      </c>
      <c r="AQ58" s="6">
        <f t="shared" si="16"/>
        <v>30522078.75</v>
      </c>
      <c r="AR58" s="6">
        <f t="shared" si="16"/>
        <v>47700921.25</v>
      </c>
      <c r="AS58" s="6">
        <f t="shared" si="17"/>
        <v>42386776.75</v>
      </c>
      <c r="AX58" s="5">
        <v>1.4744780991516397E-2</v>
      </c>
      <c r="AY58" s="5">
        <v>1.46E-2</v>
      </c>
      <c r="AZ58" s="5"/>
      <c r="BA58" s="5"/>
      <c r="BB58" s="5"/>
      <c r="BC58" s="5"/>
    </row>
    <row r="59" spans="1:55" x14ac:dyDescent="0.25">
      <c r="A59">
        <v>2015</v>
      </c>
      <c r="B59" t="s">
        <v>271</v>
      </c>
      <c r="D59" s="14">
        <f>USBankData!$AD59</f>
        <v>17788294</v>
      </c>
      <c r="E59" s="14">
        <f>DiscoverData!$AD59</f>
        <v>54764235</v>
      </c>
      <c r="F59" s="14">
        <f>CapitalOneData!$AD59</f>
        <v>57945243</v>
      </c>
      <c r="G59" s="14">
        <f>CitiData!$AD59</f>
        <v>102902000</v>
      </c>
      <c r="H59" s="14">
        <f>AMEXData!$AD59</f>
        <v>20258765</v>
      </c>
      <c r="I59" s="14">
        <f>JPMData!$AD59</f>
        <v>24290000</v>
      </c>
      <c r="J59" s="14">
        <f>BofAData!$AD59</f>
        <v>88403000</v>
      </c>
      <c r="K59" s="14">
        <f>WellsFargoData!$AD59</f>
        <v>24800000</v>
      </c>
      <c r="L59" s="14">
        <f>HuntingtonData!$AD59</f>
        <v>0</v>
      </c>
      <c r="M59" s="14">
        <f>PNCData!$AD59</f>
        <v>3975090</v>
      </c>
      <c r="N59" s="14">
        <f>TDData!$AD59</f>
        <v>5007839</v>
      </c>
      <c r="O59" s="20">
        <f>PWCData!$AD59</f>
        <v>0</v>
      </c>
      <c r="P59" s="1">
        <v>9.3399151127532831E-3</v>
      </c>
      <c r="Q59" s="1">
        <v>1.15E-2</v>
      </c>
      <c r="R59" s="2">
        <f t="shared" si="1"/>
        <v>0</v>
      </c>
      <c r="S59" s="1">
        <f t="shared" si="2"/>
        <v>4749651.75</v>
      </c>
      <c r="T59" s="1">
        <f t="shared" si="3"/>
        <v>22274382.5</v>
      </c>
      <c r="U59" s="1">
        <f t="shared" si="4"/>
        <v>55559487</v>
      </c>
      <c r="V59" s="1">
        <f t="shared" si="5"/>
        <v>102902000</v>
      </c>
      <c r="X59" s="2">
        <f t="shared" si="6"/>
        <v>0</v>
      </c>
      <c r="Y59" s="2">
        <f t="shared" si="6"/>
        <v>4749651.75</v>
      </c>
      <c r="Z59" s="2">
        <f t="shared" si="18"/>
        <v>17524730.75</v>
      </c>
      <c r="AA59" s="2">
        <f t="shared" si="18"/>
        <v>33285104.5</v>
      </c>
      <c r="AB59" s="2">
        <f t="shared" si="18"/>
        <v>47342513</v>
      </c>
      <c r="AC59" s="2">
        <f t="shared" si="7"/>
        <v>50809835.25</v>
      </c>
      <c r="AD59" s="4">
        <v>1.4</v>
      </c>
      <c r="AE59" s="1">
        <f t="shared" si="8"/>
        <v>1.3999999999999999E-2</v>
      </c>
      <c r="AF59">
        <v>0</v>
      </c>
      <c r="AG59">
        <f t="shared" si="9"/>
        <v>0</v>
      </c>
      <c r="AI59" s="2">
        <f t="shared" si="10"/>
        <v>0</v>
      </c>
      <c r="AJ59" s="5">
        <f t="shared" si="11"/>
        <v>11398066.5</v>
      </c>
      <c r="AK59" s="5">
        <f t="shared" si="12"/>
        <v>24290000</v>
      </c>
      <c r="AL59" s="5">
        <f t="shared" si="13"/>
        <v>57149991</v>
      </c>
      <c r="AM59" s="5">
        <f t="shared" si="14"/>
        <v>102902000</v>
      </c>
      <c r="AN59" s="5">
        <f t="shared" si="15"/>
        <v>0</v>
      </c>
      <c r="AO59" s="6">
        <f t="shared" si="15"/>
        <v>11398066.5</v>
      </c>
      <c r="AP59" s="6">
        <f t="shared" si="16"/>
        <v>12891933.5</v>
      </c>
      <c r="AQ59" s="6">
        <f t="shared" si="16"/>
        <v>32859991</v>
      </c>
      <c r="AR59" s="6">
        <f t="shared" si="16"/>
        <v>45752009</v>
      </c>
      <c r="AS59" s="6">
        <f t="shared" si="17"/>
        <v>45751924.5</v>
      </c>
      <c r="AX59" s="5">
        <v>1.3216188248872631E-2</v>
      </c>
      <c r="AY59" s="5">
        <v>1.3000000000000001E-2</v>
      </c>
      <c r="AZ59" s="5"/>
      <c r="BA59" s="5"/>
      <c r="BB59" s="5"/>
      <c r="BC59" s="5"/>
    </row>
    <row r="60" spans="1:55" x14ac:dyDescent="0.25">
      <c r="A60">
        <v>2015</v>
      </c>
      <c r="B60" t="s">
        <v>272</v>
      </c>
      <c r="D60" s="14">
        <f>USBankData!$AD60</f>
        <v>18583191</v>
      </c>
      <c r="E60" s="14">
        <f>DiscoverData!$AD60</f>
        <v>55480135</v>
      </c>
      <c r="F60" s="14">
        <f>CapitalOneData!$AD60</f>
        <v>60928852</v>
      </c>
      <c r="G60" s="14">
        <f>CitiData!$AD60</f>
        <v>103465000</v>
      </c>
      <c r="H60" s="14">
        <f>AMEXData!$AD60</f>
        <v>22802682</v>
      </c>
      <c r="I60" s="14">
        <f>JPMData!$AD60</f>
        <v>25217000</v>
      </c>
      <c r="J60" s="14">
        <f>BofAData!$AD60</f>
        <v>88339000</v>
      </c>
      <c r="K60" s="14">
        <f>WellsFargoData!$AD60</f>
        <v>25573000</v>
      </c>
      <c r="L60" s="14">
        <f>HuntingtonData!$AD60</f>
        <v>0</v>
      </c>
      <c r="M60" s="14">
        <f>PNCData!$AD60</f>
        <v>4049701</v>
      </c>
      <c r="N60" s="14">
        <f>TDData!$AD60</f>
        <v>4988411</v>
      </c>
      <c r="O60" s="20">
        <f>PWCData!$AD60</f>
        <v>0</v>
      </c>
      <c r="P60" s="1">
        <v>8.0223186426272922E-3</v>
      </c>
      <c r="Q60" s="1">
        <v>1.2500000000000001E-2</v>
      </c>
      <c r="R60" s="2">
        <f t="shared" si="1"/>
        <v>0</v>
      </c>
      <c r="S60" s="1">
        <f t="shared" si="2"/>
        <v>4753733.5</v>
      </c>
      <c r="T60" s="1">
        <f t="shared" si="3"/>
        <v>24009841</v>
      </c>
      <c r="U60" s="1">
        <f t="shared" si="4"/>
        <v>56842314.25</v>
      </c>
      <c r="V60" s="1">
        <f t="shared" si="5"/>
        <v>103465000</v>
      </c>
      <c r="X60" s="2">
        <f t="shared" si="6"/>
        <v>0</v>
      </c>
      <c r="Y60" s="2">
        <f t="shared" si="6"/>
        <v>4753733.5</v>
      </c>
      <c r="Z60" s="2">
        <f t="shared" si="18"/>
        <v>19256107.5</v>
      </c>
      <c r="AA60" s="2">
        <f t="shared" si="18"/>
        <v>32832473.25</v>
      </c>
      <c r="AB60" s="2">
        <f t="shared" si="18"/>
        <v>46622685.75</v>
      </c>
      <c r="AC60" s="2">
        <f t="shared" si="7"/>
        <v>52088580.75</v>
      </c>
      <c r="AD60" s="4">
        <v>1.37</v>
      </c>
      <c r="AE60" s="1">
        <f t="shared" si="8"/>
        <v>1.37E-2</v>
      </c>
      <c r="AF60">
        <v>0</v>
      </c>
      <c r="AG60">
        <f t="shared" si="9"/>
        <v>0</v>
      </c>
      <c r="AI60" s="2">
        <f t="shared" si="10"/>
        <v>0</v>
      </c>
      <c r="AJ60" s="5">
        <f t="shared" si="11"/>
        <v>11785801</v>
      </c>
      <c r="AK60" s="5">
        <f t="shared" si="12"/>
        <v>25217000</v>
      </c>
      <c r="AL60" s="5">
        <f t="shared" si="13"/>
        <v>59566672.75</v>
      </c>
      <c r="AM60" s="5">
        <f t="shared" si="14"/>
        <v>103465000</v>
      </c>
      <c r="AN60" s="5">
        <f t="shared" si="15"/>
        <v>0</v>
      </c>
      <c r="AO60" s="6">
        <f t="shared" si="15"/>
        <v>11785801</v>
      </c>
      <c r="AP60" s="6">
        <f t="shared" si="16"/>
        <v>13431199</v>
      </c>
      <c r="AQ60" s="6">
        <f t="shared" si="16"/>
        <v>34349672.75</v>
      </c>
      <c r="AR60" s="6">
        <f t="shared" si="16"/>
        <v>43898327.25</v>
      </c>
      <c r="AS60" s="6">
        <f t="shared" si="17"/>
        <v>47780871.75</v>
      </c>
      <c r="AX60" s="5">
        <v>1.2593584721276427E-2</v>
      </c>
      <c r="AY60" s="5">
        <v>1.32E-2</v>
      </c>
      <c r="AZ60" s="5"/>
      <c r="BA60" s="5"/>
      <c r="BB60" s="5"/>
      <c r="BC60" s="5"/>
    </row>
    <row r="61" spans="1:55" x14ac:dyDescent="0.25">
      <c r="A61">
        <v>2015</v>
      </c>
      <c r="B61" t="s">
        <v>273</v>
      </c>
      <c r="D61" s="14">
        <f>USBankData!$AD61</f>
        <v>21012462</v>
      </c>
      <c r="E61" s="14">
        <f>DiscoverData!$AD61</f>
        <v>57731543</v>
      </c>
      <c r="F61" s="14">
        <f>CapitalOneData!$AD61</f>
        <v>64819015</v>
      </c>
      <c r="G61" s="14">
        <f>CitiData!$AD61</f>
        <v>109296000</v>
      </c>
      <c r="H61" s="14">
        <f>AMEXData!$AD61</f>
        <v>26021364</v>
      </c>
      <c r="I61" s="14">
        <f>JPMData!$AD61</f>
        <v>27242000</v>
      </c>
      <c r="J61" s="14">
        <f>BofAData!$AD61</f>
        <v>89603000</v>
      </c>
      <c r="K61" s="14">
        <f>WellsFargoData!$AD61</f>
        <v>27047000</v>
      </c>
      <c r="L61" s="14">
        <f>HuntingtonData!$AD61</f>
        <v>0</v>
      </c>
      <c r="M61" s="14">
        <f>PNCData!$AD61</f>
        <v>4305996</v>
      </c>
      <c r="N61" s="14">
        <f>TDData!$AD61</f>
        <v>8083603</v>
      </c>
      <c r="O61" s="20">
        <f>PWCData!$AD61</f>
        <v>0</v>
      </c>
      <c r="P61" s="1">
        <v>8.9868411360773792E-3</v>
      </c>
      <c r="Q61" s="1">
        <v>1.26E-2</v>
      </c>
      <c r="R61" s="2">
        <f t="shared" si="1"/>
        <v>0</v>
      </c>
      <c r="S61" s="1">
        <f t="shared" si="2"/>
        <v>7139201.25</v>
      </c>
      <c r="T61" s="1">
        <f t="shared" si="3"/>
        <v>26534182</v>
      </c>
      <c r="U61" s="1">
        <f t="shared" si="4"/>
        <v>59503411</v>
      </c>
      <c r="V61" s="1">
        <f t="shared" si="5"/>
        <v>109296000</v>
      </c>
      <c r="X61" s="2">
        <f t="shared" si="6"/>
        <v>0</v>
      </c>
      <c r="Y61" s="2">
        <f t="shared" si="6"/>
        <v>7139201.25</v>
      </c>
      <c r="Z61" s="2">
        <f t="shared" si="18"/>
        <v>19394980.75</v>
      </c>
      <c r="AA61" s="2">
        <f t="shared" si="18"/>
        <v>32969229</v>
      </c>
      <c r="AB61" s="2">
        <f t="shared" si="18"/>
        <v>49792589</v>
      </c>
      <c r="AC61" s="2">
        <f t="shared" si="7"/>
        <v>52364209.75</v>
      </c>
      <c r="AD61" s="4">
        <v>1.34</v>
      </c>
      <c r="AE61" s="1">
        <f t="shared" si="8"/>
        <v>1.34E-2</v>
      </c>
      <c r="AF61">
        <v>0</v>
      </c>
      <c r="AG61">
        <f t="shared" si="9"/>
        <v>0</v>
      </c>
      <c r="AI61" s="2">
        <f t="shared" si="10"/>
        <v>0</v>
      </c>
      <c r="AJ61" s="5">
        <f t="shared" si="11"/>
        <v>14548032.5</v>
      </c>
      <c r="AK61" s="5">
        <f t="shared" si="12"/>
        <v>27047000</v>
      </c>
      <c r="AL61" s="5">
        <f t="shared" si="13"/>
        <v>63047147</v>
      </c>
      <c r="AM61" s="5">
        <f t="shared" si="14"/>
        <v>109296000</v>
      </c>
      <c r="AN61" s="5">
        <f t="shared" si="15"/>
        <v>0</v>
      </c>
      <c r="AO61" s="6">
        <f t="shared" si="15"/>
        <v>14548032.5</v>
      </c>
      <c r="AP61" s="6">
        <f t="shared" si="16"/>
        <v>12498967.5</v>
      </c>
      <c r="AQ61" s="6">
        <f t="shared" si="16"/>
        <v>36000147</v>
      </c>
      <c r="AR61" s="6">
        <f t="shared" si="16"/>
        <v>46248853</v>
      </c>
      <c r="AS61" s="6">
        <f t="shared" si="17"/>
        <v>48499114.5</v>
      </c>
      <c r="AW61" s="5">
        <v>1.3703668953658432E-2</v>
      </c>
      <c r="AX61" s="5">
        <v>1.4105529815999081E-2</v>
      </c>
      <c r="AY61" s="5">
        <v>1.38E-2</v>
      </c>
      <c r="AZ61" s="5"/>
      <c r="BA61" s="5"/>
      <c r="BB61" s="5"/>
      <c r="BC61" s="5"/>
    </row>
    <row r="62" spans="1:55" x14ac:dyDescent="0.25">
      <c r="A62">
        <v>2016</v>
      </c>
      <c r="B62" t="s">
        <v>68</v>
      </c>
      <c r="D62" s="14">
        <f>USBankData!$AD62</f>
        <v>19956747</v>
      </c>
      <c r="E62" s="14">
        <f>DiscoverData!$AD62</f>
        <v>55458726</v>
      </c>
      <c r="F62" s="14">
        <f>CapitalOneData!$AD62</f>
        <v>63008737</v>
      </c>
      <c r="G62" s="14">
        <f>CitiData!$AD62</f>
        <v>103109000</v>
      </c>
      <c r="H62" s="14">
        <f>AMEXData!$AD62</f>
        <v>24606092</v>
      </c>
      <c r="I62" s="14">
        <f>JPMData!$AD62</f>
        <v>27948000</v>
      </c>
      <c r="J62" s="14">
        <f>BofAData!$AD62</f>
        <v>86404000</v>
      </c>
      <c r="K62" s="14">
        <f>WellsFargoData!$AD62</f>
        <v>26292000</v>
      </c>
      <c r="L62" s="14">
        <f>HuntingtonData!$AD62</f>
        <v>0</v>
      </c>
      <c r="M62" s="14">
        <f>PNCData!$AD62</f>
        <v>4163122</v>
      </c>
      <c r="N62" s="14">
        <f>TDData!$AD62</f>
        <v>7040519</v>
      </c>
      <c r="O62" s="20">
        <f>PWCData!$AD62</f>
        <v>0</v>
      </c>
      <c r="P62" s="1">
        <v>9.7505199485531571E-3</v>
      </c>
      <c r="Q62" s="1">
        <v>1.24E-2</v>
      </c>
      <c r="R62" s="2">
        <f t="shared" si="1"/>
        <v>0</v>
      </c>
      <c r="S62" s="1">
        <f t="shared" si="2"/>
        <v>6321169.75</v>
      </c>
      <c r="T62" s="1">
        <f t="shared" si="3"/>
        <v>25449046</v>
      </c>
      <c r="U62" s="1">
        <f t="shared" si="4"/>
        <v>57346228.75</v>
      </c>
      <c r="V62" s="1">
        <f t="shared" si="5"/>
        <v>103109000</v>
      </c>
      <c r="X62" s="2">
        <f t="shared" si="6"/>
        <v>0</v>
      </c>
      <c r="Y62" s="2">
        <f t="shared" si="6"/>
        <v>6321169.75</v>
      </c>
      <c r="Z62" s="2">
        <f t="shared" si="18"/>
        <v>19127876.25</v>
      </c>
      <c r="AA62" s="2">
        <f t="shared" si="18"/>
        <v>31897182.75</v>
      </c>
      <c r="AB62" s="2">
        <f t="shared" si="18"/>
        <v>45762771.25</v>
      </c>
      <c r="AC62" s="2">
        <f t="shared" si="7"/>
        <v>51025059</v>
      </c>
      <c r="AD62" s="4">
        <v>1.35</v>
      </c>
      <c r="AE62" s="1">
        <f t="shared" si="8"/>
        <v>1.3500000000000002E-2</v>
      </c>
      <c r="AF62">
        <v>0</v>
      </c>
      <c r="AG62">
        <f t="shared" si="9"/>
        <v>0</v>
      </c>
      <c r="AI62" s="2">
        <f t="shared" si="10"/>
        <v>0</v>
      </c>
      <c r="AJ62" s="5">
        <f t="shared" si="11"/>
        <v>13498633</v>
      </c>
      <c r="AK62" s="5">
        <f t="shared" si="12"/>
        <v>26292000</v>
      </c>
      <c r="AL62" s="5">
        <f t="shared" si="13"/>
        <v>61121234.25</v>
      </c>
      <c r="AM62" s="5">
        <f t="shared" si="14"/>
        <v>103109000</v>
      </c>
      <c r="AN62" s="5">
        <f t="shared" si="15"/>
        <v>0</v>
      </c>
      <c r="AO62" s="6">
        <f t="shared" si="15"/>
        <v>13498633</v>
      </c>
      <c r="AP62" s="6">
        <f t="shared" si="16"/>
        <v>12793367</v>
      </c>
      <c r="AQ62" s="6">
        <f t="shared" si="16"/>
        <v>34829234.25</v>
      </c>
      <c r="AR62" s="6">
        <f t="shared" si="16"/>
        <v>41987765.75</v>
      </c>
      <c r="AS62" s="6">
        <f t="shared" si="17"/>
        <v>47622601.25</v>
      </c>
      <c r="AW62" s="5">
        <v>1.3902887065902987E-2</v>
      </c>
      <c r="AX62" s="5">
        <v>1.3309465155639723E-2</v>
      </c>
      <c r="AY62" s="5">
        <v>1.3600000000000001E-2</v>
      </c>
      <c r="AZ62" s="5"/>
      <c r="BA62" s="5"/>
      <c r="BB62" s="5"/>
      <c r="BC62" s="5"/>
    </row>
    <row r="63" spans="1:55" x14ac:dyDescent="0.25">
      <c r="A63">
        <v>2016</v>
      </c>
      <c r="B63" t="s">
        <v>271</v>
      </c>
      <c r="D63" s="14">
        <f>USBankData!$AD63</f>
        <v>20571015</v>
      </c>
      <c r="E63" s="14">
        <f>DiscoverData!$AD63</f>
        <v>57057168</v>
      </c>
      <c r="F63" s="14">
        <f>CapitalOneData!$AD63</f>
        <v>66504260</v>
      </c>
      <c r="G63" s="14">
        <f>CitiData!$AD63</f>
        <v>114042000</v>
      </c>
      <c r="H63" s="14">
        <f>AMEXData!$AD63</f>
        <v>24792189</v>
      </c>
      <c r="I63" s="14">
        <f>JPMData!$AD63</f>
        <v>29988000</v>
      </c>
      <c r="J63" s="14">
        <f>BofAData!$AD63</f>
        <v>88103000</v>
      </c>
      <c r="K63" s="14">
        <f>WellsFargoData!$AD63</f>
        <v>27164000</v>
      </c>
      <c r="L63" s="14">
        <f>HuntingtonData!$AD63</f>
        <v>0</v>
      </c>
      <c r="M63" s="14">
        <f>PNCData!$AD63</f>
        <v>4293212</v>
      </c>
      <c r="N63" s="14">
        <f>TDData!$AD63</f>
        <v>7056812</v>
      </c>
      <c r="O63" s="20">
        <f>PWCData!$AD63</f>
        <v>0</v>
      </c>
      <c r="P63" s="1">
        <v>9.9514564559084247E-3</v>
      </c>
      <c r="Q63" s="1">
        <v>1.2699999999999999E-2</v>
      </c>
      <c r="R63" s="2">
        <f t="shared" si="1"/>
        <v>0</v>
      </c>
      <c r="S63" s="1">
        <f t="shared" si="2"/>
        <v>6365912</v>
      </c>
      <c r="T63" s="1">
        <f t="shared" si="3"/>
        <v>25978094.5</v>
      </c>
      <c r="U63" s="1">
        <f t="shared" si="4"/>
        <v>59418941</v>
      </c>
      <c r="V63" s="1">
        <f t="shared" si="5"/>
        <v>114042000</v>
      </c>
      <c r="X63" s="2">
        <f t="shared" si="6"/>
        <v>0</v>
      </c>
      <c r="Y63" s="2">
        <f t="shared" si="6"/>
        <v>6365912</v>
      </c>
      <c r="Z63" s="2">
        <f t="shared" si="18"/>
        <v>19612182.5</v>
      </c>
      <c r="AA63" s="2">
        <f t="shared" si="18"/>
        <v>33440846.5</v>
      </c>
      <c r="AB63" s="2">
        <f t="shared" si="18"/>
        <v>54623059</v>
      </c>
      <c r="AC63" s="2">
        <f t="shared" si="7"/>
        <v>53053029</v>
      </c>
      <c r="AD63" s="4">
        <v>1.33</v>
      </c>
      <c r="AE63" s="1">
        <f t="shared" si="8"/>
        <v>1.3300000000000001E-2</v>
      </c>
      <c r="AF63">
        <v>0</v>
      </c>
      <c r="AG63">
        <f t="shared" si="9"/>
        <v>0</v>
      </c>
      <c r="AI63" s="2">
        <f t="shared" si="10"/>
        <v>0</v>
      </c>
      <c r="AJ63" s="5">
        <f t="shared" si="11"/>
        <v>13813913.5</v>
      </c>
      <c r="AK63" s="5">
        <f t="shared" si="12"/>
        <v>27164000</v>
      </c>
      <c r="AL63" s="5">
        <f t="shared" si="13"/>
        <v>64142487</v>
      </c>
      <c r="AM63" s="5">
        <f t="shared" si="14"/>
        <v>114042000</v>
      </c>
      <c r="AN63" s="5">
        <f t="shared" si="15"/>
        <v>0</v>
      </c>
      <c r="AO63" s="6">
        <f t="shared" si="15"/>
        <v>13813913.5</v>
      </c>
      <c r="AP63" s="6">
        <f t="shared" si="16"/>
        <v>13350086.5</v>
      </c>
      <c r="AQ63" s="6">
        <f t="shared" si="16"/>
        <v>36978487</v>
      </c>
      <c r="AR63" s="6">
        <f t="shared" si="16"/>
        <v>49899513</v>
      </c>
      <c r="AS63" s="6">
        <f t="shared" si="17"/>
        <v>50328573.5</v>
      </c>
      <c r="AW63" s="5">
        <v>1.3474667701288511E-2</v>
      </c>
      <c r="AX63" s="5">
        <v>1.5427249604046711E-2</v>
      </c>
      <c r="AY63" s="5">
        <v>1.38E-2</v>
      </c>
      <c r="AZ63" s="5"/>
      <c r="BA63" s="5"/>
      <c r="BB63" s="5"/>
      <c r="BC63" s="5"/>
    </row>
    <row r="64" spans="1:55" x14ac:dyDescent="0.25">
      <c r="A64">
        <v>2016</v>
      </c>
      <c r="B64" t="s">
        <v>272</v>
      </c>
      <c r="D64" s="14">
        <f>USBankData!$AD64</f>
        <v>20706092</v>
      </c>
      <c r="E64" s="14">
        <f>DiscoverData!$AD64</f>
        <v>57849277</v>
      </c>
      <c r="F64" s="14">
        <f>CapitalOneData!$AD64</f>
        <v>68780398</v>
      </c>
      <c r="G64" s="14">
        <f>CitiData!$AD64</f>
        <v>118247000</v>
      </c>
      <c r="H64" s="14">
        <f>AMEXData!$AD64</f>
        <v>24761109</v>
      </c>
      <c r="I64" s="14">
        <f>JPMData!$AD64</f>
        <v>28921000</v>
      </c>
      <c r="J64" s="14">
        <f>BofAData!$AD64</f>
        <v>88789000</v>
      </c>
      <c r="K64" s="14">
        <f>WellsFargoData!$AD64</f>
        <v>27906000</v>
      </c>
      <c r="L64" s="14">
        <f>HuntingtonData!$AD64</f>
        <v>0</v>
      </c>
      <c r="M64" s="14">
        <f>PNCData!$AD64</f>
        <v>4395512</v>
      </c>
      <c r="N64" s="14">
        <f>TDData!$AD64</f>
        <v>7251370</v>
      </c>
      <c r="O64" s="20">
        <f>PWCData!$AD64</f>
        <v>0</v>
      </c>
      <c r="P64" s="1">
        <v>1.0089406691486178E-2</v>
      </c>
      <c r="Q64" s="1">
        <v>1.26E-2</v>
      </c>
      <c r="R64" s="2">
        <f t="shared" si="1"/>
        <v>0</v>
      </c>
      <c r="S64" s="1">
        <f t="shared" si="2"/>
        <v>6537405.5</v>
      </c>
      <c r="T64" s="1">
        <f t="shared" si="3"/>
        <v>26333554.5</v>
      </c>
      <c r="U64" s="1">
        <f t="shared" si="4"/>
        <v>60582057.25</v>
      </c>
      <c r="V64" s="1">
        <f t="shared" si="5"/>
        <v>118247000</v>
      </c>
      <c r="X64" s="2">
        <f t="shared" si="6"/>
        <v>0</v>
      </c>
      <c r="Y64" s="2">
        <f t="shared" si="6"/>
        <v>6537405.5</v>
      </c>
      <c r="Z64" s="2">
        <f t="shared" si="18"/>
        <v>19796149</v>
      </c>
      <c r="AA64" s="2">
        <f t="shared" si="18"/>
        <v>34248502.75</v>
      </c>
      <c r="AB64" s="2">
        <f t="shared" si="18"/>
        <v>57664942.75</v>
      </c>
      <c r="AC64" s="2">
        <f t="shared" si="7"/>
        <v>54044651.75</v>
      </c>
      <c r="AD64" s="4">
        <v>1.31</v>
      </c>
      <c r="AE64" s="1">
        <f t="shared" si="8"/>
        <v>1.3100000000000001E-2</v>
      </c>
      <c r="AF64">
        <v>0</v>
      </c>
      <c r="AG64">
        <f t="shared" si="9"/>
        <v>0</v>
      </c>
      <c r="AI64" s="2">
        <f t="shared" si="10"/>
        <v>0</v>
      </c>
      <c r="AJ64" s="5">
        <f t="shared" si="11"/>
        <v>13978731</v>
      </c>
      <c r="AK64" s="5">
        <f t="shared" si="12"/>
        <v>27906000</v>
      </c>
      <c r="AL64" s="5">
        <f t="shared" si="13"/>
        <v>66047617.75</v>
      </c>
      <c r="AM64" s="5">
        <f t="shared" si="14"/>
        <v>118247000</v>
      </c>
      <c r="AN64" s="5">
        <f t="shared" si="15"/>
        <v>0</v>
      </c>
      <c r="AO64" s="6">
        <f t="shared" si="15"/>
        <v>13978731</v>
      </c>
      <c r="AP64" s="6">
        <f t="shared" si="16"/>
        <v>13927269</v>
      </c>
      <c r="AQ64" s="6">
        <f t="shared" si="16"/>
        <v>38141617.75</v>
      </c>
      <c r="AR64" s="6">
        <f t="shared" si="16"/>
        <v>52199382.25</v>
      </c>
      <c r="AS64" s="6">
        <f t="shared" si="17"/>
        <v>52068886.75</v>
      </c>
      <c r="AW64" s="5">
        <v>1.2786465174534016E-2</v>
      </c>
      <c r="AX64" s="5">
        <v>1.3919293659825816E-2</v>
      </c>
      <c r="AY64" s="5">
        <v>1.3600000000000001E-2</v>
      </c>
      <c r="AZ64" s="5"/>
      <c r="BA64" s="5"/>
      <c r="BB64" s="5"/>
      <c r="BC64" s="5"/>
    </row>
    <row r="65" spans="1:55" x14ac:dyDescent="0.25">
      <c r="A65">
        <v>2016</v>
      </c>
      <c r="B65" t="s">
        <v>273</v>
      </c>
      <c r="D65" s="14">
        <f>USBankData!$AD65</f>
        <v>21748935</v>
      </c>
      <c r="E65" s="14">
        <f>DiscoverData!$AD65</f>
        <v>61369049</v>
      </c>
      <c r="F65" s="14">
        <f>CapitalOneData!$AD65</f>
        <v>72587569</v>
      </c>
      <c r="G65" s="14">
        <f>CitiData!$AD65</f>
        <v>126086000</v>
      </c>
      <c r="H65" s="14">
        <f>AMEXData!$AD65</f>
        <v>26341975</v>
      </c>
      <c r="I65" s="14">
        <f>JPMData!$AD65</f>
        <v>31686000</v>
      </c>
      <c r="J65" s="14">
        <f>BofAData!$AD65</f>
        <v>92273000</v>
      </c>
      <c r="K65" s="14">
        <f>WellsFargoData!$AD65</f>
        <v>29568000</v>
      </c>
      <c r="L65" s="14">
        <f>HuntingtonData!$AD65</f>
        <v>0</v>
      </c>
      <c r="M65" s="14">
        <f>PNCData!$AD65</f>
        <v>4627511</v>
      </c>
      <c r="N65" s="14">
        <f>TDData!$AD65</f>
        <v>8436667</v>
      </c>
      <c r="O65" s="20">
        <f>PWCData!$AD65</f>
        <v>0</v>
      </c>
      <c r="P65" s="1">
        <v>1.0276218027711736E-2</v>
      </c>
      <c r="Q65" s="1">
        <v>1.24E-2</v>
      </c>
      <c r="R65" s="2">
        <f t="shared" si="1"/>
        <v>0</v>
      </c>
      <c r="S65" s="1">
        <f t="shared" si="2"/>
        <v>7484378</v>
      </c>
      <c r="T65" s="1">
        <f t="shared" si="3"/>
        <v>27954987.5</v>
      </c>
      <c r="U65" s="1">
        <f t="shared" si="4"/>
        <v>64173679</v>
      </c>
      <c r="V65" s="1">
        <f t="shared" si="5"/>
        <v>126086000</v>
      </c>
      <c r="X65" s="2">
        <f t="shared" si="6"/>
        <v>0</v>
      </c>
      <c r="Y65" s="2">
        <f t="shared" si="6"/>
        <v>7484378</v>
      </c>
      <c r="Z65" s="2">
        <f t="shared" si="18"/>
        <v>20470609.5</v>
      </c>
      <c r="AA65" s="2">
        <f t="shared" si="18"/>
        <v>36218691.5</v>
      </c>
      <c r="AB65" s="2">
        <f t="shared" si="18"/>
        <v>61912321</v>
      </c>
      <c r="AC65" s="2">
        <f t="shared" si="7"/>
        <v>56689301</v>
      </c>
      <c r="AD65" s="4">
        <v>1.29</v>
      </c>
      <c r="AE65" s="1">
        <f t="shared" si="8"/>
        <v>1.29E-2</v>
      </c>
      <c r="AF65">
        <v>0</v>
      </c>
      <c r="AG65">
        <f t="shared" si="9"/>
        <v>0</v>
      </c>
      <c r="AI65" s="2">
        <f t="shared" si="10"/>
        <v>0</v>
      </c>
      <c r="AJ65" s="5">
        <f t="shared" si="11"/>
        <v>15092801</v>
      </c>
      <c r="AK65" s="5">
        <f t="shared" si="12"/>
        <v>29568000</v>
      </c>
      <c r="AL65" s="5">
        <f t="shared" si="13"/>
        <v>69782939</v>
      </c>
      <c r="AM65" s="5">
        <f t="shared" si="14"/>
        <v>126086000</v>
      </c>
      <c r="AN65" s="5">
        <f t="shared" si="15"/>
        <v>0</v>
      </c>
      <c r="AO65" s="6">
        <f t="shared" si="15"/>
        <v>15092801</v>
      </c>
      <c r="AP65" s="6">
        <f t="shared" si="16"/>
        <v>14475199</v>
      </c>
      <c r="AQ65" s="6">
        <f t="shared" si="16"/>
        <v>40214939</v>
      </c>
      <c r="AR65" s="6">
        <f t="shared" si="16"/>
        <v>56303061</v>
      </c>
      <c r="AS65" s="6">
        <f t="shared" si="17"/>
        <v>54690138</v>
      </c>
      <c r="AW65" s="5">
        <v>1.2077563407226613E-2</v>
      </c>
      <c r="AX65" s="5">
        <v>1.3835870137719001E-2</v>
      </c>
      <c r="AY65" s="5">
        <v>1.3100000000000001E-2</v>
      </c>
      <c r="AZ65" s="5"/>
    </row>
    <row r="66" spans="1:55" x14ac:dyDescent="0.25">
      <c r="A66">
        <v>2017</v>
      </c>
      <c r="B66" t="s">
        <v>68</v>
      </c>
      <c r="D66" s="14">
        <f>USBankData!$AD66</f>
        <v>20387271</v>
      </c>
      <c r="E66" s="14">
        <f>DiscoverData!$AD66</f>
        <v>59609442</v>
      </c>
      <c r="F66" s="14">
        <f>CapitalOneData!$AD66</f>
        <v>68400903</v>
      </c>
      <c r="G66" s="14">
        <f>CitiData!$AD66</f>
        <v>119322000</v>
      </c>
      <c r="H66" s="14">
        <f>AMEXData!$AD66</f>
        <v>21884936</v>
      </c>
      <c r="I66" s="14">
        <f>JPMData!$AD66</f>
        <v>30748000</v>
      </c>
      <c r="J66" s="14">
        <f>BofAData!$AD66</f>
        <v>88551000</v>
      </c>
      <c r="K66" s="14">
        <f>WellsFargoData!$AD66</f>
        <v>28061000</v>
      </c>
      <c r="L66" s="14">
        <f>HuntingtonData!$AD66</f>
        <v>0</v>
      </c>
      <c r="M66" s="14">
        <f>PNCData!$AD66</f>
        <v>4425940</v>
      </c>
      <c r="N66" s="14">
        <f>TDData!$AD66</f>
        <v>7496684</v>
      </c>
      <c r="O66" s="20">
        <f>PWCData!$AD66</f>
        <v>0</v>
      </c>
      <c r="P66" s="1">
        <v>9.3036066794987132E-3</v>
      </c>
      <c r="Q66" s="1">
        <v>1.18E-2</v>
      </c>
      <c r="R66" s="2">
        <f t="shared" si="1"/>
        <v>0</v>
      </c>
      <c r="S66" s="1">
        <f t="shared" si="2"/>
        <v>6728998</v>
      </c>
      <c r="T66" s="1">
        <f t="shared" si="3"/>
        <v>24972968</v>
      </c>
      <c r="U66" s="1">
        <f t="shared" si="4"/>
        <v>61807307.25</v>
      </c>
      <c r="V66" s="1">
        <f t="shared" si="5"/>
        <v>119322000</v>
      </c>
      <c r="X66" s="2">
        <f t="shared" si="6"/>
        <v>0</v>
      </c>
      <c r="Y66" s="2">
        <f t="shared" si="6"/>
        <v>6728998</v>
      </c>
      <c r="Z66" s="2">
        <f t="shared" si="18"/>
        <v>18243970</v>
      </c>
      <c r="AA66" s="2">
        <f t="shared" si="18"/>
        <v>36834339.25</v>
      </c>
      <c r="AB66" s="2">
        <f t="shared" si="18"/>
        <v>57514692.75</v>
      </c>
      <c r="AC66" s="2">
        <f t="shared" si="7"/>
        <v>55078309.25</v>
      </c>
      <c r="AD66" s="4">
        <v>1.29</v>
      </c>
      <c r="AE66" s="1">
        <f t="shared" si="8"/>
        <v>1.29E-2</v>
      </c>
      <c r="AF66">
        <v>0</v>
      </c>
      <c r="AG66">
        <f t="shared" si="9"/>
        <v>0</v>
      </c>
      <c r="AI66" s="2">
        <f t="shared" si="10"/>
        <v>0</v>
      </c>
      <c r="AJ66" s="5">
        <f t="shared" si="11"/>
        <v>13941977.5</v>
      </c>
      <c r="AK66" s="5">
        <f t="shared" si="12"/>
        <v>28061000</v>
      </c>
      <c r="AL66" s="5">
        <f t="shared" si="13"/>
        <v>66203037.75</v>
      </c>
      <c r="AM66" s="5">
        <f t="shared" si="14"/>
        <v>119322000</v>
      </c>
      <c r="AN66" s="5">
        <f t="shared" si="15"/>
        <v>0</v>
      </c>
      <c r="AO66" s="6">
        <f t="shared" si="15"/>
        <v>13941977.5</v>
      </c>
      <c r="AP66" s="6">
        <f t="shared" si="16"/>
        <v>14119022.5</v>
      </c>
      <c r="AQ66" s="6">
        <f t="shared" si="16"/>
        <v>38142037.75</v>
      </c>
      <c r="AR66" s="6">
        <f t="shared" si="16"/>
        <v>53118962.25</v>
      </c>
      <c r="AS66" s="6">
        <f t="shared" si="17"/>
        <v>52261060.25</v>
      </c>
      <c r="AW66" s="5">
        <v>1.1898465990112768E-2</v>
      </c>
      <c r="AX66" s="5">
        <v>1.3722167915959423E-2</v>
      </c>
      <c r="AY66" s="5">
        <v>1.23E-2</v>
      </c>
      <c r="AZ66" s="5"/>
    </row>
    <row r="67" spans="1:55" x14ac:dyDescent="0.25">
      <c r="A67">
        <v>2017</v>
      </c>
      <c r="B67" t="s">
        <v>271</v>
      </c>
      <c r="D67" s="14">
        <f>USBankData!$AD67</f>
        <v>20861077</v>
      </c>
      <c r="E67" s="14">
        <f>DiscoverData!$AD67</f>
        <v>61648254</v>
      </c>
      <c r="F67" s="14">
        <f>CapitalOneData!$AD67</f>
        <v>69997572</v>
      </c>
      <c r="G67" s="14">
        <f>CitiData!$AD67</f>
        <v>123359000</v>
      </c>
      <c r="H67" s="14">
        <f>AMEXData!$AD67</f>
        <v>22337882</v>
      </c>
      <c r="I67" s="14">
        <f>JPMData!$AD67</f>
        <v>32667000</v>
      </c>
      <c r="J67" s="14">
        <f>BofAData!$AD67</f>
        <v>90776000</v>
      </c>
      <c r="K67" s="14">
        <f>WellsFargoData!$AD67</f>
        <v>35239000</v>
      </c>
      <c r="L67" s="14">
        <f>HuntingtonData!$AD67</f>
        <v>0</v>
      </c>
      <c r="M67" s="14">
        <f>PNCData!$AD67</f>
        <v>4498482</v>
      </c>
      <c r="N67" s="14">
        <f>TDData!$AD67</f>
        <v>7694581</v>
      </c>
      <c r="O67" s="20">
        <f>PWCData!$AD67</f>
        <v>0</v>
      </c>
      <c r="P67" s="1">
        <v>1.0045735456149694E-2</v>
      </c>
      <c r="Q67" s="1">
        <v>1.2E-2</v>
      </c>
      <c r="R67" s="2">
        <f t="shared" ref="R67:R72" si="19">MIN(D67:O67)</f>
        <v>0</v>
      </c>
      <c r="S67" s="1">
        <f t="shared" ref="S67:S72" si="20">_xlfn.QUARTILE.INC(D67:O67,1)</f>
        <v>6895556.25</v>
      </c>
      <c r="T67" s="1">
        <f t="shared" ref="T67:T72" si="21">_xlfn.QUARTILE.INC(D67:O67,2)</f>
        <v>27502441</v>
      </c>
      <c r="U67" s="1">
        <f t="shared" ref="U67:U69" si="22">_xlfn.QUARTILE.INC(E67:P67,3)</f>
        <v>63735583.5</v>
      </c>
      <c r="V67" s="1">
        <f t="shared" ref="V67:V72" si="23">MAX(D67:O67)</f>
        <v>123359000</v>
      </c>
      <c r="X67" s="2">
        <f t="shared" ref="X67:Y72" si="24">R67</f>
        <v>0</v>
      </c>
      <c r="Y67" s="2">
        <f t="shared" si="24"/>
        <v>6895556.25</v>
      </c>
      <c r="Z67" s="2">
        <f t="shared" ref="Z67:AB72" si="25">T67-S67</f>
        <v>20606884.75</v>
      </c>
      <c r="AA67" s="2">
        <f t="shared" si="25"/>
        <v>36233142.5</v>
      </c>
      <c r="AB67" s="2">
        <f t="shared" si="25"/>
        <v>59623416.5</v>
      </c>
      <c r="AC67" s="2">
        <f t="shared" ref="AC67:AC72" si="26">U67-S67</f>
        <v>56840027.25</v>
      </c>
      <c r="AD67" s="4">
        <v>1.26</v>
      </c>
      <c r="AE67" s="1">
        <f t="shared" ref="AE67:AE72" si="27">AD67/100</f>
        <v>1.26E-2</v>
      </c>
      <c r="AF67">
        <v>0</v>
      </c>
      <c r="AG67">
        <f t="shared" ref="AG67:AG72" si="28">AF67*100</f>
        <v>0</v>
      </c>
      <c r="AI67" s="2">
        <f t="shared" ref="AI67:AI72" si="29">MIN(D67:N67)</f>
        <v>0</v>
      </c>
      <c r="AJ67" s="5">
        <f t="shared" ref="AJ67:AJ72" si="30">_xlfn.QUARTILE.INC(D67:N67,1)</f>
        <v>14277829</v>
      </c>
      <c r="AK67" s="5">
        <f t="shared" ref="AK67:AK72" si="31">_xlfn.QUARTILE.INC(D67:N67,2)</f>
        <v>32667000</v>
      </c>
      <c r="AL67" s="5">
        <f t="shared" ref="AL67:AL72" si="32">_xlfn.QUARTILE.INC(E67:N67,3)</f>
        <v>67910242.5</v>
      </c>
      <c r="AM67" s="5">
        <f t="shared" ref="AM67:AM72" si="33">MAX(D67:N67)</f>
        <v>123359000</v>
      </c>
      <c r="AN67" s="5">
        <f t="shared" ref="AN67:AO72" si="34">AI67</f>
        <v>0</v>
      </c>
      <c r="AO67" s="6">
        <f t="shared" si="34"/>
        <v>14277829</v>
      </c>
      <c r="AP67" s="6">
        <f t="shared" ref="AP67:AR72" si="35">AK67-AJ67</f>
        <v>18389171</v>
      </c>
      <c r="AQ67" s="6">
        <f t="shared" si="35"/>
        <v>35243242.5</v>
      </c>
      <c r="AR67" s="6">
        <f t="shared" si="35"/>
        <v>55448757.5</v>
      </c>
      <c r="AS67" s="6">
        <f t="shared" ref="AS67:AS72" si="36">AL67-AJ67</f>
        <v>53632413.5</v>
      </c>
      <c r="AW67" s="5">
        <v>1.0768746868691999E-2</v>
      </c>
      <c r="AX67" s="5">
        <v>1.296627294169635E-2</v>
      </c>
      <c r="AY67" s="5">
        <v>1.2E-2</v>
      </c>
      <c r="AZ67" s="5"/>
    </row>
    <row r="68" spans="1:55" x14ac:dyDescent="0.25">
      <c r="A68">
        <v>2017</v>
      </c>
      <c r="B68" t="s">
        <v>272</v>
      </c>
      <c r="D68" s="14">
        <f>USBankData!$AD68</f>
        <v>20923035</v>
      </c>
      <c r="E68" s="14">
        <f>DiscoverData!$AD68</f>
        <v>63326564</v>
      </c>
      <c r="F68" s="14">
        <f>CapitalOneData!$AD68</f>
        <v>77105981</v>
      </c>
      <c r="G68" s="14">
        <f>CitiData!$AD68</f>
        <v>124659000</v>
      </c>
      <c r="H68" s="14">
        <f>AMEXData!$AD68</f>
        <v>23774007</v>
      </c>
      <c r="I68" s="14">
        <f>JPMData!$AD68</f>
        <v>33409000</v>
      </c>
      <c r="J68" s="14">
        <f>BofAData!$AD68</f>
        <v>92598000</v>
      </c>
      <c r="K68" s="14">
        <f>WellsFargoData!$AD68</f>
        <v>36249000</v>
      </c>
      <c r="L68" s="14">
        <f>HuntingtonData!$AD68</f>
        <v>0</v>
      </c>
      <c r="M68" s="14">
        <f>PNCData!$AD68</f>
        <v>4623008</v>
      </c>
      <c r="N68" s="14">
        <f>TDData!$AD68</f>
        <v>8022868</v>
      </c>
      <c r="O68" s="20">
        <f>PWCData!$AD68</f>
        <v>0</v>
      </c>
      <c r="P68" s="1">
        <v>7.9883742961894873E-3</v>
      </c>
      <c r="Q68" s="1">
        <v>1.1299999999999999E-2</v>
      </c>
      <c r="R68" s="2">
        <f t="shared" si="19"/>
        <v>0</v>
      </c>
      <c r="S68" s="1">
        <f t="shared" si="20"/>
        <v>7172903</v>
      </c>
      <c r="T68" s="1">
        <f t="shared" si="21"/>
        <v>28591503.5</v>
      </c>
      <c r="U68" s="1">
        <f t="shared" si="22"/>
        <v>66771418.25</v>
      </c>
      <c r="V68" s="1">
        <f t="shared" si="23"/>
        <v>124659000</v>
      </c>
      <c r="X68" s="2">
        <f t="shared" si="24"/>
        <v>0</v>
      </c>
      <c r="Y68" s="2">
        <f t="shared" si="24"/>
        <v>7172903</v>
      </c>
      <c r="Z68" s="2">
        <f t="shared" si="25"/>
        <v>21418600.5</v>
      </c>
      <c r="AA68" s="2">
        <f t="shared" si="25"/>
        <v>38179914.75</v>
      </c>
      <c r="AB68" s="2">
        <f t="shared" si="25"/>
        <v>57887581.75</v>
      </c>
      <c r="AC68" s="2">
        <f t="shared" si="26"/>
        <v>59598515.25</v>
      </c>
      <c r="AD68" s="4">
        <v>1.27</v>
      </c>
      <c r="AE68" s="1">
        <f t="shared" si="27"/>
        <v>1.2699999999999999E-2</v>
      </c>
      <c r="AF68">
        <v>0</v>
      </c>
      <c r="AG68">
        <f t="shared" si="28"/>
        <v>0</v>
      </c>
      <c r="AI68" s="2">
        <f t="shared" si="29"/>
        <v>0</v>
      </c>
      <c r="AJ68" s="5">
        <f t="shared" si="30"/>
        <v>14472951.5</v>
      </c>
      <c r="AK68" s="5">
        <f t="shared" si="31"/>
        <v>33409000</v>
      </c>
      <c r="AL68" s="5">
        <f t="shared" si="32"/>
        <v>73661126.75</v>
      </c>
      <c r="AM68" s="5">
        <f t="shared" si="33"/>
        <v>124659000</v>
      </c>
      <c r="AN68" s="5">
        <f t="shared" si="34"/>
        <v>0</v>
      </c>
      <c r="AO68" s="6">
        <f t="shared" si="34"/>
        <v>14472951.5</v>
      </c>
      <c r="AP68" s="6">
        <f t="shared" si="35"/>
        <v>18936048.5</v>
      </c>
      <c r="AQ68" s="6">
        <f t="shared" si="35"/>
        <v>40252126.75</v>
      </c>
      <c r="AR68" s="6">
        <f t="shared" si="35"/>
        <v>50997873.25</v>
      </c>
      <c r="AS68" s="6">
        <f t="shared" si="36"/>
        <v>59188175.25</v>
      </c>
      <c r="AW68" s="5">
        <v>1.0943233202034315E-2</v>
      </c>
      <c r="AX68" s="5">
        <v>1.2651443911244462E-2</v>
      </c>
      <c r="AY68" s="5">
        <v>1.1899999999999999E-2</v>
      </c>
      <c r="AZ68" s="5"/>
    </row>
    <row r="69" spans="1:55" x14ac:dyDescent="0.25">
      <c r="A69">
        <v>2017</v>
      </c>
      <c r="B69" t="s">
        <v>273</v>
      </c>
      <c r="D69" s="14">
        <f>USBankData!$AD69</f>
        <v>22179659</v>
      </c>
      <c r="E69" s="14">
        <f>DiscoverData!$AD69</f>
        <v>67150916</v>
      </c>
      <c r="F69" s="14">
        <f>CapitalOneData!$AD69</f>
        <v>80676222</v>
      </c>
      <c r="G69" s="14">
        <f>CitiData!$AD69</f>
        <v>133263000</v>
      </c>
      <c r="H69" s="14">
        <f>AMEXData!$AD69</f>
        <v>45720483</v>
      </c>
      <c r="I69" s="14">
        <f>JPMData!$AD69</f>
        <v>36262000</v>
      </c>
      <c r="J69" s="14">
        <f>BofAData!$AD69</f>
        <v>96274000</v>
      </c>
      <c r="K69" s="14">
        <f>WellsFargoData!$AD69</f>
        <v>37976000</v>
      </c>
      <c r="L69" s="14">
        <f>HuntingtonData!$AD69</f>
        <v>0</v>
      </c>
      <c r="M69" s="14">
        <f>PNCData!$AD69</f>
        <v>4932046</v>
      </c>
      <c r="N69" s="14">
        <f>TDData!$AD69</f>
        <v>9453348</v>
      </c>
      <c r="O69" s="20">
        <f>PWCData!$AD69</f>
        <v>0</v>
      </c>
      <c r="P69" s="1">
        <v>8.16051225577882E-3</v>
      </c>
      <c r="Q69" s="1">
        <v>1.11E-2</v>
      </c>
      <c r="R69" s="2">
        <f t="shared" si="19"/>
        <v>0</v>
      </c>
      <c r="S69" s="1">
        <f t="shared" si="20"/>
        <v>8323022.5</v>
      </c>
      <c r="T69" s="1">
        <f t="shared" si="21"/>
        <v>37119000</v>
      </c>
      <c r="U69" s="1">
        <f t="shared" si="22"/>
        <v>70532242.5</v>
      </c>
      <c r="V69" s="1">
        <f t="shared" si="23"/>
        <v>133263000</v>
      </c>
      <c r="X69" s="2">
        <f t="shared" si="24"/>
        <v>0</v>
      </c>
      <c r="Y69" s="2">
        <f t="shared" si="24"/>
        <v>8323022.5</v>
      </c>
      <c r="Z69" s="2">
        <f t="shared" si="25"/>
        <v>28795977.5</v>
      </c>
      <c r="AA69" s="2">
        <f t="shared" si="25"/>
        <v>33413242.5</v>
      </c>
      <c r="AB69" s="2">
        <f t="shared" si="25"/>
        <v>62730757.5</v>
      </c>
      <c r="AC69" s="2">
        <f t="shared" si="26"/>
        <v>62209220</v>
      </c>
      <c r="AD69" s="4">
        <v>1.24</v>
      </c>
      <c r="AE69" s="1">
        <f t="shared" si="27"/>
        <v>1.24E-2</v>
      </c>
      <c r="AF69">
        <v>0</v>
      </c>
      <c r="AG69">
        <f t="shared" si="28"/>
        <v>0</v>
      </c>
      <c r="AI69" s="2">
        <f t="shared" si="29"/>
        <v>0</v>
      </c>
      <c r="AJ69" s="5">
        <f t="shared" si="30"/>
        <v>15816503.5</v>
      </c>
      <c r="AK69" s="5">
        <f t="shared" si="31"/>
        <v>37976000</v>
      </c>
      <c r="AL69" s="5">
        <f t="shared" si="32"/>
        <v>77294895.5</v>
      </c>
      <c r="AM69" s="5">
        <f t="shared" si="33"/>
        <v>133263000</v>
      </c>
      <c r="AN69" s="5">
        <f t="shared" si="34"/>
        <v>0</v>
      </c>
      <c r="AO69" s="6">
        <f t="shared" si="34"/>
        <v>15816503.5</v>
      </c>
      <c r="AP69" s="6">
        <f t="shared" si="35"/>
        <v>22159496.5</v>
      </c>
      <c r="AQ69" s="6">
        <f t="shared" si="35"/>
        <v>39318895.5</v>
      </c>
      <c r="AR69" s="6">
        <f t="shared" si="35"/>
        <v>55968104.5</v>
      </c>
      <c r="AS69" s="6">
        <f t="shared" si="36"/>
        <v>61478392</v>
      </c>
      <c r="AW69" s="5">
        <v>1.0467885668908623E-2</v>
      </c>
      <c r="AX69" s="5">
        <v>9.9561130065923768E-3</v>
      </c>
      <c r="AY69" s="5">
        <v>1.1200000000000002E-2</v>
      </c>
      <c r="AZ69" s="5"/>
    </row>
    <row r="70" spans="1:55" x14ac:dyDescent="0.25">
      <c r="A70">
        <v>2018</v>
      </c>
      <c r="B70" t="s">
        <v>68</v>
      </c>
      <c r="D70" s="14">
        <f>USBankData!$AD70</f>
        <v>20900445</v>
      </c>
      <c r="E70" s="14">
        <f>DiscoverData!$AD70</f>
        <v>65439244</v>
      </c>
      <c r="F70" s="14">
        <f>CapitalOneData!$AD70</f>
        <v>75947636</v>
      </c>
      <c r="G70" s="14">
        <f>CitiData!$AD70</f>
        <v>124409000</v>
      </c>
      <c r="H70" s="14">
        <f>AMEXData!$AD70</f>
        <v>43598891</v>
      </c>
      <c r="I70" s="14">
        <f>JPMData!$AD70</f>
        <v>36471000</v>
      </c>
      <c r="J70" s="14">
        <f>BofAData!$AD70</f>
        <v>93560000</v>
      </c>
      <c r="K70" s="14">
        <f>WellsFargoData!$AD70</f>
        <v>36102000</v>
      </c>
      <c r="L70" s="14">
        <f>HuntingtonData!$AD70</f>
        <v>0</v>
      </c>
      <c r="M70" s="14">
        <f>PNCData!$AD70</f>
        <v>4846964</v>
      </c>
      <c r="N70" s="14">
        <f>TDData!$AD70</f>
        <v>8521389</v>
      </c>
      <c r="O70" s="20">
        <f>PWCData!$AD70</f>
        <v>0</v>
      </c>
      <c r="P70" s="1">
        <v>7.8261226447292574E-3</v>
      </c>
      <c r="Q70" s="1">
        <v>1.0800000000000001E-2</v>
      </c>
      <c r="R70" s="2">
        <f t="shared" si="19"/>
        <v>0</v>
      </c>
      <c r="S70" s="1">
        <f t="shared" si="20"/>
        <v>7602782.75</v>
      </c>
      <c r="T70" s="1">
        <f t="shared" si="21"/>
        <v>36286500</v>
      </c>
      <c r="U70" s="1">
        <f>_xlfn.QUARTILE.INC(E70:P70,3)</f>
        <v>68066342</v>
      </c>
      <c r="V70" s="1">
        <f t="shared" si="23"/>
        <v>124409000</v>
      </c>
      <c r="X70" s="2">
        <f t="shared" si="24"/>
        <v>0</v>
      </c>
      <c r="Y70" s="2">
        <f t="shared" si="24"/>
        <v>7602782.75</v>
      </c>
      <c r="Z70" s="2">
        <f t="shared" si="25"/>
        <v>28683717.25</v>
      </c>
      <c r="AA70" s="2">
        <f t="shared" si="25"/>
        <v>31779842</v>
      </c>
      <c r="AB70" s="2">
        <f t="shared" si="25"/>
        <v>56342658</v>
      </c>
      <c r="AC70" s="2">
        <f t="shared" si="26"/>
        <v>60463559.25</v>
      </c>
      <c r="AD70" s="4">
        <v>1.23</v>
      </c>
      <c r="AE70" s="1">
        <f t="shared" si="27"/>
        <v>1.23E-2</v>
      </c>
      <c r="AF70">
        <v>0</v>
      </c>
      <c r="AG70">
        <f t="shared" si="28"/>
        <v>0</v>
      </c>
      <c r="AI70" s="2">
        <f t="shared" si="29"/>
        <v>0</v>
      </c>
      <c r="AJ70" s="5">
        <f t="shared" si="30"/>
        <v>14710917</v>
      </c>
      <c r="AK70" s="5">
        <f t="shared" si="31"/>
        <v>36471000</v>
      </c>
      <c r="AL70" s="5">
        <f t="shared" si="32"/>
        <v>73320538</v>
      </c>
      <c r="AM70" s="5">
        <f t="shared" si="33"/>
        <v>124409000</v>
      </c>
      <c r="AN70" s="5">
        <f t="shared" si="34"/>
        <v>0</v>
      </c>
      <c r="AO70" s="6">
        <f t="shared" si="34"/>
        <v>14710917</v>
      </c>
      <c r="AP70" s="6">
        <f t="shared" si="35"/>
        <v>21760083</v>
      </c>
      <c r="AQ70" s="6">
        <f t="shared" si="35"/>
        <v>36849538</v>
      </c>
      <c r="AR70" s="6">
        <f t="shared" si="35"/>
        <v>51088462</v>
      </c>
      <c r="AS70" s="6">
        <f t="shared" si="36"/>
        <v>58609621</v>
      </c>
      <c r="AW70" s="5">
        <v>1.1547621852290505E-2</v>
      </c>
      <c r="AX70" s="5">
        <v>1.0176144761504528E-2</v>
      </c>
      <c r="AY70" s="5">
        <v>1.0800000000000001E-2</v>
      </c>
      <c r="AZ70" s="5"/>
    </row>
    <row r="71" spans="1:55" x14ac:dyDescent="0.25">
      <c r="A71">
        <v>2018</v>
      </c>
      <c r="B71" t="s">
        <v>271</v>
      </c>
      <c r="D71" s="14">
        <f>USBankData!$AD71</f>
        <v>21566054</v>
      </c>
      <c r="E71" s="14">
        <f>DiscoverData!$AD71</f>
        <v>67668652</v>
      </c>
      <c r="F71" s="14">
        <f>CapitalOneData!$AD71</f>
        <v>77731532</v>
      </c>
      <c r="G71" s="14">
        <f>CitiData!$AD71</f>
        <v>128941000</v>
      </c>
      <c r="H71" s="14">
        <f>AMEXData!$AD71</f>
        <v>59499948</v>
      </c>
      <c r="I71" s="14">
        <f>JPMData!$AD71</f>
        <v>38412000</v>
      </c>
      <c r="J71" s="14">
        <f>BofAData!$AD71</f>
        <v>95352000</v>
      </c>
      <c r="K71" s="14">
        <f>WellsFargoData!$AD71</f>
        <v>36685000</v>
      </c>
      <c r="L71" s="14">
        <f>HuntingtonData!$AD71</f>
        <v>0</v>
      </c>
      <c r="M71" s="14">
        <f>PNCData!$AD71</f>
        <v>4984098</v>
      </c>
      <c r="N71" s="14">
        <f>TDData!$AD71</f>
        <v>8603203</v>
      </c>
      <c r="O71" s="20">
        <f>PWCData!$AD71</f>
        <v>0</v>
      </c>
      <c r="P71" s="1">
        <v>8.2372204337483202E-3</v>
      </c>
      <c r="Q71" s="1">
        <v>1.06E-2</v>
      </c>
      <c r="R71" s="2">
        <f t="shared" si="19"/>
        <v>0</v>
      </c>
      <c r="S71" s="1">
        <f t="shared" si="20"/>
        <v>7698426.75</v>
      </c>
      <c r="T71" s="1">
        <f t="shared" si="21"/>
        <v>37548500</v>
      </c>
      <c r="U71" s="1">
        <f>_xlfn.QUARTILE.INC(E71:P71,3)</f>
        <v>70184372</v>
      </c>
      <c r="V71" s="1">
        <f t="shared" si="23"/>
        <v>128941000</v>
      </c>
      <c r="X71" s="2">
        <f t="shared" si="24"/>
        <v>0</v>
      </c>
      <c r="Y71" s="2">
        <f t="shared" si="24"/>
        <v>7698426.75</v>
      </c>
      <c r="Z71" s="2">
        <f t="shared" si="25"/>
        <v>29850073.25</v>
      </c>
      <c r="AA71" s="2">
        <f t="shared" si="25"/>
        <v>32635872</v>
      </c>
      <c r="AB71" s="2">
        <f t="shared" si="25"/>
        <v>58756628</v>
      </c>
      <c r="AC71" s="2">
        <f t="shared" si="26"/>
        <v>62485945.25</v>
      </c>
      <c r="AD71" s="4">
        <v>1.22</v>
      </c>
      <c r="AE71" s="1">
        <f t="shared" si="27"/>
        <v>1.2199999999999999E-2</v>
      </c>
      <c r="AG71">
        <f t="shared" si="28"/>
        <v>0</v>
      </c>
      <c r="AI71" s="2">
        <f t="shared" si="29"/>
        <v>0</v>
      </c>
      <c r="AJ71" s="5">
        <f t="shared" si="30"/>
        <v>15084628.5</v>
      </c>
      <c r="AK71" s="5">
        <f t="shared" si="31"/>
        <v>38412000</v>
      </c>
      <c r="AL71" s="5">
        <f t="shared" si="32"/>
        <v>75215812</v>
      </c>
      <c r="AM71" s="5">
        <f t="shared" si="33"/>
        <v>128941000</v>
      </c>
      <c r="AN71" s="5">
        <f t="shared" si="34"/>
        <v>0</v>
      </c>
      <c r="AO71" s="6">
        <f t="shared" si="34"/>
        <v>15084628.5</v>
      </c>
      <c r="AP71" s="6">
        <f t="shared" si="35"/>
        <v>23327371.5</v>
      </c>
      <c r="AQ71" s="6">
        <f t="shared" si="35"/>
        <v>36803812</v>
      </c>
      <c r="AR71" s="6">
        <f t="shared" si="35"/>
        <v>53725188</v>
      </c>
      <c r="AS71" s="6">
        <f t="shared" si="36"/>
        <v>60131183.5</v>
      </c>
      <c r="AW71" s="5">
        <v>1.0504405891385873E-2</v>
      </c>
      <c r="AX71" s="5">
        <v>7.8360035853568683E-3</v>
      </c>
      <c r="AY71" s="5">
        <v>1.0500000000000001E-2</v>
      </c>
      <c r="AZ71" s="5"/>
      <c r="BA71" s="5">
        <v>7.8360035853568683E-3</v>
      </c>
      <c r="BB71" s="5">
        <v>7.8360035853568683E-3</v>
      </c>
      <c r="BC71" s="5">
        <v>7.8360035853568683E-3</v>
      </c>
    </row>
    <row r="72" spans="1:55" x14ac:dyDescent="0.25">
      <c r="A72">
        <v>2018</v>
      </c>
      <c r="B72" t="s">
        <v>272</v>
      </c>
      <c r="D72" s="14">
        <f>USBankData!$AD72</f>
        <v>21869268</v>
      </c>
      <c r="E72" s="14">
        <f>DiscoverData!$AD72</f>
        <v>69107877</v>
      </c>
      <c r="F72" s="14">
        <f>CapitalOneData!$AD72</f>
        <v>78665128</v>
      </c>
      <c r="G72" s="14">
        <f>CitiData!$AD72</f>
        <v>129892000</v>
      </c>
      <c r="H72" s="14">
        <f>AMEXData!$AD72</f>
        <v>61120859</v>
      </c>
      <c r="I72" s="14">
        <f>JPMData!$AD72</f>
        <v>39686000</v>
      </c>
      <c r="J72" s="14">
        <f>BofAData!$AD72</f>
        <v>95368000</v>
      </c>
      <c r="K72" s="14">
        <f>WellsFargoData!$AD72</f>
        <v>37812000</v>
      </c>
      <c r="L72" s="14">
        <f>HuntingtonData!$AD72</f>
        <v>0</v>
      </c>
      <c r="M72" s="14">
        <f>PNCData!$AD72</f>
        <v>5111481</v>
      </c>
      <c r="N72" s="14">
        <f>TDData!$AD72</f>
        <v>8848196</v>
      </c>
      <c r="O72" s="20">
        <f>PWCData!$AD72</f>
        <v>0</v>
      </c>
      <c r="P72" s="1">
        <v>7.3773556389938244E-3</v>
      </c>
      <c r="Q72" s="1">
        <v>1.0500000000000001E-2</v>
      </c>
      <c r="R72" s="2">
        <f t="shared" si="19"/>
        <v>0</v>
      </c>
      <c r="S72" s="1">
        <f t="shared" si="20"/>
        <v>7914017.25</v>
      </c>
      <c r="T72" s="1">
        <f t="shared" si="21"/>
        <v>38749000</v>
      </c>
      <c r="U72" s="1">
        <f>_xlfn.QUARTILE.INC(E72:P72,3)</f>
        <v>71497189.75</v>
      </c>
      <c r="V72" s="1">
        <f t="shared" si="23"/>
        <v>129892000</v>
      </c>
      <c r="X72" s="2">
        <f t="shared" si="24"/>
        <v>0</v>
      </c>
      <c r="Y72" s="2">
        <f t="shared" si="24"/>
        <v>7914017.25</v>
      </c>
      <c r="Z72" s="2">
        <f t="shared" si="25"/>
        <v>30834982.75</v>
      </c>
      <c r="AA72" s="2">
        <f t="shared" si="25"/>
        <v>32748189.75</v>
      </c>
      <c r="AB72" s="2">
        <f t="shared" si="25"/>
        <v>58394810.25</v>
      </c>
      <c r="AC72" s="2">
        <f t="shared" si="26"/>
        <v>63583172.5</v>
      </c>
      <c r="AD72" s="4">
        <v>1.22</v>
      </c>
      <c r="AE72" s="1">
        <f t="shared" si="27"/>
        <v>1.2199999999999999E-2</v>
      </c>
      <c r="AG72">
        <f t="shared" si="28"/>
        <v>0</v>
      </c>
      <c r="AI72" s="2">
        <f t="shared" si="29"/>
        <v>0</v>
      </c>
      <c r="AJ72" s="5">
        <f t="shared" si="30"/>
        <v>15358732</v>
      </c>
      <c r="AK72" s="5">
        <f t="shared" si="31"/>
        <v>39686000</v>
      </c>
      <c r="AL72" s="5">
        <f t="shared" si="32"/>
        <v>76275815.25</v>
      </c>
      <c r="AM72" s="5">
        <f t="shared" si="33"/>
        <v>129892000</v>
      </c>
      <c r="AN72" s="5">
        <f t="shared" si="34"/>
        <v>0</v>
      </c>
      <c r="AO72" s="6">
        <f t="shared" si="34"/>
        <v>15358732</v>
      </c>
      <c r="AP72" s="6">
        <f t="shared" si="35"/>
        <v>24327268</v>
      </c>
      <c r="AQ72" s="6">
        <f t="shared" si="35"/>
        <v>36589815.25</v>
      </c>
      <c r="AR72" s="6">
        <f t="shared" si="35"/>
        <v>53616184.75</v>
      </c>
      <c r="AS72" s="6">
        <f t="shared" si="36"/>
        <v>60917083.25</v>
      </c>
      <c r="AT72" s="5">
        <v>1.0428281126102648E-2</v>
      </c>
      <c r="AU72" s="5">
        <v>1.0428281126102648E-2</v>
      </c>
      <c r="AV72" s="5">
        <v>1.0428281126102648E-2</v>
      </c>
      <c r="AW72" s="5">
        <v>1.0428281126102648E-2</v>
      </c>
      <c r="AX72" s="5"/>
      <c r="AY72" s="5"/>
      <c r="AZ72" s="5"/>
      <c r="BA72" s="5">
        <v>8.4099687173539283E-3</v>
      </c>
      <c r="BB72" s="5">
        <v>1.206365512156695E-2</v>
      </c>
      <c r="BC72" s="5">
        <v>1.5979942596511632E-2</v>
      </c>
    </row>
    <row r="73" spans="1:55" x14ac:dyDescent="0.25">
      <c r="A73">
        <v>2018</v>
      </c>
      <c r="B73" t="s">
        <v>273</v>
      </c>
      <c r="P73" s="1"/>
      <c r="R73"/>
      <c r="U73" s="1"/>
      <c r="V73" s="1"/>
      <c r="AI73"/>
      <c r="AJ73"/>
      <c r="AM73" s="5"/>
      <c r="AN73" s="5"/>
      <c r="AT73" s="5">
        <v>1.0257318269274432E-2</v>
      </c>
      <c r="AU73" s="5">
        <v>1.1693438043354262E-2</v>
      </c>
      <c r="AV73" s="5">
        <v>1.3122728630808735E-2</v>
      </c>
      <c r="AX73" s="5"/>
      <c r="AY73" s="5"/>
      <c r="AZ73" s="5"/>
      <c r="BA73" s="5">
        <v>8.6500259516805091E-3</v>
      </c>
      <c r="BB73" s="5">
        <v>1.5437200962526017E-2</v>
      </c>
      <c r="BC73" s="5">
        <v>2.8087676547584053E-2</v>
      </c>
    </row>
    <row r="74" spans="1:55" x14ac:dyDescent="0.25">
      <c r="A74">
        <v>2019</v>
      </c>
      <c r="B74" t="s">
        <v>68</v>
      </c>
      <c r="P74" s="1"/>
      <c r="R74"/>
      <c r="U74" s="1"/>
      <c r="V74" s="1"/>
      <c r="AI74"/>
      <c r="AJ74"/>
      <c r="AM74" s="5"/>
      <c r="AN74" s="5"/>
      <c r="AT74" s="5">
        <v>1.0080488986556391E-2</v>
      </c>
      <c r="AU74" s="5">
        <v>1.3298969933500744E-2</v>
      </c>
      <c r="AV74" s="5">
        <v>1.8082273005149325E-2</v>
      </c>
      <c r="AX74" s="5"/>
      <c r="AY74" s="5"/>
      <c r="AZ74" s="5"/>
      <c r="BA74" s="5">
        <v>8.903734139062475E-3</v>
      </c>
      <c r="BB74" s="5">
        <v>2.504888991619849E-2</v>
      </c>
      <c r="BC74" s="5">
        <v>4.0617625663619129E-2</v>
      </c>
    </row>
    <row r="75" spans="1:55" x14ac:dyDescent="0.25">
      <c r="A75">
        <v>2019</v>
      </c>
      <c r="B75" t="s">
        <v>271</v>
      </c>
      <c r="P75" s="1"/>
      <c r="R75"/>
      <c r="U75" s="1"/>
      <c r="V75" s="1"/>
      <c r="AI75"/>
      <c r="AJ75"/>
      <c r="AM75" s="5"/>
      <c r="AN75" s="5"/>
      <c r="AT75" s="5">
        <v>9.8828718875861813E-3</v>
      </c>
      <c r="AU75" s="5">
        <v>1.6348206130101378E-2</v>
      </c>
      <c r="AV75" s="5">
        <v>2.3162329289815958E-2</v>
      </c>
      <c r="AX75" s="5"/>
      <c r="AY75" s="5"/>
      <c r="AZ75" s="5"/>
      <c r="BA75" s="5">
        <v>9.0489036010231016E-3</v>
      </c>
      <c r="BB75" s="5">
        <v>3.7670526287845209E-2</v>
      </c>
      <c r="BC75" s="5">
        <v>5.5503628857620314E-2</v>
      </c>
    </row>
    <row r="76" spans="1:55" x14ac:dyDescent="0.25">
      <c r="A76">
        <v>2019</v>
      </c>
      <c r="B76" t="s">
        <v>272</v>
      </c>
      <c r="P76" s="1"/>
      <c r="R76"/>
      <c r="U76" s="1"/>
      <c r="V76" s="1"/>
      <c r="AI76"/>
      <c r="AJ76"/>
      <c r="AM76" s="5"/>
      <c r="AN76" s="5"/>
      <c r="AT76" s="5">
        <v>9.6379222160147739E-3</v>
      </c>
      <c r="AU76" s="5">
        <v>2.0365864023503155E-2</v>
      </c>
      <c r="AV76" s="5">
        <v>2.7135908892273897E-2</v>
      </c>
      <c r="AX76" s="5"/>
      <c r="AY76" s="5"/>
      <c r="AZ76" s="5"/>
      <c r="BA76" s="5">
        <v>9.557349364172265E-3</v>
      </c>
      <c r="BB76" s="5">
        <v>4.4646708376262986E-2</v>
      </c>
      <c r="BC76" s="5">
        <v>6.4113359612595303E-2</v>
      </c>
    </row>
    <row r="77" spans="1:55" x14ac:dyDescent="0.25">
      <c r="A77">
        <v>2019</v>
      </c>
      <c r="B77" t="s">
        <v>273</v>
      </c>
      <c r="P77" s="1"/>
      <c r="R77"/>
      <c r="U77" s="1"/>
      <c r="V77" s="1"/>
      <c r="AI77"/>
      <c r="AJ77"/>
      <c r="AM77" s="5"/>
      <c r="AN77" s="5"/>
      <c r="AT77" s="5">
        <v>9.666361439495683E-3</v>
      </c>
      <c r="AU77" s="5">
        <v>2.5091483876026898E-2</v>
      </c>
      <c r="AV77" s="5">
        <v>2.971880210310323E-2</v>
      </c>
      <c r="AX77" s="5"/>
      <c r="AY77" s="5"/>
      <c r="AZ77" s="5"/>
      <c r="BA77" s="5">
        <v>1.0075889279050657E-2</v>
      </c>
      <c r="BB77" s="5">
        <v>5.1662517196140435E-2</v>
      </c>
      <c r="BC77" s="5">
        <v>6.9958491396737515E-2</v>
      </c>
    </row>
    <row r="78" spans="1:55" x14ac:dyDescent="0.25">
      <c r="A78">
        <v>2020</v>
      </c>
      <c r="B78" t="s">
        <v>68</v>
      </c>
      <c r="P78" s="1"/>
      <c r="R78"/>
      <c r="U78" s="1"/>
      <c r="V78" s="1"/>
      <c r="AI78"/>
      <c r="AJ78"/>
      <c r="AM78" s="5"/>
      <c r="AN78" s="5"/>
      <c r="AT78" s="5">
        <v>9.6819800542469331E-3</v>
      </c>
      <c r="AU78" s="5">
        <v>2.6427806191906121E-2</v>
      </c>
      <c r="AV78" s="5">
        <v>3.1378693652422025E-2</v>
      </c>
      <c r="AX78" s="5"/>
      <c r="AY78" s="5"/>
      <c r="AZ78" s="5"/>
      <c r="BA78" s="5">
        <v>1.0556858287853516E-2</v>
      </c>
      <c r="BB78" s="5">
        <v>5.6535751619435269E-2</v>
      </c>
      <c r="BC78" s="5">
        <v>7.3452963666543622E-2</v>
      </c>
    </row>
    <row r="79" spans="1:55" x14ac:dyDescent="0.25">
      <c r="A79">
        <v>2020</v>
      </c>
      <c r="B79" t="s">
        <v>271</v>
      </c>
      <c r="P79" s="1"/>
      <c r="R79"/>
      <c r="U79" s="1"/>
      <c r="V79" s="1"/>
      <c r="AI79"/>
      <c r="AJ79"/>
      <c r="AM79" s="5"/>
      <c r="AN79" s="5"/>
      <c r="AT79" s="5">
        <v>9.845177311786411E-3</v>
      </c>
      <c r="AU79" s="5">
        <v>2.7772909450807681E-2</v>
      </c>
      <c r="AV79" s="5">
        <v>3.2199256191366536E-2</v>
      </c>
      <c r="BA79" s="5">
        <v>1.09225963961608E-2</v>
      </c>
      <c r="BB79" s="5">
        <v>5.8755579741245692E-2</v>
      </c>
      <c r="BC79" s="5">
        <v>7.198226602535257E-2</v>
      </c>
    </row>
    <row r="80" spans="1:55" x14ac:dyDescent="0.25">
      <c r="A80">
        <v>2020</v>
      </c>
      <c r="B80" t="s">
        <v>272</v>
      </c>
      <c r="P80" s="1"/>
      <c r="R80"/>
      <c r="U80" s="1"/>
      <c r="V80" s="1"/>
      <c r="AI80"/>
      <c r="AJ80"/>
      <c r="AM80" s="5"/>
      <c r="AN80" s="5"/>
      <c r="AT80" s="5">
        <v>9.816546386447746E-3</v>
      </c>
      <c r="AU80" s="5">
        <v>2.7752999506072261E-2</v>
      </c>
      <c r="AV80" s="5">
        <v>3.2043599374326638E-2</v>
      </c>
      <c r="BA80" s="5">
        <v>1.1273630037084316E-2</v>
      </c>
      <c r="BB80" s="5">
        <v>5.6878907059613848E-2</v>
      </c>
      <c r="BC80" s="5">
        <v>6.7913654403358101E-2</v>
      </c>
    </row>
    <row r="81" spans="1:53" x14ac:dyDescent="0.25">
      <c r="A81">
        <v>2020</v>
      </c>
      <c r="B81" t="s">
        <v>273</v>
      </c>
      <c r="AR81" s="5">
        <v>9.781839165369368E-3</v>
      </c>
      <c r="AS81" s="5">
        <v>2.8766123449111048E-2</v>
      </c>
      <c r="AT81" s="5">
        <v>3.1022728260662557E-2</v>
      </c>
      <c r="AY81" s="5">
        <v>1.1595353045373465E-2</v>
      </c>
      <c r="AZ81" s="5">
        <v>5.3754984892111994E-2</v>
      </c>
      <c r="BA81" s="5">
        <v>5.8141492765602217E-2</v>
      </c>
    </row>
    <row r="82" spans="1:53" x14ac:dyDescent="0.25">
      <c r="AR82" s="5">
        <v>9.7397201106937913E-3</v>
      </c>
      <c r="AS82" s="5">
        <v>2.7384304264762831E-2</v>
      </c>
      <c r="AT82" s="5">
        <v>2.7960572193643018E-2</v>
      </c>
      <c r="AY82" s="5">
        <v>1.1868388143865939E-2</v>
      </c>
      <c r="AZ82" s="5">
        <v>4.8033435074555535E-2</v>
      </c>
      <c r="BA82" s="5">
        <v>5.040331136100254E-2</v>
      </c>
    </row>
    <row r="83" spans="1:53" x14ac:dyDescent="0.25">
      <c r="AR83" s="5">
        <v>9.497451582865489E-3</v>
      </c>
      <c r="AS83" s="5">
        <v>2.5642567326744053E-2</v>
      </c>
      <c r="AT83" s="5">
        <v>2.6142255078464734E-2</v>
      </c>
      <c r="AY83" s="5">
        <v>1.2078831724152186E-2</v>
      </c>
      <c r="AZ83" s="5">
        <v>4.6516135276689415E-2</v>
      </c>
      <c r="BA83" s="5">
        <v>4.3690317819656564E-2</v>
      </c>
    </row>
    <row r="84" spans="1:53" x14ac:dyDescent="0.25">
      <c r="AR84" s="5">
        <v>9.4507772763293748E-3</v>
      </c>
      <c r="AS84" s="5">
        <v>2.5754467460777374E-2</v>
      </c>
      <c r="AT84" s="5">
        <v>2.384425349812231E-2</v>
      </c>
      <c r="AY84" s="5">
        <v>1.2195691538669276E-2</v>
      </c>
      <c r="AZ84" s="5">
        <v>3.7275140177600356E-2</v>
      </c>
      <c r="BA84" s="5">
        <v>3.9724535385220909E-2</v>
      </c>
    </row>
    <row r="85" spans="1:53" ht="15.75" thickBot="1" x14ac:dyDescent="0.3">
      <c r="AR85" s="5">
        <v>9.415163260056687E-3</v>
      </c>
      <c r="AS85" s="5">
        <v>2.3061301001461965E-2</v>
      </c>
      <c r="AT85" s="5">
        <v>2.2044047666946297E-2</v>
      </c>
    </row>
    <row r="86" spans="1:53" ht="15.75" thickBot="1" x14ac:dyDescent="0.3">
      <c r="C86" t="s">
        <v>269</v>
      </c>
      <c r="D86" s="15">
        <f>AVERAGE(D2:D72)</f>
        <v>12852457.084507043</v>
      </c>
      <c r="E86" s="16">
        <f>AVERAGE(E2:E72)</f>
        <v>36800360.66197183</v>
      </c>
      <c r="F86" s="16">
        <f>AVERAGE(F2:F72)</f>
        <v>33490707.901408453</v>
      </c>
      <c r="G86" s="16">
        <f>AVERAGE(G2:G72)</f>
        <v>55677718.309859157</v>
      </c>
      <c r="H86" s="16">
        <f>AVERAGE(H2:H72)</f>
        <v>18480190.66197183</v>
      </c>
      <c r="I86" s="16">
        <f>AVERAGE(I2:I72)</f>
        <v>19597253.521126762</v>
      </c>
      <c r="J86" s="16">
        <f>AVERAGE(J2:J72)</f>
        <v>20485631.929577466</v>
      </c>
      <c r="K86" s="16">
        <f>AVERAGE(K2:K72)</f>
        <v>14556774.647887323</v>
      </c>
      <c r="L86" s="16">
        <f>AVERAGE(L2:L72)</f>
        <v>0</v>
      </c>
      <c r="M86" s="16">
        <f>AVERAGE(M2:M72)</f>
        <v>2047226.5633802817</v>
      </c>
      <c r="N86" s="17">
        <f>AVERAGE(N2:N72)</f>
        <v>2183202.1971830986</v>
      </c>
      <c r="O86" s="20">
        <f>AVERAGE(O2:O72)</f>
        <v>82.704225352112672</v>
      </c>
      <c r="P86" s="1">
        <f>AVERAGE(P2:P72)</f>
        <v>1.7542383946868211E-2</v>
      </c>
    </row>
    <row r="87" spans="1:53" ht="15.75" thickBot="1" x14ac:dyDescent="0.3">
      <c r="C87" t="s">
        <v>270</v>
      </c>
      <c r="D87" s="18">
        <f>AVERAGE(D86:N86)</f>
        <v>19651956.679897565</v>
      </c>
      <c r="P87" s="1"/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72"/>
  <sheetViews>
    <sheetView workbookViewId="0"/>
  </sheetViews>
  <sheetFormatPr defaultRowHeight="15" x14ac:dyDescent="0.25"/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13258</v>
      </c>
      <c r="L2">
        <v>0</v>
      </c>
      <c r="M2">
        <v>0</v>
      </c>
      <c r="N2">
        <v>0</v>
      </c>
      <c r="O2">
        <v>0</v>
      </c>
      <c r="P2">
        <v>13258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2935318</v>
      </c>
      <c r="AE2">
        <v>0</v>
      </c>
      <c r="AF2">
        <v>1</v>
      </c>
      <c r="AG2">
        <v>0</v>
      </c>
      <c r="AH2">
        <v>0</v>
      </c>
      <c r="AI2">
        <v>0</v>
      </c>
      <c r="AJ2">
        <v>0</v>
      </c>
      <c r="AK2">
        <v>0</v>
      </c>
      <c r="AL2">
        <v>2935319</v>
      </c>
      <c r="AM2">
        <v>50094</v>
      </c>
      <c r="AN2">
        <v>13258</v>
      </c>
      <c r="AO2">
        <v>1077</v>
      </c>
      <c r="AP2">
        <v>12994</v>
      </c>
      <c r="AQ2">
        <v>0</v>
      </c>
      <c r="AR2">
        <v>50907</v>
      </c>
      <c r="AS2">
        <v>2001.25</v>
      </c>
      <c r="AT2">
        <v>1.70659475171182E-2</v>
      </c>
    </row>
    <row r="3" spans="1:46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29533</v>
      </c>
      <c r="L3">
        <v>0</v>
      </c>
      <c r="M3">
        <v>0</v>
      </c>
      <c r="N3">
        <v>0</v>
      </c>
      <c r="O3">
        <v>0</v>
      </c>
      <c r="P3">
        <v>29533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3102909</v>
      </c>
      <c r="AE3">
        <v>0</v>
      </c>
      <c r="AF3">
        <v>3</v>
      </c>
      <c r="AG3">
        <v>0</v>
      </c>
      <c r="AH3">
        <v>0</v>
      </c>
      <c r="AI3">
        <v>0</v>
      </c>
      <c r="AJ3">
        <v>0</v>
      </c>
      <c r="AK3">
        <v>0</v>
      </c>
      <c r="AL3">
        <v>3102912</v>
      </c>
      <c r="AM3">
        <v>50094</v>
      </c>
      <c r="AN3">
        <v>29533</v>
      </c>
      <c r="AO3">
        <v>2377</v>
      </c>
      <c r="AP3">
        <v>30497</v>
      </c>
      <c r="AQ3">
        <v>0</v>
      </c>
      <c r="AR3">
        <v>53435</v>
      </c>
      <c r="AS3">
        <v>2001.5</v>
      </c>
      <c r="AT3">
        <v>1.6144189715982901E-2</v>
      </c>
    </row>
    <row r="4" spans="1:46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43933</v>
      </c>
      <c r="L4">
        <v>0</v>
      </c>
      <c r="M4">
        <v>0</v>
      </c>
      <c r="N4">
        <v>0</v>
      </c>
      <c r="O4">
        <v>0</v>
      </c>
      <c r="P4">
        <v>43933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3143073</v>
      </c>
      <c r="AE4">
        <v>0</v>
      </c>
      <c r="AF4">
        <v>0</v>
      </c>
      <c r="AG4">
        <v>0</v>
      </c>
      <c r="AH4">
        <v>5</v>
      </c>
      <c r="AI4">
        <v>0</v>
      </c>
      <c r="AJ4">
        <v>0</v>
      </c>
      <c r="AK4">
        <v>0</v>
      </c>
      <c r="AL4">
        <v>3143078</v>
      </c>
      <c r="AM4">
        <v>50094</v>
      </c>
      <c r="AN4">
        <v>43933</v>
      </c>
      <c r="AO4">
        <v>3723</v>
      </c>
      <c r="AP4">
        <v>48095</v>
      </c>
      <c r="AQ4">
        <v>0</v>
      </c>
      <c r="AR4">
        <v>57979</v>
      </c>
      <c r="AS4">
        <v>2001.75</v>
      </c>
      <c r="AT4">
        <v>1.5937880001705301E-2</v>
      </c>
    </row>
    <row r="5" spans="1:46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59968</v>
      </c>
      <c r="L5">
        <v>0</v>
      </c>
      <c r="M5">
        <v>0</v>
      </c>
      <c r="N5">
        <v>0</v>
      </c>
      <c r="O5">
        <v>0</v>
      </c>
      <c r="P5">
        <v>59968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3365248</v>
      </c>
      <c r="AE5">
        <v>0</v>
      </c>
      <c r="AF5">
        <v>0</v>
      </c>
      <c r="AG5">
        <v>0</v>
      </c>
      <c r="AH5">
        <v>3</v>
      </c>
      <c r="AI5">
        <v>0</v>
      </c>
      <c r="AJ5">
        <v>0</v>
      </c>
      <c r="AK5">
        <v>0</v>
      </c>
      <c r="AL5">
        <v>3365251</v>
      </c>
      <c r="AM5">
        <v>50094</v>
      </c>
      <c r="AN5">
        <v>59968</v>
      </c>
      <c r="AO5">
        <v>5136</v>
      </c>
      <c r="AP5">
        <v>71141</v>
      </c>
      <c r="AQ5">
        <v>0</v>
      </c>
      <c r="AR5">
        <v>66403</v>
      </c>
      <c r="AS5">
        <v>2002</v>
      </c>
      <c r="AT5">
        <v>1.48856652891567E-2</v>
      </c>
    </row>
    <row r="6" spans="1:46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16343</v>
      </c>
      <c r="L6">
        <v>0</v>
      </c>
      <c r="M6">
        <v>0</v>
      </c>
      <c r="N6">
        <v>0</v>
      </c>
      <c r="O6">
        <v>0</v>
      </c>
      <c r="P6">
        <v>16343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3199732</v>
      </c>
      <c r="AE6">
        <v>0</v>
      </c>
      <c r="AF6">
        <v>0</v>
      </c>
      <c r="AG6">
        <v>0</v>
      </c>
      <c r="AH6">
        <v>2</v>
      </c>
      <c r="AI6">
        <v>0</v>
      </c>
      <c r="AJ6">
        <v>0</v>
      </c>
      <c r="AK6">
        <v>0</v>
      </c>
      <c r="AL6">
        <v>3199734</v>
      </c>
      <c r="AM6">
        <v>66403</v>
      </c>
      <c r="AN6">
        <v>16343</v>
      </c>
      <c r="AO6">
        <v>1562</v>
      </c>
      <c r="AP6">
        <v>17479</v>
      </c>
      <c r="AQ6">
        <v>0</v>
      </c>
      <c r="AR6">
        <v>69101</v>
      </c>
      <c r="AS6">
        <v>2002.25</v>
      </c>
      <c r="AT6">
        <v>2.07526625650757E-2</v>
      </c>
    </row>
    <row r="7" spans="1:46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34520</v>
      </c>
      <c r="L7">
        <v>0</v>
      </c>
      <c r="M7">
        <v>0</v>
      </c>
      <c r="N7">
        <v>0</v>
      </c>
      <c r="O7">
        <v>0</v>
      </c>
      <c r="P7">
        <v>34520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3354048</v>
      </c>
      <c r="AE7">
        <v>0</v>
      </c>
      <c r="AF7">
        <v>0</v>
      </c>
      <c r="AG7">
        <v>0</v>
      </c>
      <c r="AH7">
        <v>1</v>
      </c>
      <c r="AI7">
        <v>0</v>
      </c>
      <c r="AJ7">
        <v>0</v>
      </c>
      <c r="AK7">
        <v>0</v>
      </c>
      <c r="AL7">
        <v>3354049</v>
      </c>
      <c r="AM7">
        <v>66403</v>
      </c>
      <c r="AN7">
        <v>34520</v>
      </c>
      <c r="AO7">
        <v>3269</v>
      </c>
      <c r="AP7">
        <v>36820</v>
      </c>
      <c r="AQ7">
        <v>0</v>
      </c>
      <c r="AR7">
        <v>71972</v>
      </c>
      <c r="AS7">
        <v>2002.5</v>
      </c>
      <c r="AT7">
        <v>1.9797862225626399E-2</v>
      </c>
    </row>
    <row r="8" spans="1:46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52362</v>
      </c>
      <c r="L8">
        <v>0</v>
      </c>
      <c r="M8">
        <v>0</v>
      </c>
      <c r="N8">
        <v>0</v>
      </c>
      <c r="O8">
        <v>0</v>
      </c>
      <c r="P8">
        <v>52362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3490808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3490808</v>
      </c>
      <c r="AM8">
        <v>66403</v>
      </c>
      <c r="AN8">
        <v>52362</v>
      </c>
      <c r="AO8">
        <v>4899</v>
      </c>
      <c r="AP8">
        <v>55072</v>
      </c>
      <c r="AQ8">
        <v>0</v>
      </c>
      <c r="AR8">
        <v>74012</v>
      </c>
      <c r="AS8">
        <v>2002.75</v>
      </c>
      <c r="AT8">
        <v>1.90222435608031E-2</v>
      </c>
    </row>
    <row r="9" spans="1:46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72054</v>
      </c>
      <c r="L9">
        <v>0</v>
      </c>
      <c r="M9">
        <v>0</v>
      </c>
      <c r="N9">
        <v>0</v>
      </c>
      <c r="O9">
        <v>0</v>
      </c>
      <c r="P9">
        <v>72054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3801874</v>
      </c>
      <c r="AE9">
        <v>0</v>
      </c>
      <c r="AF9">
        <v>0</v>
      </c>
      <c r="AG9">
        <v>0</v>
      </c>
      <c r="AH9">
        <v>1</v>
      </c>
      <c r="AI9">
        <v>0</v>
      </c>
      <c r="AJ9">
        <v>0</v>
      </c>
      <c r="AK9">
        <v>0</v>
      </c>
      <c r="AL9">
        <v>3801875</v>
      </c>
      <c r="AM9">
        <v>66403</v>
      </c>
      <c r="AN9">
        <v>72054</v>
      </c>
      <c r="AO9">
        <v>6446</v>
      </c>
      <c r="AP9">
        <v>76841</v>
      </c>
      <c r="AQ9">
        <v>0</v>
      </c>
      <c r="AR9">
        <v>77636</v>
      </c>
      <c r="AS9">
        <v>2003</v>
      </c>
      <c r="AT9">
        <v>1.7465855663323999E-2</v>
      </c>
    </row>
    <row r="10" spans="1:46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20024</v>
      </c>
      <c r="L10">
        <v>0</v>
      </c>
      <c r="M10">
        <v>0</v>
      </c>
      <c r="N10">
        <v>0</v>
      </c>
      <c r="O10">
        <v>0</v>
      </c>
      <c r="P10">
        <v>20024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3598863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0</v>
      </c>
      <c r="AL10">
        <v>3598864</v>
      </c>
      <c r="AM10">
        <v>77636</v>
      </c>
      <c r="AN10">
        <v>20024</v>
      </c>
      <c r="AO10">
        <v>1823</v>
      </c>
      <c r="AP10">
        <v>18364</v>
      </c>
      <c r="AQ10">
        <v>0</v>
      </c>
      <c r="AR10">
        <v>77799</v>
      </c>
      <c r="AS10">
        <v>2003.25</v>
      </c>
      <c r="AT10">
        <v>2.1572362834494398E-2</v>
      </c>
    </row>
    <row r="11" spans="1:46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41055</v>
      </c>
      <c r="L11">
        <v>0</v>
      </c>
      <c r="M11">
        <v>0</v>
      </c>
      <c r="N11">
        <v>0</v>
      </c>
      <c r="O11">
        <v>0</v>
      </c>
      <c r="P11">
        <v>41055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3744559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3744559</v>
      </c>
      <c r="AM11">
        <v>77636</v>
      </c>
      <c r="AN11">
        <v>41055</v>
      </c>
      <c r="AO11">
        <v>3652</v>
      </c>
      <c r="AP11">
        <v>37800</v>
      </c>
      <c r="AQ11">
        <v>0</v>
      </c>
      <c r="AR11">
        <v>78033</v>
      </c>
      <c r="AS11">
        <v>2003.5</v>
      </c>
      <c r="AT11">
        <v>2.0733015556705099E-2</v>
      </c>
    </row>
    <row r="12" spans="1:46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60652</v>
      </c>
      <c r="L12">
        <v>0</v>
      </c>
      <c r="M12">
        <v>0</v>
      </c>
      <c r="N12">
        <v>0</v>
      </c>
      <c r="O12">
        <v>0</v>
      </c>
      <c r="P12">
        <v>60652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3873440</v>
      </c>
      <c r="AE12">
        <v>0</v>
      </c>
      <c r="AF12">
        <v>0</v>
      </c>
      <c r="AG12">
        <v>0</v>
      </c>
      <c r="AH12">
        <v>2</v>
      </c>
      <c r="AI12">
        <v>0</v>
      </c>
      <c r="AJ12">
        <v>0</v>
      </c>
      <c r="AK12">
        <v>0</v>
      </c>
      <c r="AL12">
        <v>3873442</v>
      </c>
      <c r="AM12">
        <v>77636</v>
      </c>
      <c r="AN12">
        <v>60652</v>
      </c>
      <c r="AO12">
        <v>5745</v>
      </c>
      <c r="AP12">
        <v>58411</v>
      </c>
      <c r="AQ12">
        <v>0</v>
      </c>
      <c r="AR12">
        <v>81140</v>
      </c>
      <c r="AS12">
        <v>2003.75</v>
      </c>
      <c r="AT12">
        <v>2.0043155415777499E-2</v>
      </c>
    </row>
    <row r="13" spans="1:46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84001</v>
      </c>
      <c r="L13">
        <v>0</v>
      </c>
      <c r="M13">
        <v>0</v>
      </c>
      <c r="N13">
        <v>0</v>
      </c>
      <c r="O13">
        <v>0</v>
      </c>
      <c r="P13">
        <v>84001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5651912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5651912</v>
      </c>
      <c r="AM13">
        <v>77636</v>
      </c>
      <c r="AN13">
        <v>84001</v>
      </c>
      <c r="AO13">
        <v>8725</v>
      </c>
      <c r="AP13">
        <v>79394</v>
      </c>
      <c r="AQ13">
        <v>28246</v>
      </c>
      <c r="AR13">
        <v>110000</v>
      </c>
      <c r="AS13">
        <v>2004</v>
      </c>
      <c r="AT13">
        <v>1.37362365160675E-2</v>
      </c>
    </row>
    <row r="14" spans="1:46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25422</v>
      </c>
      <c r="L14">
        <v>0</v>
      </c>
      <c r="M14">
        <v>0</v>
      </c>
      <c r="N14">
        <v>0</v>
      </c>
      <c r="O14">
        <v>0</v>
      </c>
      <c r="P14">
        <v>25422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5705628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5705628</v>
      </c>
      <c r="AM14">
        <v>110000</v>
      </c>
      <c r="AN14">
        <v>25422</v>
      </c>
      <c r="AO14">
        <v>3630</v>
      </c>
      <c r="AP14">
        <v>23580</v>
      </c>
      <c r="AQ14">
        <v>0</v>
      </c>
      <c r="AR14">
        <v>111788</v>
      </c>
      <c r="AS14">
        <v>2004.25</v>
      </c>
      <c r="AT14">
        <v>1.92792099309664E-2</v>
      </c>
    </row>
    <row r="15" spans="1:46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51108</v>
      </c>
      <c r="L15">
        <v>0</v>
      </c>
      <c r="M15">
        <v>0</v>
      </c>
      <c r="N15">
        <v>0</v>
      </c>
      <c r="O15">
        <v>0</v>
      </c>
      <c r="P15">
        <v>51108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6111670</v>
      </c>
      <c r="AE15">
        <v>0</v>
      </c>
      <c r="AF15">
        <v>0</v>
      </c>
      <c r="AG15">
        <v>0</v>
      </c>
      <c r="AH15">
        <v>1</v>
      </c>
      <c r="AI15">
        <v>0</v>
      </c>
      <c r="AJ15">
        <v>0</v>
      </c>
      <c r="AK15">
        <v>0</v>
      </c>
      <c r="AL15">
        <v>6111671</v>
      </c>
      <c r="AM15">
        <v>110000</v>
      </c>
      <c r="AN15">
        <v>51108</v>
      </c>
      <c r="AO15">
        <v>7206</v>
      </c>
      <c r="AP15">
        <v>48902</v>
      </c>
      <c r="AQ15">
        <v>0</v>
      </c>
      <c r="AR15">
        <v>115000</v>
      </c>
      <c r="AS15">
        <v>2004.5</v>
      </c>
      <c r="AT15">
        <v>1.79983510238035E-2</v>
      </c>
    </row>
    <row r="16" spans="1:46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75224</v>
      </c>
      <c r="L16">
        <v>0</v>
      </c>
      <c r="M16">
        <v>0</v>
      </c>
      <c r="N16">
        <v>0</v>
      </c>
      <c r="O16">
        <v>0</v>
      </c>
      <c r="P16">
        <v>75224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6458395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6458396</v>
      </c>
      <c r="AM16">
        <v>110000</v>
      </c>
      <c r="AN16">
        <v>75224</v>
      </c>
      <c r="AO16">
        <v>10771</v>
      </c>
      <c r="AP16">
        <v>70786</v>
      </c>
      <c r="AQ16">
        <v>0</v>
      </c>
      <c r="AR16">
        <v>116333</v>
      </c>
      <c r="AS16">
        <v>2004.75</v>
      </c>
      <c r="AT16">
        <v>1.70320927982738E-2</v>
      </c>
    </row>
    <row r="17" spans="1:46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100329</v>
      </c>
      <c r="L17">
        <v>0</v>
      </c>
      <c r="M17">
        <v>0</v>
      </c>
      <c r="N17">
        <v>0</v>
      </c>
      <c r="O17">
        <v>0</v>
      </c>
      <c r="P17">
        <v>100329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7116118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7116118</v>
      </c>
      <c r="AM17">
        <v>110000</v>
      </c>
      <c r="AN17">
        <v>100329</v>
      </c>
      <c r="AO17">
        <v>14363</v>
      </c>
      <c r="AP17">
        <v>90967</v>
      </c>
      <c r="AQ17">
        <v>0</v>
      </c>
      <c r="AR17">
        <v>115001</v>
      </c>
      <c r="AS17">
        <v>2005</v>
      </c>
      <c r="AT17">
        <v>1.5457866213011101E-2</v>
      </c>
    </row>
    <row r="18" spans="1:46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25202</v>
      </c>
      <c r="L18">
        <v>0</v>
      </c>
      <c r="M18">
        <v>0</v>
      </c>
      <c r="N18">
        <v>0</v>
      </c>
      <c r="O18">
        <v>0</v>
      </c>
      <c r="P18">
        <v>25202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6954722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6954723</v>
      </c>
      <c r="AM18">
        <v>115001</v>
      </c>
      <c r="AN18">
        <v>25202</v>
      </c>
      <c r="AO18">
        <v>3549</v>
      </c>
      <c r="AP18">
        <v>22599</v>
      </c>
      <c r="AQ18">
        <v>0</v>
      </c>
      <c r="AR18">
        <v>115947</v>
      </c>
      <c r="AS18">
        <v>2005.25</v>
      </c>
      <c r="AT18">
        <v>1.6535669357356099E-2</v>
      </c>
    </row>
    <row r="19" spans="1:46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55044</v>
      </c>
      <c r="L19">
        <v>0</v>
      </c>
      <c r="M19">
        <v>0</v>
      </c>
      <c r="N19">
        <v>0</v>
      </c>
      <c r="O19">
        <v>0</v>
      </c>
      <c r="P19">
        <v>55044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7539000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7539000</v>
      </c>
      <c r="AM19">
        <v>115001</v>
      </c>
      <c r="AN19">
        <v>55044</v>
      </c>
      <c r="AO19">
        <v>7246</v>
      </c>
      <c r="AP19">
        <v>50835</v>
      </c>
      <c r="AQ19">
        <v>0</v>
      </c>
      <c r="AR19">
        <v>118038</v>
      </c>
      <c r="AS19">
        <v>2005.5</v>
      </c>
      <c r="AT19">
        <v>1.5254145112083801E-2</v>
      </c>
    </row>
    <row r="20" spans="1:46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83545</v>
      </c>
      <c r="L20">
        <v>0</v>
      </c>
      <c r="M20">
        <v>0</v>
      </c>
      <c r="N20">
        <v>0</v>
      </c>
      <c r="O20">
        <v>0</v>
      </c>
      <c r="P20">
        <v>83545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5968763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5968763</v>
      </c>
      <c r="AM20">
        <v>115001</v>
      </c>
      <c r="AN20">
        <v>83545</v>
      </c>
      <c r="AO20">
        <v>11222</v>
      </c>
      <c r="AP20">
        <v>53208</v>
      </c>
      <c r="AQ20">
        <v>0</v>
      </c>
      <c r="AR20">
        <v>95886</v>
      </c>
      <c r="AS20">
        <v>2005.75</v>
      </c>
      <c r="AT20">
        <v>1.9267141282037801E-2</v>
      </c>
    </row>
    <row r="21" spans="1:46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119034</v>
      </c>
      <c r="L21">
        <v>0</v>
      </c>
      <c r="M21">
        <v>0</v>
      </c>
      <c r="N21">
        <v>0</v>
      </c>
      <c r="O21">
        <v>0</v>
      </c>
      <c r="P21">
        <v>119034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6877491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6877491</v>
      </c>
      <c r="AM21">
        <v>115001</v>
      </c>
      <c r="AN21">
        <v>119034</v>
      </c>
      <c r="AO21">
        <v>15003</v>
      </c>
      <c r="AP21">
        <v>84187</v>
      </c>
      <c r="AQ21">
        <v>0</v>
      </c>
      <c r="AR21">
        <v>95157</v>
      </c>
      <c r="AS21">
        <v>2006</v>
      </c>
      <c r="AT21">
        <v>1.6721359577206302E-2</v>
      </c>
    </row>
    <row r="22" spans="1:46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17013</v>
      </c>
      <c r="L22">
        <v>0</v>
      </c>
      <c r="M22">
        <v>0</v>
      </c>
      <c r="N22">
        <v>0</v>
      </c>
      <c r="O22">
        <v>0</v>
      </c>
      <c r="P22">
        <v>17013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6705563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6705564</v>
      </c>
      <c r="AM22">
        <v>95157</v>
      </c>
      <c r="AN22">
        <v>17013</v>
      </c>
      <c r="AO22">
        <v>4145</v>
      </c>
      <c r="AP22">
        <v>18662</v>
      </c>
      <c r="AQ22">
        <v>0</v>
      </c>
      <c r="AR22">
        <v>100951</v>
      </c>
      <c r="AS22">
        <v>2006.25</v>
      </c>
      <c r="AT22">
        <v>1.41907526346777E-2</v>
      </c>
    </row>
    <row r="23" spans="1:46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35849</v>
      </c>
      <c r="L23">
        <v>0</v>
      </c>
      <c r="M23">
        <v>0</v>
      </c>
      <c r="N23">
        <v>0</v>
      </c>
      <c r="O23">
        <v>0</v>
      </c>
      <c r="P23">
        <v>35849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5812648</v>
      </c>
      <c r="AE23">
        <v>0</v>
      </c>
      <c r="AF23">
        <v>0</v>
      </c>
      <c r="AG23">
        <v>0</v>
      </c>
      <c r="AH23">
        <v>4</v>
      </c>
      <c r="AI23">
        <v>0</v>
      </c>
      <c r="AJ23">
        <v>0</v>
      </c>
      <c r="AK23">
        <v>0</v>
      </c>
      <c r="AL23">
        <v>5812652</v>
      </c>
      <c r="AM23">
        <v>95157</v>
      </c>
      <c r="AN23">
        <v>35849</v>
      </c>
      <c r="AO23">
        <v>7952</v>
      </c>
      <c r="AP23">
        <v>17587</v>
      </c>
      <c r="AQ23">
        <v>0</v>
      </c>
      <c r="AR23">
        <v>84847</v>
      </c>
      <c r="AS23">
        <v>2006.5</v>
      </c>
      <c r="AT23">
        <v>1.6370668672406299E-2</v>
      </c>
    </row>
    <row r="24" spans="1:46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62737</v>
      </c>
      <c r="L24">
        <v>0</v>
      </c>
      <c r="M24">
        <v>0</v>
      </c>
      <c r="N24">
        <v>0</v>
      </c>
      <c r="O24">
        <v>0</v>
      </c>
      <c r="P24">
        <v>62737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6095085</v>
      </c>
      <c r="AE24">
        <v>0</v>
      </c>
      <c r="AF24">
        <v>0</v>
      </c>
      <c r="AG24">
        <v>0</v>
      </c>
      <c r="AH24">
        <v>1</v>
      </c>
      <c r="AI24">
        <v>0</v>
      </c>
      <c r="AJ24">
        <v>0</v>
      </c>
      <c r="AK24">
        <v>0</v>
      </c>
      <c r="AL24">
        <v>6095086</v>
      </c>
      <c r="AM24">
        <v>95157</v>
      </c>
      <c r="AN24">
        <v>55847</v>
      </c>
      <c r="AO24">
        <v>11843</v>
      </c>
      <c r="AP24">
        <v>41928</v>
      </c>
      <c r="AQ24">
        <v>6890</v>
      </c>
      <c r="AR24">
        <v>86191</v>
      </c>
      <c r="AS24">
        <v>2006.75</v>
      </c>
      <c r="AT24">
        <v>1.5612084882805599E-2</v>
      </c>
    </row>
    <row r="25" spans="1:46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79701</v>
      </c>
      <c r="L25">
        <v>0</v>
      </c>
      <c r="M25">
        <v>0</v>
      </c>
      <c r="N25">
        <v>0</v>
      </c>
      <c r="O25">
        <v>0</v>
      </c>
      <c r="P25">
        <v>79701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5489053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5489053</v>
      </c>
      <c r="AM25">
        <v>95157</v>
      </c>
      <c r="AN25">
        <v>79701</v>
      </c>
      <c r="AO25">
        <v>15503</v>
      </c>
      <c r="AP25">
        <v>60042</v>
      </c>
      <c r="AQ25">
        <v>0</v>
      </c>
      <c r="AR25">
        <v>91001</v>
      </c>
      <c r="AS25">
        <v>2007</v>
      </c>
      <c r="AT25">
        <v>1.7335777227875201E-2</v>
      </c>
    </row>
    <row r="26" spans="1:46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34986</v>
      </c>
      <c r="L26">
        <v>0</v>
      </c>
      <c r="M26">
        <v>0</v>
      </c>
      <c r="N26">
        <v>0</v>
      </c>
      <c r="O26">
        <v>0</v>
      </c>
      <c r="P26">
        <v>34986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5202814</v>
      </c>
      <c r="AE26">
        <v>0</v>
      </c>
      <c r="AF26">
        <v>0</v>
      </c>
      <c r="AG26">
        <v>0</v>
      </c>
      <c r="AH26">
        <v>3</v>
      </c>
      <c r="AI26">
        <v>0</v>
      </c>
      <c r="AJ26">
        <v>0</v>
      </c>
      <c r="AK26">
        <v>0</v>
      </c>
      <c r="AL26">
        <v>5202817</v>
      </c>
      <c r="AM26">
        <v>91001</v>
      </c>
      <c r="AN26">
        <v>29186</v>
      </c>
      <c r="AO26">
        <v>3791</v>
      </c>
      <c r="AP26">
        <v>28340</v>
      </c>
      <c r="AQ26">
        <v>5800</v>
      </c>
      <c r="AR26">
        <v>88146</v>
      </c>
      <c r="AS26">
        <v>2007.25</v>
      </c>
      <c r="AT26">
        <v>1.7490717048091398E-2</v>
      </c>
    </row>
    <row r="27" spans="1:46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73504</v>
      </c>
      <c r="L27">
        <v>0</v>
      </c>
      <c r="M27">
        <v>0</v>
      </c>
      <c r="N27">
        <v>0</v>
      </c>
      <c r="O27">
        <v>0</v>
      </c>
      <c r="P27">
        <v>73504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5963178</v>
      </c>
      <c r="AE27">
        <v>0</v>
      </c>
      <c r="AF27">
        <v>0</v>
      </c>
      <c r="AG27">
        <v>0</v>
      </c>
      <c r="AH27">
        <v>7</v>
      </c>
      <c r="AI27">
        <v>0</v>
      </c>
      <c r="AJ27">
        <v>0</v>
      </c>
      <c r="AK27">
        <v>0</v>
      </c>
      <c r="AL27">
        <v>5963185</v>
      </c>
      <c r="AM27">
        <v>91001</v>
      </c>
      <c r="AN27">
        <v>59990</v>
      </c>
      <c r="AO27">
        <v>7554</v>
      </c>
      <c r="AP27">
        <v>69435</v>
      </c>
      <c r="AQ27">
        <v>13514</v>
      </c>
      <c r="AR27">
        <v>94486</v>
      </c>
      <c r="AS27">
        <v>2007.5</v>
      </c>
      <c r="AT27">
        <v>1.5260469027876899E-2</v>
      </c>
    </row>
    <row r="28" spans="1:46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112447</v>
      </c>
      <c r="L28">
        <v>0</v>
      </c>
      <c r="M28">
        <v>0</v>
      </c>
      <c r="N28">
        <v>0</v>
      </c>
      <c r="O28">
        <v>0</v>
      </c>
      <c r="P28">
        <v>112447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5606441</v>
      </c>
      <c r="AE28">
        <v>0</v>
      </c>
      <c r="AF28">
        <v>0</v>
      </c>
      <c r="AG28">
        <v>0</v>
      </c>
      <c r="AH28">
        <v>1</v>
      </c>
      <c r="AI28">
        <v>0</v>
      </c>
      <c r="AJ28">
        <v>0</v>
      </c>
      <c r="AK28">
        <v>0</v>
      </c>
      <c r="AL28">
        <v>5606442</v>
      </c>
      <c r="AM28">
        <v>91001</v>
      </c>
      <c r="AN28">
        <v>59990</v>
      </c>
      <c r="AO28">
        <v>7554</v>
      </c>
      <c r="AP28">
        <v>69435</v>
      </c>
      <c r="AQ28">
        <v>13514</v>
      </c>
      <c r="AR28">
        <v>94486</v>
      </c>
      <c r="AS28">
        <v>2007.75</v>
      </c>
      <c r="AT28">
        <v>1.6231506541938698E-2</v>
      </c>
    </row>
    <row r="29" spans="1:46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134449</v>
      </c>
      <c r="L29">
        <v>0</v>
      </c>
      <c r="M29">
        <v>0</v>
      </c>
      <c r="N29">
        <v>0</v>
      </c>
      <c r="O29">
        <v>0</v>
      </c>
      <c r="P29">
        <v>134449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6115969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6115969</v>
      </c>
      <c r="AM29">
        <v>91001</v>
      </c>
      <c r="AN29">
        <v>95009</v>
      </c>
      <c r="AO29">
        <v>11698</v>
      </c>
      <c r="AP29">
        <v>146311</v>
      </c>
      <c r="AQ29">
        <v>17438</v>
      </c>
      <c r="AR29">
        <v>136563</v>
      </c>
      <c r="AS29">
        <v>2008</v>
      </c>
      <c r="AT29">
        <v>1.4879244809775901E-2</v>
      </c>
    </row>
    <row r="30" spans="1:46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45394</v>
      </c>
      <c r="L30">
        <v>0</v>
      </c>
      <c r="M30">
        <v>0</v>
      </c>
      <c r="N30">
        <v>0</v>
      </c>
      <c r="O30">
        <v>0</v>
      </c>
      <c r="P30">
        <v>45394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5681944</v>
      </c>
      <c r="AE30">
        <v>0</v>
      </c>
      <c r="AF30">
        <v>0</v>
      </c>
      <c r="AG30">
        <v>0</v>
      </c>
      <c r="AH30">
        <v>2</v>
      </c>
      <c r="AI30">
        <v>0</v>
      </c>
      <c r="AJ30">
        <v>0</v>
      </c>
      <c r="AK30">
        <v>0</v>
      </c>
      <c r="AL30">
        <v>5681946</v>
      </c>
      <c r="AM30">
        <v>213039</v>
      </c>
      <c r="AN30">
        <v>45393</v>
      </c>
      <c r="AO30">
        <v>5411</v>
      </c>
      <c r="AP30">
        <v>40944</v>
      </c>
      <c r="AQ30">
        <v>1</v>
      </c>
      <c r="AR30">
        <v>214000</v>
      </c>
      <c r="AS30">
        <v>2008.25</v>
      </c>
      <c r="AT30">
        <v>3.7494020534514103E-2</v>
      </c>
    </row>
    <row r="31" spans="1:46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94510</v>
      </c>
      <c r="L31">
        <v>0</v>
      </c>
      <c r="M31">
        <v>0</v>
      </c>
      <c r="N31">
        <v>0</v>
      </c>
      <c r="O31">
        <v>0</v>
      </c>
      <c r="P31">
        <v>94510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6063057</v>
      </c>
      <c r="AE31">
        <v>0</v>
      </c>
      <c r="AF31">
        <v>0</v>
      </c>
      <c r="AG31">
        <v>0</v>
      </c>
      <c r="AH31">
        <v>1</v>
      </c>
      <c r="AI31">
        <v>0</v>
      </c>
      <c r="AJ31">
        <v>0</v>
      </c>
      <c r="AK31">
        <v>0</v>
      </c>
      <c r="AL31">
        <v>6063058</v>
      </c>
      <c r="AM31">
        <v>213039</v>
      </c>
      <c r="AN31">
        <v>92773</v>
      </c>
      <c r="AO31">
        <v>10937</v>
      </c>
      <c r="AP31">
        <v>82798</v>
      </c>
      <c r="AQ31">
        <v>1737</v>
      </c>
      <c r="AR31">
        <v>212264</v>
      </c>
      <c r="AS31">
        <v>2008.5</v>
      </c>
      <c r="AT31">
        <v>3.5137219535092697E-2</v>
      </c>
    </row>
    <row r="32" spans="1:46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138893</v>
      </c>
      <c r="L32">
        <v>0</v>
      </c>
      <c r="M32">
        <v>0</v>
      </c>
      <c r="N32">
        <v>0</v>
      </c>
      <c r="O32">
        <v>0</v>
      </c>
      <c r="P32">
        <v>138893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6162045</v>
      </c>
      <c r="AE32">
        <v>0</v>
      </c>
      <c r="AF32">
        <v>0</v>
      </c>
      <c r="AG32">
        <v>0</v>
      </c>
      <c r="AH32">
        <v>7</v>
      </c>
      <c r="AI32">
        <v>0</v>
      </c>
      <c r="AJ32">
        <v>0</v>
      </c>
      <c r="AK32">
        <v>0</v>
      </c>
      <c r="AL32">
        <v>6162052</v>
      </c>
      <c r="AM32">
        <v>213039</v>
      </c>
      <c r="AN32">
        <v>138892</v>
      </c>
      <c r="AO32">
        <v>16242</v>
      </c>
      <c r="AP32">
        <v>138612</v>
      </c>
      <c r="AQ32">
        <v>1</v>
      </c>
      <c r="AR32">
        <v>229000</v>
      </c>
      <c r="AS32">
        <v>2008.75</v>
      </c>
      <c r="AT32">
        <v>3.4572736484534697E-2</v>
      </c>
    </row>
    <row r="33" spans="1:46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189768</v>
      </c>
      <c r="L33">
        <v>0</v>
      </c>
      <c r="M33">
        <v>0</v>
      </c>
      <c r="N33">
        <v>0</v>
      </c>
      <c r="O33">
        <v>0</v>
      </c>
      <c r="P33">
        <v>189768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6680936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6680936</v>
      </c>
      <c r="AM33">
        <v>213040</v>
      </c>
      <c r="AN33">
        <v>189768</v>
      </c>
      <c r="AO33">
        <v>20794</v>
      </c>
      <c r="AP33">
        <v>195934</v>
      </c>
      <c r="AQ33">
        <v>0</v>
      </c>
      <c r="AR33">
        <v>240000</v>
      </c>
      <c r="AS33">
        <v>2009</v>
      </c>
      <c r="AT33">
        <v>3.1887747465325203E-2</v>
      </c>
    </row>
    <row r="34" spans="1:46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60307</v>
      </c>
      <c r="L34">
        <v>0</v>
      </c>
      <c r="M34">
        <v>0</v>
      </c>
      <c r="N34">
        <v>0</v>
      </c>
      <c r="O34">
        <v>0</v>
      </c>
      <c r="P34">
        <v>60307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6175997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0</v>
      </c>
      <c r="AK34">
        <v>0</v>
      </c>
      <c r="AL34">
        <v>6175998</v>
      </c>
      <c r="AM34">
        <v>240000</v>
      </c>
      <c r="AN34">
        <v>60307</v>
      </c>
      <c r="AO34">
        <v>5855</v>
      </c>
      <c r="AP34">
        <v>64452</v>
      </c>
      <c r="AQ34">
        <v>0</v>
      </c>
      <c r="AR34">
        <v>250000</v>
      </c>
      <c r="AS34">
        <v>2009.25</v>
      </c>
      <c r="AT34">
        <v>3.8860116211177499E-2</v>
      </c>
    </row>
    <row r="35" spans="1:46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125886</v>
      </c>
      <c r="L35">
        <v>0</v>
      </c>
      <c r="M35">
        <v>0</v>
      </c>
      <c r="N35">
        <v>0</v>
      </c>
      <c r="O35">
        <v>0</v>
      </c>
      <c r="P35">
        <v>125886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6547453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6547453</v>
      </c>
      <c r="AM35">
        <v>240000</v>
      </c>
      <c r="AN35">
        <v>125886</v>
      </c>
      <c r="AO35">
        <v>11388</v>
      </c>
      <c r="AP35">
        <v>130738</v>
      </c>
      <c r="AQ35">
        <v>0</v>
      </c>
      <c r="AR35">
        <v>256240</v>
      </c>
      <c r="AS35">
        <v>2009.5</v>
      </c>
      <c r="AT35">
        <v>3.6655475037392402E-2</v>
      </c>
    </row>
    <row r="36" spans="1:46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211867</v>
      </c>
      <c r="L36">
        <v>0</v>
      </c>
      <c r="M36">
        <v>0</v>
      </c>
      <c r="N36">
        <v>0</v>
      </c>
      <c r="O36">
        <v>0</v>
      </c>
      <c r="P36">
        <v>211867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9338971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9338971</v>
      </c>
      <c r="AM36">
        <v>240000</v>
      </c>
      <c r="AN36">
        <v>211867</v>
      </c>
      <c r="AO36">
        <v>18086</v>
      </c>
      <c r="AP36">
        <v>337200</v>
      </c>
      <c r="AQ36">
        <v>0</v>
      </c>
      <c r="AR36">
        <v>383419</v>
      </c>
      <c r="AS36">
        <v>2009.75</v>
      </c>
      <c r="AT36">
        <v>2.56987627437755E-2</v>
      </c>
    </row>
    <row r="37" spans="1:46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304173</v>
      </c>
      <c r="L37">
        <v>0</v>
      </c>
      <c r="M37">
        <v>0</v>
      </c>
      <c r="N37">
        <v>0</v>
      </c>
      <c r="O37">
        <v>0</v>
      </c>
      <c r="P37">
        <v>304173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9864731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9864731</v>
      </c>
      <c r="AM37">
        <v>240000</v>
      </c>
      <c r="AN37">
        <v>304173</v>
      </c>
      <c r="AO37">
        <v>25307</v>
      </c>
      <c r="AP37">
        <v>469641</v>
      </c>
      <c r="AQ37">
        <v>0</v>
      </c>
      <c r="AR37">
        <v>430775</v>
      </c>
      <c r="AS37">
        <v>2010</v>
      </c>
      <c r="AT37">
        <v>2.4329097265804799E-2</v>
      </c>
    </row>
    <row r="38" spans="1:46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136168</v>
      </c>
      <c r="L38">
        <v>0</v>
      </c>
      <c r="M38">
        <v>0</v>
      </c>
      <c r="N38">
        <v>0</v>
      </c>
      <c r="O38">
        <v>0</v>
      </c>
      <c r="P38">
        <v>136168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13476722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13476722</v>
      </c>
      <c r="AM38">
        <v>430775</v>
      </c>
      <c r="AN38">
        <v>136168</v>
      </c>
      <c r="AO38">
        <v>11475</v>
      </c>
      <c r="AP38">
        <v>128750</v>
      </c>
      <c r="AQ38">
        <v>176000</v>
      </c>
      <c r="AR38">
        <v>610832</v>
      </c>
      <c r="AS38">
        <v>2010.25</v>
      </c>
      <c r="AT38">
        <v>3.1964375313225303E-2</v>
      </c>
    </row>
    <row r="39" spans="1:46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266138</v>
      </c>
      <c r="L39">
        <v>0</v>
      </c>
      <c r="M39">
        <v>0</v>
      </c>
      <c r="N39">
        <v>0</v>
      </c>
      <c r="O39">
        <v>0</v>
      </c>
      <c r="P39">
        <v>266138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13893154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13893154</v>
      </c>
      <c r="AM39">
        <v>430775</v>
      </c>
      <c r="AN39">
        <v>266138</v>
      </c>
      <c r="AO39">
        <v>22579</v>
      </c>
      <c r="AP39">
        <v>236784</v>
      </c>
      <c r="AQ39">
        <v>176000</v>
      </c>
      <c r="AR39">
        <v>600000</v>
      </c>
      <c r="AS39">
        <v>2010.5</v>
      </c>
      <c r="AT39">
        <v>3.1006278343995899E-2</v>
      </c>
    </row>
    <row r="40" spans="1:46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382455</v>
      </c>
      <c r="L40">
        <v>0</v>
      </c>
      <c r="M40">
        <v>0</v>
      </c>
      <c r="N40">
        <v>0</v>
      </c>
      <c r="O40">
        <v>0</v>
      </c>
      <c r="P40">
        <v>382455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14068615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14068615</v>
      </c>
      <c r="AM40">
        <v>430775</v>
      </c>
      <c r="AN40">
        <v>382455</v>
      </c>
      <c r="AO40">
        <v>33082</v>
      </c>
      <c r="AP40">
        <v>297598</v>
      </c>
      <c r="AQ40">
        <v>176000</v>
      </c>
      <c r="AR40">
        <v>555000</v>
      </c>
      <c r="AS40">
        <v>2010.75</v>
      </c>
      <c r="AT40">
        <v>3.0619574137184101E-2</v>
      </c>
    </row>
    <row r="41" spans="1:46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502288</v>
      </c>
      <c r="L41">
        <v>0</v>
      </c>
      <c r="M41">
        <v>0</v>
      </c>
      <c r="N41">
        <v>0</v>
      </c>
      <c r="O41">
        <v>0</v>
      </c>
      <c r="P41">
        <v>502288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14544294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14544294</v>
      </c>
      <c r="AM41">
        <v>430775</v>
      </c>
      <c r="AN41">
        <v>502288</v>
      </c>
      <c r="AO41">
        <v>43046</v>
      </c>
      <c r="AP41">
        <v>406367</v>
      </c>
      <c r="AQ41">
        <v>176000</v>
      </c>
      <c r="AR41">
        <v>553900</v>
      </c>
      <c r="AS41">
        <v>2011</v>
      </c>
      <c r="AT41">
        <v>2.96181444076969E-2</v>
      </c>
    </row>
    <row r="42" spans="1:46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120300</v>
      </c>
      <c r="L42">
        <v>0</v>
      </c>
      <c r="M42">
        <v>0</v>
      </c>
      <c r="N42">
        <v>0</v>
      </c>
      <c r="O42">
        <v>0</v>
      </c>
      <c r="P42">
        <v>120300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13826414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13826414</v>
      </c>
      <c r="AM42">
        <v>553900</v>
      </c>
      <c r="AN42">
        <v>120300</v>
      </c>
      <c r="AO42">
        <v>11800</v>
      </c>
      <c r="AP42">
        <v>99016</v>
      </c>
      <c r="AQ42">
        <v>0</v>
      </c>
      <c r="AR42">
        <v>544416</v>
      </c>
      <c r="AS42">
        <v>2011.25</v>
      </c>
      <c r="AT42">
        <v>4.0061002079063997E-2</v>
      </c>
    </row>
    <row r="43" spans="1:46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228429</v>
      </c>
      <c r="L43">
        <v>0</v>
      </c>
      <c r="M43">
        <v>0</v>
      </c>
      <c r="N43">
        <v>0</v>
      </c>
      <c r="O43">
        <v>0</v>
      </c>
      <c r="P43">
        <v>228429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14020628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14020628</v>
      </c>
      <c r="AM43">
        <v>553900</v>
      </c>
      <c r="AN43">
        <v>228429</v>
      </c>
      <c r="AO43">
        <v>23415</v>
      </c>
      <c r="AP43">
        <v>151935</v>
      </c>
      <c r="AQ43">
        <v>0</v>
      </c>
      <c r="AR43">
        <v>500821</v>
      </c>
      <c r="AS43">
        <v>2011.5</v>
      </c>
      <c r="AT43">
        <v>3.9506076332672099E-2</v>
      </c>
    </row>
    <row r="44" spans="1:46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327442</v>
      </c>
      <c r="L44">
        <v>0</v>
      </c>
      <c r="M44">
        <v>0</v>
      </c>
      <c r="N44">
        <v>0</v>
      </c>
      <c r="O44">
        <v>0</v>
      </c>
      <c r="P44">
        <v>327442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14151604</v>
      </c>
      <c r="AE44">
        <v>0</v>
      </c>
      <c r="AF44">
        <v>0</v>
      </c>
      <c r="AG44">
        <v>0</v>
      </c>
      <c r="AH44">
        <v>1</v>
      </c>
      <c r="AI44">
        <v>0</v>
      </c>
      <c r="AJ44">
        <v>0</v>
      </c>
      <c r="AK44">
        <v>0</v>
      </c>
      <c r="AL44">
        <v>14151605</v>
      </c>
      <c r="AM44">
        <v>553900</v>
      </c>
      <c r="AN44">
        <v>327442</v>
      </c>
      <c r="AO44">
        <v>34897</v>
      </c>
      <c r="AP44">
        <v>176757</v>
      </c>
      <c r="AQ44">
        <v>0</v>
      </c>
      <c r="AR44">
        <v>438112</v>
      </c>
      <c r="AS44">
        <v>2011.75</v>
      </c>
      <c r="AT44">
        <v>3.9140436720781803E-2</v>
      </c>
    </row>
    <row r="45" spans="1:46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437219</v>
      </c>
      <c r="L45">
        <v>0</v>
      </c>
      <c r="M45">
        <v>0</v>
      </c>
      <c r="N45">
        <v>0</v>
      </c>
      <c r="O45">
        <v>0</v>
      </c>
      <c r="P45">
        <v>437219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14952904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14952904</v>
      </c>
      <c r="AM45">
        <v>553900</v>
      </c>
      <c r="AN45">
        <v>437219</v>
      </c>
      <c r="AO45">
        <v>46684</v>
      </c>
      <c r="AP45">
        <v>302051</v>
      </c>
      <c r="AQ45">
        <v>0</v>
      </c>
      <c r="AR45">
        <v>465416</v>
      </c>
      <c r="AS45">
        <v>2012</v>
      </c>
      <c r="AT45">
        <v>3.70429717197409E-2</v>
      </c>
    </row>
    <row r="46" spans="1:46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108347</v>
      </c>
      <c r="L46">
        <v>0</v>
      </c>
      <c r="M46">
        <v>0</v>
      </c>
      <c r="N46">
        <v>0</v>
      </c>
      <c r="O46">
        <v>0</v>
      </c>
      <c r="P46">
        <v>108347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14372459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14378151</v>
      </c>
      <c r="AM46">
        <v>465416</v>
      </c>
      <c r="AN46">
        <v>108347</v>
      </c>
      <c r="AO46">
        <v>14244</v>
      </c>
      <c r="AP46">
        <v>83009</v>
      </c>
      <c r="AQ46">
        <v>0</v>
      </c>
      <c r="AR46">
        <v>454322</v>
      </c>
      <c r="AS46">
        <v>2012.25</v>
      </c>
      <c r="AT46">
        <v>3.2369669785774297E-2</v>
      </c>
    </row>
    <row r="47" spans="1:46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206856</v>
      </c>
      <c r="L47">
        <v>0</v>
      </c>
      <c r="M47">
        <v>0</v>
      </c>
      <c r="N47">
        <v>0</v>
      </c>
      <c r="O47">
        <v>0</v>
      </c>
      <c r="P47">
        <v>206856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14790901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14796347</v>
      </c>
      <c r="AM47">
        <v>465416</v>
      </c>
      <c r="AN47">
        <v>206856</v>
      </c>
      <c r="AO47">
        <v>27693</v>
      </c>
      <c r="AP47">
        <v>163215</v>
      </c>
      <c r="AQ47">
        <v>0</v>
      </c>
      <c r="AR47">
        <v>449468</v>
      </c>
      <c r="AS47">
        <v>2012.5</v>
      </c>
      <c r="AT47">
        <v>3.1454790834521497E-2</v>
      </c>
    </row>
    <row r="48" spans="1:46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303227</v>
      </c>
      <c r="L48">
        <v>0</v>
      </c>
      <c r="M48">
        <v>0</v>
      </c>
      <c r="N48">
        <v>0</v>
      </c>
      <c r="O48">
        <v>0</v>
      </c>
      <c r="P48">
        <v>303227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15065015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15071338</v>
      </c>
      <c r="AM48">
        <v>465416</v>
      </c>
      <c r="AN48">
        <v>303227</v>
      </c>
      <c r="AO48">
        <v>41697</v>
      </c>
      <c r="AP48">
        <v>245297</v>
      </c>
      <c r="AQ48">
        <v>0</v>
      </c>
      <c r="AR48">
        <v>449183</v>
      </c>
      <c r="AS48">
        <v>2012.75</v>
      </c>
      <c r="AT48">
        <v>3.0880868042372899E-2</v>
      </c>
    </row>
    <row r="49" spans="1:46" x14ac:dyDescent="0.2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402334</v>
      </c>
      <c r="L49">
        <v>0</v>
      </c>
      <c r="M49">
        <v>0</v>
      </c>
      <c r="N49">
        <v>0</v>
      </c>
      <c r="O49">
        <v>0</v>
      </c>
      <c r="P49">
        <v>402334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15879574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15886840</v>
      </c>
      <c r="AM49">
        <v>465416</v>
      </c>
      <c r="AN49">
        <v>402334</v>
      </c>
      <c r="AO49">
        <v>55289</v>
      </c>
      <c r="AP49">
        <v>338071</v>
      </c>
      <c r="AQ49">
        <v>0</v>
      </c>
      <c r="AR49">
        <v>456442</v>
      </c>
      <c r="AS49">
        <v>2013</v>
      </c>
      <c r="AT49">
        <v>2.9295693794360599E-2</v>
      </c>
    </row>
    <row r="50" spans="1:46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102341</v>
      </c>
      <c r="L50">
        <v>0</v>
      </c>
      <c r="M50">
        <v>0</v>
      </c>
      <c r="N50">
        <v>0</v>
      </c>
      <c r="O50">
        <v>0</v>
      </c>
      <c r="P50">
        <v>102341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15266631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15272627</v>
      </c>
      <c r="AM50">
        <v>456443</v>
      </c>
      <c r="AN50">
        <v>102341</v>
      </c>
      <c r="AO50">
        <v>16416</v>
      </c>
      <c r="AP50">
        <v>73542</v>
      </c>
      <c r="AQ50">
        <v>0</v>
      </c>
      <c r="AR50">
        <v>444060</v>
      </c>
      <c r="AS50">
        <v>2013.25</v>
      </c>
      <c r="AT50">
        <v>2.9886345027610499E-2</v>
      </c>
    </row>
    <row r="51" spans="1:46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200481</v>
      </c>
      <c r="L51">
        <v>0</v>
      </c>
      <c r="M51">
        <v>0</v>
      </c>
      <c r="N51">
        <v>0</v>
      </c>
      <c r="O51">
        <v>0</v>
      </c>
      <c r="P51">
        <v>200481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15683524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15689551</v>
      </c>
      <c r="AM51">
        <v>456443</v>
      </c>
      <c r="AN51">
        <v>200481</v>
      </c>
      <c r="AO51">
        <v>31946</v>
      </c>
      <c r="AP51">
        <v>140951</v>
      </c>
      <c r="AQ51">
        <v>0</v>
      </c>
      <c r="AR51">
        <v>428859</v>
      </c>
      <c r="AS51">
        <v>2013.5</v>
      </c>
      <c r="AT51">
        <v>2.90921645877565E-2</v>
      </c>
    </row>
    <row r="52" spans="1:46" x14ac:dyDescent="0.25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289161</v>
      </c>
      <c r="L52">
        <v>0</v>
      </c>
      <c r="M52">
        <v>0</v>
      </c>
      <c r="N52">
        <v>0</v>
      </c>
      <c r="O52">
        <v>0</v>
      </c>
      <c r="P52">
        <v>289161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16137868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16144704</v>
      </c>
      <c r="AM52">
        <v>456443</v>
      </c>
      <c r="AN52">
        <v>289161</v>
      </c>
      <c r="AO52">
        <v>48046</v>
      </c>
      <c r="AP52">
        <v>200386</v>
      </c>
      <c r="AQ52">
        <v>0</v>
      </c>
      <c r="AR52">
        <v>415714</v>
      </c>
      <c r="AS52">
        <v>2013.75</v>
      </c>
      <c r="AT52">
        <v>2.8271995572046401E-2</v>
      </c>
    </row>
    <row r="53" spans="1:46" x14ac:dyDescent="0.2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321023</v>
      </c>
      <c r="L53">
        <v>0</v>
      </c>
      <c r="M53">
        <v>0</v>
      </c>
      <c r="N53">
        <v>0</v>
      </c>
      <c r="O53">
        <v>0</v>
      </c>
      <c r="P53">
        <v>321023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456443</v>
      </c>
      <c r="AN53">
        <v>321023</v>
      </c>
      <c r="AO53">
        <v>53272</v>
      </c>
      <c r="AP53">
        <v>227291</v>
      </c>
      <c r="AQ53">
        <v>-415983</v>
      </c>
      <c r="AR53">
        <v>0</v>
      </c>
      <c r="AS53">
        <v>2014</v>
      </c>
      <c r="AT53" t="s">
        <v>45</v>
      </c>
    </row>
    <row r="54" spans="1:46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2014.25</v>
      </c>
      <c r="AT54" t="s">
        <v>46</v>
      </c>
    </row>
    <row r="55" spans="1:46" x14ac:dyDescent="0.25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2014.5</v>
      </c>
      <c r="AT55" t="s">
        <v>46</v>
      </c>
    </row>
    <row r="56" spans="1:46" x14ac:dyDescent="0.25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2014.75</v>
      </c>
      <c r="AT56" t="s">
        <v>46</v>
      </c>
    </row>
    <row r="57" spans="1:46" x14ac:dyDescent="0.25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6</v>
      </c>
      <c r="AI57">
        <v>0</v>
      </c>
      <c r="AJ57">
        <v>0</v>
      </c>
      <c r="AK57">
        <v>0</v>
      </c>
      <c r="AL57">
        <v>6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2015</v>
      </c>
      <c r="AT57">
        <v>0</v>
      </c>
    </row>
    <row r="58" spans="1:46" x14ac:dyDescent="0.25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2015.25</v>
      </c>
      <c r="AT58" t="s">
        <v>46</v>
      </c>
    </row>
    <row r="59" spans="1:46" x14ac:dyDescent="0.25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2015.5</v>
      </c>
      <c r="AT59" t="s">
        <v>46</v>
      </c>
    </row>
    <row r="60" spans="1:46" x14ac:dyDescent="0.25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2</v>
      </c>
      <c r="AI60">
        <v>0</v>
      </c>
      <c r="AJ60">
        <v>0</v>
      </c>
      <c r="AK60">
        <v>0</v>
      </c>
      <c r="AL60">
        <v>2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2015.75</v>
      </c>
      <c r="AT60">
        <v>0</v>
      </c>
    </row>
    <row r="61" spans="1:46" x14ac:dyDescent="0.25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2016</v>
      </c>
      <c r="AT61" t="s">
        <v>46</v>
      </c>
    </row>
    <row r="62" spans="1:46" x14ac:dyDescent="0.25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2016.25</v>
      </c>
      <c r="AT62" t="s">
        <v>46</v>
      </c>
    </row>
    <row r="63" spans="1:46" x14ac:dyDescent="0.25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2016.5</v>
      </c>
      <c r="AT63" t="s">
        <v>46</v>
      </c>
    </row>
    <row r="64" spans="1:46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2016.75</v>
      </c>
      <c r="AT64" t="s">
        <v>46</v>
      </c>
    </row>
    <row r="65" spans="1:46" x14ac:dyDescent="0.25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2017</v>
      </c>
      <c r="AT65" t="s">
        <v>46</v>
      </c>
    </row>
    <row r="66" spans="1:46" x14ac:dyDescent="0.25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t="s">
        <v>46</v>
      </c>
      <c r="I66" t="s">
        <v>46</v>
      </c>
      <c r="J66">
        <v>0</v>
      </c>
      <c r="K66">
        <v>0</v>
      </c>
      <c r="L66">
        <v>0</v>
      </c>
      <c r="M66" t="s">
        <v>46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 t="s">
        <v>46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2017.25</v>
      </c>
      <c r="AT66" t="s">
        <v>46</v>
      </c>
    </row>
    <row r="67" spans="1:46" x14ac:dyDescent="0.25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 t="s">
        <v>46</v>
      </c>
      <c r="I67" t="s">
        <v>46</v>
      </c>
      <c r="J67">
        <v>0</v>
      </c>
      <c r="K67">
        <v>0</v>
      </c>
      <c r="L67">
        <v>0</v>
      </c>
      <c r="M67" t="s">
        <v>46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 t="s">
        <v>46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2017.5</v>
      </c>
      <c r="AT67" t="s">
        <v>46</v>
      </c>
    </row>
    <row r="68" spans="1:46" x14ac:dyDescent="0.25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46</v>
      </c>
      <c r="I68" t="s">
        <v>46</v>
      </c>
      <c r="J68">
        <v>0</v>
      </c>
      <c r="K68">
        <v>0</v>
      </c>
      <c r="L68">
        <v>0</v>
      </c>
      <c r="M68" t="s">
        <v>46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 t="s">
        <v>46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2017.75</v>
      </c>
      <c r="AT68" t="s">
        <v>46</v>
      </c>
    </row>
    <row r="69" spans="1:46" x14ac:dyDescent="0.25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t="s">
        <v>46</v>
      </c>
      <c r="I69" t="s">
        <v>46</v>
      </c>
      <c r="J69">
        <v>0</v>
      </c>
      <c r="K69">
        <v>0</v>
      </c>
      <c r="L69">
        <v>0</v>
      </c>
      <c r="M69" t="s">
        <v>46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 t="s">
        <v>46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2018</v>
      </c>
      <c r="AT69" t="s">
        <v>46</v>
      </c>
    </row>
    <row r="70" spans="1:46" x14ac:dyDescent="0.25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 t="s">
        <v>46</v>
      </c>
      <c r="I70" t="s">
        <v>46</v>
      </c>
      <c r="J70">
        <v>0</v>
      </c>
      <c r="K70">
        <v>0</v>
      </c>
      <c r="L70">
        <v>0</v>
      </c>
      <c r="M70" t="s">
        <v>46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 t="s">
        <v>46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2018.25</v>
      </c>
      <c r="AT70" t="s">
        <v>46</v>
      </c>
    </row>
    <row r="71" spans="1:46" x14ac:dyDescent="0.25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t="s">
        <v>46</v>
      </c>
      <c r="I71" t="s">
        <v>46</v>
      </c>
      <c r="J71">
        <v>0</v>
      </c>
      <c r="K71">
        <v>0</v>
      </c>
      <c r="L71">
        <v>0</v>
      </c>
      <c r="M71" t="s">
        <v>46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 t="s">
        <v>46</v>
      </c>
      <c r="AH71">
        <v>1</v>
      </c>
      <c r="AI71">
        <v>0</v>
      </c>
      <c r="AJ71">
        <v>0</v>
      </c>
      <c r="AK71">
        <v>0</v>
      </c>
      <c r="AL71">
        <v>1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2018.5</v>
      </c>
      <c r="AT71">
        <v>0</v>
      </c>
    </row>
    <row r="72" spans="1:46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46</v>
      </c>
      <c r="I72" t="s">
        <v>46</v>
      </c>
      <c r="J72">
        <v>0</v>
      </c>
      <c r="K72">
        <v>0</v>
      </c>
      <c r="L72">
        <v>0</v>
      </c>
      <c r="M72" t="s">
        <v>46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 t="s">
        <v>46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2018.75</v>
      </c>
      <c r="AT72" t="s">
        <v>46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87"/>
  <sheetViews>
    <sheetView topLeftCell="AC1" workbookViewId="0">
      <pane ySplit="1" topLeftCell="A2" activePane="bottomLeft" state="frozen"/>
      <selection pane="bottomLeft" activeCell="AT12" sqref="AT12:AT19"/>
    </sheetView>
  </sheetViews>
  <sheetFormatPr defaultRowHeight="15" x14ac:dyDescent="0.25"/>
  <cols>
    <col min="1" max="1" width="9.5703125" customWidth="1"/>
    <col min="2" max="2" width="10.140625" style="1" bestFit="1" customWidth="1"/>
    <col min="3" max="3" width="10.140625" style="20" bestFit="1" customWidth="1"/>
    <col min="4" max="4" width="14.28515625" style="5" bestFit="1" customWidth="1"/>
    <col min="5" max="8" width="11.140625" style="14" bestFit="1" customWidth="1"/>
    <col min="9" max="9" width="12.7109375" style="14" bestFit="1" customWidth="1"/>
    <col min="10" max="10" width="11.7109375" style="14" bestFit="1" customWidth="1"/>
    <col min="11" max="11" width="7.140625" style="14" bestFit="1" customWidth="1"/>
    <col min="12" max="12" width="11.7109375" style="14" bestFit="1" customWidth="1"/>
    <col min="13" max="13" width="11.140625" style="14" bestFit="1" customWidth="1"/>
    <col min="14" max="14" width="13.85546875" style="14" bestFit="1" customWidth="1"/>
    <col min="15" max="15" width="9.140625" style="1"/>
    <col min="16" max="16" width="17.85546875" bestFit="1" customWidth="1"/>
    <col min="17" max="17" width="14.7109375" style="1" bestFit="1" customWidth="1"/>
    <col min="18" max="20" width="9.140625" style="1"/>
    <col min="35" max="38" width="9.140625" style="5"/>
  </cols>
  <sheetData>
    <row r="1" spans="1:46" s="7" customFormat="1" x14ac:dyDescent="0.2">
      <c r="A1" s="7" t="s">
        <v>59</v>
      </c>
      <c r="B1" s="7" t="s">
        <v>274</v>
      </c>
      <c r="C1" s="19" t="s">
        <v>275</v>
      </c>
      <c r="D1" s="24" t="s">
        <v>47</v>
      </c>
      <c r="E1" s="13" t="s">
        <v>48</v>
      </c>
      <c r="F1" s="13" t="s">
        <v>49</v>
      </c>
      <c r="G1" s="13" t="s">
        <v>50</v>
      </c>
      <c r="H1" s="13" t="s">
        <v>51</v>
      </c>
      <c r="I1" s="13" t="s">
        <v>52</v>
      </c>
      <c r="J1" s="13" t="s">
        <v>53</v>
      </c>
      <c r="K1" s="13" t="s">
        <v>54</v>
      </c>
      <c r="L1" s="13" t="s">
        <v>56</v>
      </c>
      <c r="M1" s="13" t="s">
        <v>55</v>
      </c>
      <c r="N1" s="13" t="s">
        <v>57</v>
      </c>
      <c r="O1" s="8" t="s">
        <v>58</v>
      </c>
      <c r="P1" s="8" t="s">
        <v>267</v>
      </c>
      <c r="Q1" s="8" t="s">
        <v>268</v>
      </c>
      <c r="R1" s="8" t="s">
        <v>60</v>
      </c>
      <c r="S1" s="8" t="s">
        <v>61</v>
      </c>
      <c r="T1" s="8" t="s">
        <v>62</v>
      </c>
      <c r="U1" s="8" t="s">
        <v>63</v>
      </c>
      <c r="V1" s="8" t="s">
        <v>64</v>
      </c>
      <c r="X1" s="8" t="s">
        <v>69</v>
      </c>
      <c r="Y1" s="8" t="s">
        <v>68</v>
      </c>
      <c r="Z1" s="7" t="s">
        <v>65</v>
      </c>
      <c r="AA1" s="7" t="s">
        <v>66</v>
      </c>
      <c r="AB1" s="7" t="s">
        <v>67</v>
      </c>
      <c r="AC1" s="7" t="s">
        <v>262</v>
      </c>
      <c r="AD1" s="7" t="s">
        <v>72</v>
      </c>
      <c r="AF1" s="7" t="s">
        <v>263</v>
      </c>
      <c r="AG1" s="7" t="s">
        <v>264</v>
      </c>
      <c r="AH1" s="7" t="s">
        <v>265</v>
      </c>
      <c r="AI1" s="8" t="s">
        <v>60</v>
      </c>
      <c r="AJ1" s="8" t="s">
        <v>61</v>
      </c>
      <c r="AK1" s="8" t="s">
        <v>62</v>
      </c>
      <c r="AL1" s="8" t="s">
        <v>63</v>
      </c>
      <c r="AM1" s="8" t="s">
        <v>64</v>
      </c>
      <c r="AN1" s="8" t="s">
        <v>69</v>
      </c>
      <c r="AO1" s="8" t="s">
        <v>68</v>
      </c>
      <c r="AP1" s="7" t="s">
        <v>65</v>
      </c>
      <c r="AQ1" s="7" t="s">
        <v>66</v>
      </c>
      <c r="AR1" s="7" t="s">
        <v>67</v>
      </c>
      <c r="AS1" s="7" t="s">
        <v>262</v>
      </c>
      <c r="AT1" s="7" t="s">
        <v>276</v>
      </c>
    </row>
    <row r="2" spans="1:46" x14ac:dyDescent="0.25">
      <c r="A2">
        <v>2001</v>
      </c>
      <c r="B2" t="s">
        <v>68</v>
      </c>
      <c r="C2" s="22">
        <v>2001</v>
      </c>
      <c r="D2" s="5">
        <f>SUMIF('Aggregate CC'!$A$2:$A$81,$C2,'Aggregate CC'!$D$2:$D$81) / SUMIF('Aggregate CC balance'!$A$2:$A$81,$C2,'Aggregate CC balance'!$D$2:$D$81)</f>
        <v>3.7836186108133218E-2</v>
      </c>
      <c r="E2" s="5">
        <f>SUMIF('Aggregate CC'!$A$2:$A$81,$C2,'Aggregate CC'!$E$2:$E$81) / SUMIF('Aggregate CC balance'!$A$2:$A$81,$C2,'Aggregate CC balance'!$E$2:$E$81)</f>
        <v>3.3362993348963858E-2</v>
      </c>
      <c r="F2" s="5">
        <f>SUMIF('Aggregate CC'!$A$2:$A$81,$C2,'Aggregate CC'!$F$2:$F$81) / SUMIF('Aggregate CC balance'!$A$2:$A$81,$C2,'Aggregate CC balance'!$F$2:$F$81)</f>
        <v>5.7222147398636673E-2</v>
      </c>
      <c r="G2" s="5">
        <f>SUMIF('Aggregate CC'!$A$2:$A$81,$C2,'Aggregate CC'!$G$2:$G$81) / SUMIF('Aggregate CC balance'!$A$2:$A$81,$C2,'Aggregate CC balance'!$G$2:$G$81)</f>
        <v>4.2579450786794197E-2</v>
      </c>
      <c r="H2" s="5">
        <f>SUMIF('Aggregate CC'!$A$2:$A$81,$C2,'Aggregate CC'!$H$2:$H$81) / SUMIF('Aggregate CC balance'!$A$2:$A$81,$C2,'Aggregate CC balance'!$H$2:$H$81)</f>
        <v>3.0710360294512705E-2</v>
      </c>
      <c r="I2" s="5">
        <f>SUMIF('Aggregate CC'!$A$2:$A$81,$C2,'Aggregate CC'!$I$2:$I$81) / SUMIF('Aggregate CC balance'!$A$2:$A$81,$C2,'Aggregate CC balance'!$I$2:$I$81)</f>
        <v>0</v>
      </c>
      <c r="J2" s="5">
        <f>SUMIF('Aggregate CC'!$A$2:$A$81,$C2,'Aggregate CC'!$J$2:$J$81) / SUMIF('Aggregate CC balance'!$A$2:$A$81,$C2,'Aggregate CC balance'!$J$2:$J$81)</f>
        <v>1.0694444444444444</v>
      </c>
      <c r="K2" s="5">
        <f>SUMIF('Aggregate CC'!$A$2:$A$81,$C2,'Aggregate CC'!$K$2:$K$81) / SUMIF('Aggregate CC balance'!$A$2:$A$81,$C2,'Aggregate CC balance'!$K$2:$K$81)</f>
        <v>0</v>
      </c>
      <c r="L2" s="5"/>
      <c r="M2" s="5">
        <f>SUMIF('Aggregate CC'!$A$2:$A$81,$C2,'Aggregate CC'!$M$2:$M$81) / SUMIF('Aggregate CC balance'!$A$2:$A$81,$C2,'Aggregate CC balance'!$M$2:$M$81)</f>
        <v>0</v>
      </c>
      <c r="N2" s="5">
        <f>SUMIF('Aggregate CC'!$A$2:$A$81,$C2,'Aggregate CC'!$N$2:$N$81) / SUMIF('Aggregate CC balance'!$A$2:$A$81,$C2,'Aggregate CC balance'!$N$2:$N$81)</f>
        <v>3.9035388687383592E-2</v>
      </c>
      <c r="O2" s="5"/>
      <c r="P2" s="1"/>
      <c r="R2" s="2">
        <f>MIN(D2:O2)</f>
        <v>0</v>
      </c>
      <c r="S2" s="1">
        <f>_xlfn.QUARTILE.INC(D2:O2,1)</f>
        <v>7.6775900736281762E-3</v>
      </c>
      <c r="T2" s="1">
        <f>_xlfn.QUARTILE.INC(D2:O2,2)</f>
        <v>3.5599589728548542E-2</v>
      </c>
      <c r="U2" s="1">
        <f>_xlfn.QUARTILE.INC(E2:P2,3)</f>
        <v>4.2579450786794197E-2</v>
      </c>
      <c r="V2" s="1">
        <f>MAX(D2:O2)</f>
        <v>1.0694444444444444</v>
      </c>
      <c r="X2" s="2">
        <f>R2</f>
        <v>0</v>
      </c>
      <c r="Y2" s="2">
        <f>S2</f>
        <v>7.6775900736281762E-3</v>
      </c>
      <c r="Z2" s="2">
        <f t="shared" ref="Z2:AB17" si="0">T2-S2</f>
        <v>2.7921999654920364E-2</v>
      </c>
      <c r="AA2" s="2">
        <f t="shared" si="0"/>
        <v>6.9798610582456552E-3</v>
      </c>
      <c r="AB2" s="2">
        <f t="shared" si="0"/>
        <v>1.0268649936576502</v>
      </c>
      <c r="AC2" s="2">
        <f>U2-S2</f>
        <v>3.4901860713166019E-2</v>
      </c>
      <c r="AD2" s="4">
        <v>1.68</v>
      </c>
      <c r="AE2" s="1">
        <f>AD2/100</f>
        <v>1.6799999999999999E-2</v>
      </c>
      <c r="AF2">
        <v>0</v>
      </c>
      <c r="AG2">
        <f>AF2*100</f>
        <v>0</v>
      </c>
      <c r="AI2" s="2">
        <f>MIN(D2:N2)</f>
        <v>0</v>
      </c>
      <c r="AJ2" s="5">
        <f>_xlfn.QUARTILE.INC(D2:N2,1)</f>
        <v>7.6775900736281762E-3</v>
      </c>
      <c r="AK2" s="5">
        <f>_xlfn.QUARTILE.INC(D2:N2,2)</f>
        <v>3.5599589728548542E-2</v>
      </c>
      <c r="AL2" s="5">
        <f>_xlfn.QUARTILE.INC(E2:N2,3)</f>
        <v>4.2579450786794197E-2</v>
      </c>
      <c r="AM2" s="5">
        <f>MAX(D2:N2)</f>
        <v>1.0694444444444444</v>
      </c>
      <c r="AN2" s="5">
        <f>AI2</f>
        <v>0</v>
      </c>
      <c r="AO2" s="6">
        <f>AJ2</f>
        <v>7.6775900736281762E-3</v>
      </c>
      <c r="AP2" s="6">
        <f>AK2-AJ2</f>
        <v>2.7921999654920364E-2</v>
      </c>
      <c r="AQ2" s="6">
        <f>AL2-AK2</f>
        <v>6.9798610582456552E-3</v>
      </c>
      <c r="AR2" s="6">
        <f>AM2-AL2</f>
        <v>1.0268649936576502</v>
      </c>
      <c r="AS2" s="6">
        <f>AL2-AJ2</f>
        <v>3.4901860713166019E-2</v>
      </c>
      <c r="AT2">
        <v>1</v>
      </c>
    </row>
    <row r="3" spans="1:46" x14ac:dyDescent="0.25">
      <c r="A3">
        <v>2001</v>
      </c>
      <c r="B3" t="s">
        <v>271</v>
      </c>
      <c r="C3" s="22">
        <f>C2+1</f>
        <v>2002</v>
      </c>
      <c r="D3" s="5">
        <f>SUMIF('Aggregate CC'!$A$2:$A$81,$C3,'Aggregate CC'!$D$2:$D$81) / SUMIF('Aggregate CC balance'!$A$2:$A$81,$C3,'Aggregate CC balance'!$D$2:$D$81)</f>
        <v>3.4215994884813701E-2</v>
      </c>
      <c r="E3" s="5">
        <f>SUMIF('Aggregate CC'!$A$2:$A$81,$C3,'Aggregate CC'!$E$2:$E$81) / SUMIF('Aggregate CC balance'!$A$2:$A$81,$C3,'Aggregate CC balance'!$E$2:$E$81)</f>
        <v>4.0550509213433367E-2</v>
      </c>
      <c r="F3" s="5">
        <f>SUMIF('Aggregate CC'!$A$2:$A$81,$C3,'Aggregate CC'!$F$2:$F$81) / SUMIF('Aggregate CC balance'!$A$2:$A$81,$C3,'Aggregate CC balance'!$F$2:$F$81)</f>
        <v>4.8846622152158715E-2</v>
      </c>
      <c r="G3" s="5">
        <f>SUMIF('Aggregate CC'!$A$2:$A$81,$C3,'Aggregate CC'!$G$2:$G$81) / SUMIF('Aggregate CC balance'!$A$2:$A$81,$C3,'Aggregate CC balance'!$G$2:$G$81)</f>
        <v>5.1086434218234715E-2</v>
      </c>
      <c r="H3" s="5">
        <f>SUMIF('Aggregate CC'!$A$2:$A$81,$C3,'Aggregate CC'!H3:H82) / SUMIF('Aggregate CC balance'!$A$2:$A$81,$C3,'Aggregate CC balance'!H3:H82)</f>
        <v>2.989053749181543E-2</v>
      </c>
      <c r="I3" s="5"/>
      <c r="J3" s="5">
        <f>SUMIF('Aggregate CC'!$A$2:$A$81,$C3,'Aggregate CC'!$J$2:$J$81) / SUMIF('Aggregate CC balance'!$A$2:$A$81,$C3,'Aggregate CC balance'!$J$2:$J$81)</f>
        <v>1.0441176470588236</v>
      </c>
      <c r="K3" s="5">
        <f>SUMIF('Aggregate CC'!$A$2:$A$81,$C3,'Aggregate CC'!$K$2:$K$81) / SUMIF('Aggregate CC balance'!$A$2:$A$81,$C3,'Aggregate CC balance'!$K$2:$K$81)</f>
        <v>1.9417475728155338E-2</v>
      </c>
      <c r="L3" s="5"/>
      <c r="M3" s="5">
        <f>SUMIF('Aggregate CC'!$A$2:$A$81,$C3,'Aggregate CC'!$M$2:$M$81) / SUMIF('Aggregate CC balance'!$A$2:$A$81,$C3,'Aggregate CC balance'!$M$2:$M$81)</f>
        <v>0</v>
      </c>
      <c r="N3" s="5"/>
      <c r="P3" s="1"/>
      <c r="R3" s="2">
        <f t="shared" ref="R3:R66" si="1">MIN(D3:O3)</f>
        <v>0</v>
      </c>
      <c r="S3" s="1">
        <f t="shared" ref="S3:S66" si="2">_xlfn.QUARTILE.INC(D3:O3,1)</f>
        <v>2.7272272050900409E-2</v>
      </c>
      <c r="T3" s="1">
        <f t="shared" ref="T3:T66" si="3">_xlfn.QUARTILE.INC(D3:O3,2)</f>
        <v>3.738325204912353E-2</v>
      </c>
      <c r="U3" s="1">
        <f t="shared" ref="U3:U66" si="4">_xlfn.QUARTILE.INC(E3:P3,3)</f>
        <v>4.9966528185196715E-2</v>
      </c>
      <c r="V3" s="1">
        <f t="shared" ref="V3:V66" si="5">MAX(D3:O3)</f>
        <v>1.0441176470588236</v>
      </c>
      <c r="X3" s="2">
        <f t="shared" ref="X3:Y66" si="6">R3</f>
        <v>0</v>
      </c>
      <c r="Y3" s="2">
        <f t="shared" si="6"/>
        <v>2.7272272050900409E-2</v>
      </c>
      <c r="Z3" s="2">
        <f t="shared" si="0"/>
        <v>1.0110979998223121E-2</v>
      </c>
      <c r="AA3" s="2">
        <f t="shared" si="0"/>
        <v>1.2583276136073185E-2</v>
      </c>
      <c r="AB3" s="2">
        <f t="shared" si="0"/>
        <v>0.99415111887362684</v>
      </c>
      <c r="AC3" s="2">
        <f t="shared" ref="AC3:AC66" si="7">U3-S3</f>
        <v>2.2694256134296306E-2</v>
      </c>
      <c r="AD3" s="4">
        <v>1.7</v>
      </c>
      <c r="AE3" s="1">
        <f t="shared" ref="AE3:AE66" si="8">AD3/100</f>
        <v>1.7000000000000001E-2</v>
      </c>
      <c r="AF3">
        <v>1</v>
      </c>
      <c r="AG3">
        <f t="shared" ref="AG3:AG66" si="9">AF3*100</f>
        <v>100</v>
      </c>
      <c r="AI3" s="2">
        <f t="shared" ref="AI3:AI66" si="10">MIN(D3:N3)</f>
        <v>0</v>
      </c>
      <c r="AJ3" s="5">
        <f t="shared" ref="AJ3:AJ66" si="11">_xlfn.QUARTILE.INC(D3:N3,1)</f>
        <v>2.7272272050900409E-2</v>
      </c>
      <c r="AK3" s="5">
        <f t="shared" ref="AK3:AK66" si="12">_xlfn.QUARTILE.INC(D3:N3,2)</f>
        <v>3.738325204912353E-2</v>
      </c>
      <c r="AL3" s="5">
        <f t="shared" ref="AL3:AL66" si="13">_xlfn.QUARTILE.INC(E3:N3,3)</f>
        <v>4.9966528185196715E-2</v>
      </c>
      <c r="AM3" s="5">
        <f t="shared" ref="AM3:AM66" si="14">MAX(D3:N3)</f>
        <v>1.0441176470588236</v>
      </c>
      <c r="AN3" s="5">
        <f t="shared" ref="AN3:AO66" si="15">AI3</f>
        <v>0</v>
      </c>
      <c r="AO3" s="6">
        <f t="shared" si="15"/>
        <v>2.7272272050900409E-2</v>
      </c>
      <c r="AP3" s="6">
        <f t="shared" ref="AP3:AR66" si="16">AK3-AJ3</f>
        <v>1.0110979998223121E-2</v>
      </c>
      <c r="AQ3" s="6">
        <f t="shared" si="16"/>
        <v>1.2583276136073185E-2</v>
      </c>
      <c r="AR3" s="6">
        <f t="shared" si="16"/>
        <v>0.99415111887362684</v>
      </c>
      <c r="AS3" s="6">
        <f t="shared" ref="AS3:AS66" si="17">AL3-AJ3</f>
        <v>2.2694256134296306E-2</v>
      </c>
      <c r="AT3">
        <v>0</v>
      </c>
    </row>
    <row r="4" spans="1:46" x14ac:dyDescent="0.25">
      <c r="A4">
        <v>2001</v>
      </c>
      <c r="B4" t="s">
        <v>272</v>
      </c>
      <c r="C4" s="22">
        <f t="shared" ref="C4:C26" si="18">C3+1</f>
        <v>2003</v>
      </c>
      <c r="D4" s="5">
        <f>SUMIF('Aggregate CC'!$A$2:$A$81,$C4,'Aggregate CC'!$D$2:$D$81) / SUMIF('Aggregate CC balance'!$A$2:$A$81,$C4,'Aggregate CC balance'!$D$2:$D$81)</f>
        <v>3.1958435509354163E-2</v>
      </c>
      <c r="E4" s="5">
        <f>SUMIF('Aggregate CC'!$A$2:$A$81,$C4,'Aggregate CC'!$E$2:$E$81) / SUMIF('Aggregate CC balance'!$A$2:$A$81,$C4,'Aggregate CC balance'!$E$2:$E$81)</f>
        <v>4.4479312394147957E-2</v>
      </c>
      <c r="F4" s="5">
        <f>SUMIF('Aggregate CC'!$A$2:$A$81,$C4,'Aggregate CC'!$F$2:$F$81) / SUMIF('Aggregate CC balance'!$A$2:$A$81,$C4,'Aggregate CC balance'!$F$2:$F$81)</f>
        <v>6.7752476116324192E-2</v>
      </c>
      <c r="G4" s="5">
        <f>SUMIF('Aggregate CC'!$A$2:$A$81,$C4,'Aggregate CC'!$G$2:$G$81) / SUMIF('Aggregate CC balance'!$A$2:$A$81,$C4,'Aggregate CC balance'!$G$2:$G$81)</f>
        <v>5.2590686501628757E-2</v>
      </c>
      <c r="H4" s="5">
        <f>SUMIF('Aggregate CC'!$A$2:$A$81,$C4,'Aggregate CC'!H4:H83) / SUMIF('Aggregate CC balance'!$A$2:$A$81,$C4,'Aggregate CC balance'!H4:H83)</f>
        <v>2.5629464987285102E-2</v>
      </c>
      <c r="I4" s="5"/>
      <c r="J4" s="5">
        <f>SUMIF('Aggregate CC'!$A$2:$A$81,$C4,'Aggregate CC'!$J$2:$J$81) / SUMIF('Aggregate CC balance'!$A$2:$A$81,$C4,'Aggregate CC balance'!$J$2:$J$81)</f>
        <v>0</v>
      </c>
      <c r="K4" s="5">
        <f>SUMIF('Aggregate CC'!$A$2:$A$81,$C4,'Aggregate CC'!$K$2:$K$81) / SUMIF('Aggregate CC balance'!$A$2:$A$81,$C4,'Aggregate CC balance'!$K$2:$K$81)</f>
        <v>9.5238095238095233E-2</v>
      </c>
      <c r="L4" s="5"/>
      <c r="M4" s="5">
        <f>SUMIF('Aggregate CC'!$A$2:$A$81,$C4,'Aggregate CC'!$M$2:$M$81) / SUMIF('Aggregate CC balance'!$A$2:$A$81,$C4,'Aggregate CC balance'!$M$2:$M$81)</f>
        <v>0</v>
      </c>
      <c r="N4" s="5"/>
      <c r="P4" s="1"/>
      <c r="R4" s="2">
        <f t="shared" si="1"/>
        <v>0</v>
      </c>
      <c r="S4" s="1">
        <f t="shared" si="2"/>
        <v>1.9222098740463826E-2</v>
      </c>
      <c r="T4" s="1">
        <f t="shared" si="3"/>
        <v>3.821887395175106E-2</v>
      </c>
      <c r="U4" s="1">
        <f t="shared" si="4"/>
        <v>6.0171581308976471E-2</v>
      </c>
      <c r="V4" s="1">
        <f t="shared" si="5"/>
        <v>9.5238095238095233E-2</v>
      </c>
      <c r="X4" s="2">
        <f t="shared" si="6"/>
        <v>0</v>
      </c>
      <c r="Y4" s="2">
        <f t="shared" si="6"/>
        <v>1.9222098740463826E-2</v>
      </c>
      <c r="Z4" s="2">
        <f t="shared" si="0"/>
        <v>1.8996775211287235E-2</v>
      </c>
      <c r="AA4" s="2">
        <f t="shared" si="0"/>
        <v>2.1952707357225411E-2</v>
      </c>
      <c r="AB4" s="2">
        <f t="shared" si="0"/>
        <v>3.5066513929118762E-2</v>
      </c>
      <c r="AC4" s="2">
        <f t="shared" si="7"/>
        <v>4.0949482568512649E-2</v>
      </c>
      <c r="AD4" s="4">
        <v>1.76</v>
      </c>
      <c r="AE4" s="1">
        <f t="shared" si="8"/>
        <v>1.7600000000000001E-2</v>
      </c>
      <c r="AF4">
        <v>1</v>
      </c>
      <c r="AG4">
        <f t="shared" si="9"/>
        <v>100</v>
      </c>
      <c r="AI4" s="2">
        <f t="shared" si="10"/>
        <v>0</v>
      </c>
      <c r="AJ4" s="5">
        <f t="shared" si="11"/>
        <v>1.9222098740463826E-2</v>
      </c>
      <c r="AK4" s="5">
        <f t="shared" si="12"/>
        <v>3.821887395175106E-2</v>
      </c>
      <c r="AL4" s="5">
        <f t="shared" si="13"/>
        <v>6.0171581308976471E-2</v>
      </c>
      <c r="AM4" s="5">
        <f t="shared" si="14"/>
        <v>9.5238095238095233E-2</v>
      </c>
      <c r="AN4" s="5">
        <f t="shared" si="15"/>
        <v>0</v>
      </c>
      <c r="AO4" s="6">
        <f t="shared" si="15"/>
        <v>1.9222098740463826E-2</v>
      </c>
      <c r="AP4" s="6">
        <f t="shared" si="16"/>
        <v>1.8996775211287235E-2</v>
      </c>
      <c r="AQ4" s="6">
        <f t="shared" si="16"/>
        <v>2.1952707357225411E-2</v>
      </c>
      <c r="AR4" s="6">
        <f t="shared" si="16"/>
        <v>3.5066513929118762E-2</v>
      </c>
      <c r="AS4" s="6">
        <f t="shared" si="17"/>
        <v>4.0949482568512649E-2</v>
      </c>
      <c r="AT4">
        <v>0</v>
      </c>
    </row>
    <row r="5" spans="1:46" x14ac:dyDescent="0.25">
      <c r="A5">
        <v>2001</v>
      </c>
      <c r="B5" t="s">
        <v>273</v>
      </c>
      <c r="C5" s="22">
        <f t="shared" si="18"/>
        <v>2004</v>
      </c>
      <c r="D5" s="5">
        <f>SUMIF('Aggregate CC'!$A$2:$A$81,$C5,'Aggregate CC'!$D$2:$D$81) / SUMIF('Aggregate CC balance'!$A$2:$A$81,$C5,'Aggregate CC balance'!$D$2:$D$81)</f>
        <v>2.8520190510480603E-2</v>
      </c>
      <c r="E5" s="5">
        <f>SUMIF('Aggregate CC'!$A$2:$A$81,$C5,'Aggregate CC'!$E$2:$E$81) / SUMIF('Aggregate CC balance'!$A$2:$A$81,$C5,'Aggregate CC balance'!$E$2:$E$81)</f>
        <v>3.8175934766286265E-2</v>
      </c>
      <c r="F5" s="5">
        <f>SUMIF('Aggregate CC'!$A$2:$A$81,$C5,'Aggregate CC'!$F$2:$F$81) / SUMIF('Aggregate CC balance'!$A$2:$A$81,$C5,'Aggregate CC balance'!$F$2:$F$81)</f>
        <v>4.2559807764039247E-2</v>
      </c>
      <c r="G5" s="5">
        <f>SUMIF('Aggregate CC'!$A$2:$A$81,$C5,'Aggregate CC'!$G$2:$G$81) / SUMIF('Aggregate CC balance'!$A$2:$A$81,$C5,'Aggregate CC balance'!$G$2:$G$81)</f>
        <v>5.6857811066046954E-2</v>
      </c>
      <c r="H5" s="5">
        <f>SUMIF('Aggregate CC'!$A$2:$A$81,$C5,'Aggregate CC'!H5:H84) / SUMIF('Aggregate CC balance'!$A$2:$A$81,$C5,'Aggregate CC balance'!H5:H84)</f>
        <v>2.3658507627877062E-2</v>
      </c>
      <c r="I5" s="5">
        <f>SUMIF('Aggregate CC'!$A$2:$A$81,$C5,'Aggregate CC'!$I$2:$I$81) / SUMIF('Aggregate CC balance'!$A$2:$A$81,$C5,'Aggregate CC balance'!$I$2:$I$81)</f>
        <v>2.4804075235109718E-2</v>
      </c>
      <c r="J5" s="5">
        <f>SUMIF('Aggregate CC'!$A$2:$A$81,$C5,'Aggregate CC'!$J$2:$J$81) / SUMIF('Aggregate CC balance'!$A$2:$A$81,$C5,'Aggregate CC balance'!$J$2:$J$81)</f>
        <v>0</v>
      </c>
      <c r="K5" s="5">
        <f>SUMIF('Aggregate CC'!$A$2:$A$81,$C5,'Aggregate CC'!$K$2:$K$81) / SUMIF('Aggregate CC balance'!$A$2:$A$81,$C5,'Aggregate CC balance'!$K$2:$K$81)</f>
        <v>3.6882958753995228E-2</v>
      </c>
      <c r="L5" s="5"/>
      <c r="M5" s="5">
        <f>SUMIF('Aggregate CC'!$A$2:$A$81,$C5,'Aggregate CC'!$M$2:$M$81) / SUMIF('Aggregate CC balance'!$A$2:$A$81,$C5,'Aggregate CC balance'!$M$2:$M$81)</f>
        <v>0</v>
      </c>
      <c r="N5" s="5"/>
      <c r="P5" s="1"/>
      <c r="R5" s="2">
        <f t="shared" si="1"/>
        <v>0</v>
      </c>
      <c r="S5" s="1">
        <f t="shared" si="2"/>
        <v>2.3658507627877062E-2</v>
      </c>
      <c r="T5" s="1">
        <f t="shared" si="3"/>
        <v>2.8520190510480603E-2</v>
      </c>
      <c r="U5" s="1">
        <f t="shared" si="4"/>
        <v>3.9271903015724509E-2</v>
      </c>
      <c r="V5" s="1">
        <f t="shared" si="5"/>
        <v>5.6857811066046954E-2</v>
      </c>
      <c r="X5" s="2">
        <f t="shared" si="6"/>
        <v>0</v>
      </c>
      <c r="Y5" s="2">
        <f t="shared" si="6"/>
        <v>2.3658507627877062E-2</v>
      </c>
      <c r="Z5" s="2">
        <f t="shared" si="0"/>
        <v>4.8616828826035415E-3</v>
      </c>
      <c r="AA5" s="2">
        <f t="shared" si="0"/>
        <v>1.0751712505243906E-2</v>
      </c>
      <c r="AB5" s="2">
        <f t="shared" si="0"/>
        <v>1.7585908050322445E-2</v>
      </c>
      <c r="AC5" s="2">
        <f t="shared" si="7"/>
        <v>1.5613395387847447E-2</v>
      </c>
      <c r="AD5" s="4">
        <v>1.85</v>
      </c>
      <c r="AE5" s="1">
        <f t="shared" si="8"/>
        <v>1.8500000000000003E-2</v>
      </c>
      <c r="AF5">
        <v>0</v>
      </c>
      <c r="AG5">
        <f t="shared" si="9"/>
        <v>0</v>
      </c>
      <c r="AI5" s="2">
        <f t="shared" si="10"/>
        <v>0</v>
      </c>
      <c r="AJ5" s="5">
        <f t="shared" si="11"/>
        <v>2.3658507627877062E-2</v>
      </c>
      <c r="AK5" s="5">
        <f t="shared" si="12"/>
        <v>2.8520190510480603E-2</v>
      </c>
      <c r="AL5" s="5">
        <f t="shared" si="13"/>
        <v>3.9271903015724509E-2</v>
      </c>
      <c r="AM5" s="5">
        <f t="shared" si="14"/>
        <v>5.6857811066046954E-2</v>
      </c>
      <c r="AN5" s="5">
        <f t="shared" si="15"/>
        <v>0</v>
      </c>
      <c r="AO5" s="6">
        <f t="shared" si="15"/>
        <v>2.3658507627877062E-2</v>
      </c>
      <c r="AP5" s="6">
        <f t="shared" si="16"/>
        <v>4.8616828826035415E-3</v>
      </c>
      <c r="AQ5" s="6">
        <f t="shared" si="16"/>
        <v>1.0751712505243906E-2</v>
      </c>
      <c r="AR5" s="6">
        <f t="shared" si="16"/>
        <v>1.7585908050322445E-2</v>
      </c>
      <c r="AS5" s="6">
        <f t="shared" si="17"/>
        <v>1.5613395387847447E-2</v>
      </c>
      <c r="AT5">
        <v>0</v>
      </c>
    </row>
    <row r="6" spans="1:46" x14ac:dyDescent="0.25">
      <c r="A6">
        <v>2002</v>
      </c>
      <c r="B6" t="s">
        <v>68</v>
      </c>
      <c r="C6" s="22">
        <f t="shared" si="18"/>
        <v>2005</v>
      </c>
      <c r="D6" s="5">
        <f>SUMIF('Aggregate CC'!$A$2:$A$81,$C6,'Aggregate CC'!$D$2:$D$81) / SUMIF('Aggregate CC balance'!$A$2:$A$81,$C6,'Aggregate CC balance'!$D$2:$D$81)</f>
        <v>2.8190460869415533E-2</v>
      </c>
      <c r="E6" s="5">
        <f>SUMIF('Aggregate CC'!$A$2:$A$81,$C6,'Aggregate CC'!$E$2:$E$81) / SUMIF('Aggregate CC balance'!$A$2:$A$81,$C6,'Aggregate CC balance'!$E$2:$E$81)</f>
        <v>3.4520056934001633E-2</v>
      </c>
      <c r="F6" s="5">
        <f>SUMIF('Aggregate CC'!$A$2:$A$81,$C6,'Aggregate CC'!$F$2:$F$81) / SUMIF('Aggregate CC balance'!$A$2:$A$81,$C6,'Aggregate CC balance'!$F$2:$F$81)</f>
        <v>4.8102785389795975E-2</v>
      </c>
      <c r="G6" s="5">
        <f>SUMIF('Aggregate CC'!$A$2:$A$81,$C6,'Aggregate CC'!$G$2:$G$81) / SUMIF('Aggregate CC balance'!$A$2:$A$81,$C6,'Aggregate CC balance'!$G$2:$G$81)</f>
        <v>5.9975295852093873E-2</v>
      </c>
      <c r="H6" s="5">
        <f>SUMIF('Aggregate CC'!$A$2:$A$81,$C6,'Aggregate CC'!H6:H85) / SUMIF('Aggregate CC balance'!$A$2:$A$81,$C6,'Aggregate CC balance'!H6:H85)</f>
        <v>1.926771753235092E-2</v>
      </c>
      <c r="I6" s="5">
        <f>SUMIF('Aggregate CC'!$A$2:$A$81,$C6,'Aggregate CC'!$I$2:$I$81) / SUMIF('Aggregate CC balance'!$A$2:$A$81,$C6,'Aggregate CC balance'!$I$2:$I$81)</f>
        <v>2.4833857992305003E-2</v>
      </c>
      <c r="J6" s="5">
        <f>SUMIF('Aggregate CC'!$A$2:$A$81,$C6,'Aggregate CC'!$J$2:$J$81) / SUMIF('Aggregate CC balance'!$A$2:$A$81,$C6,'Aggregate CC balance'!$J$2:$J$81)</f>
        <v>0.17975188104622</v>
      </c>
      <c r="K6" s="5">
        <f>SUMIF('Aggregate CC'!$A$2:$A$81,$C6,'Aggregate CC'!$K$2:$K$81) / SUMIF('Aggregate CC balance'!$A$2:$A$81,$C6,'Aggregate CC balance'!$K$2:$K$81)</f>
        <v>3.1416846842871639E-2</v>
      </c>
      <c r="L6" s="5"/>
      <c r="M6" s="5">
        <f>SUMIF('Aggregate CC'!$A$2:$A$81,$C6,'Aggregate CC'!$M$2:$M$81) / SUMIF('Aggregate CC balance'!$A$2:$A$81,$C6,'Aggregate CC balance'!$M$2:$M$81)</f>
        <v>0</v>
      </c>
      <c r="N6" s="5"/>
      <c r="P6" s="1"/>
      <c r="R6" s="2">
        <f t="shared" si="1"/>
        <v>0</v>
      </c>
      <c r="S6" s="1">
        <f t="shared" si="2"/>
        <v>2.4833857992305003E-2</v>
      </c>
      <c r="T6" s="1">
        <f t="shared" si="3"/>
        <v>3.1416846842871639E-2</v>
      </c>
      <c r="U6" s="1">
        <f t="shared" si="4"/>
        <v>5.107091300537045E-2</v>
      </c>
      <c r="V6" s="1">
        <f t="shared" si="5"/>
        <v>0.17975188104622</v>
      </c>
      <c r="X6" s="2">
        <f t="shared" si="6"/>
        <v>0</v>
      </c>
      <c r="Y6" s="2">
        <f t="shared" si="6"/>
        <v>2.4833857992305003E-2</v>
      </c>
      <c r="Z6" s="2">
        <f t="shared" si="0"/>
        <v>6.5829888505666359E-3</v>
      </c>
      <c r="AA6" s="2">
        <f t="shared" si="0"/>
        <v>1.9654066162498811E-2</v>
      </c>
      <c r="AB6" s="2">
        <f t="shared" si="0"/>
        <v>0.12868096804084955</v>
      </c>
      <c r="AC6" s="2">
        <f t="shared" si="7"/>
        <v>2.6237055013065447E-2</v>
      </c>
      <c r="AD6" s="4">
        <v>1.92</v>
      </c>
      <c r="AE6" s="1">
        <f t="shared" si="8"/>
        <v>1.9199999999999998E-2</v>
      </c>
      <c r="AF6">
        <v>0</v>
      </c>
      <c r="AG6">
        <f t="shared" si="9"/>
        <v>0</v>
      </c>
      <c r="AI6" s="2">
        <f t="shared" si="10"/>
        <v>0</v>
      </c>
      <c r="AJ6" s="5">
        <f t="shared" si="11"/>
        <v>2.4833857992305003E-2</v>
      </c>
      <c r="AK6" s="5">
        <f t="shared" si="12"/>
        <v>3.1416846842871639E-2</v>
      </c>
      <c r="AL6" s="5">
        <f t="shared" si="13"/>
        <v>5.107091300537045E-2</v>
      </c>
      <c r="AM6" s="5">
        <f t="shared" si="14"/>
        <v>0.17975188104622</v>
      </c>
      <c r="AN6" s="5">
        <f t="shared" si="15"/>
        <v>0</v>
      </c>
      <c r="AO6" s="6">
        <f t="shared" si="15"/>
        <v>2.4833857992305003E-2</v>
      </c>
      <c r="AP6" s="6">
        <f t="shared" si="16"/>
        <v>6.5829888505666359E-3</v>
      </c>
      <c r="AQ6" s="6">
        <f t="shared" si="16"/>
        <v>1.9654066162498811E-2</v>
      </c>
      <c r="AR6" s="6">
        <f t="shared" si="16"/>
        <v>0.12868096804084955</v>
      </c>
      <c r="AS6" s="6">
        <f t="shared" si="17"/>
        <v>2.6237055013065447E-2</v>
      </c>
      <c r="AT6">
        <v>0</v>
      </c>
    </row>
    <row r="7" spans="1:46" x14ac:dyDescent="0.25">
      <c r="A7">
        <v>2002</v>
      </c>
      <c r="B7" t="s">
        <v>271</v>
      </c>
      <c r="C7" s="22">
        <f t="shared" si="18"/>
        <v>2006</v>
      </c>
      <c r="D7" s="5">
        <f>SUMIF('Aggregate CC'!$A$2:$A$81,$C7,'Aggregate CC'!$D$2:$D$81) / SUMIF('Aggregate CC balance'!$A$2:$A$81,$C7,'Aggregate CC balance'!$D$2:$D$81)</f>
        <v>1.9382223251532008E-2</v>
      </c>
      <c r="E7" s="5">
        <f>SUMIF('Aggregate CC'!$A$2:$A$81,$C7,'Aggregate CC'!$E$2:$E$81) / SUMIF('Aggregate CC balance'!$A$2:$A$81,$C7,'Aggregate CC balance'!$E$2:$E$81)</f>
        <v>2.2183242288726309E-2</v>
      </c>
      <c r="F7" s="5">
        <f>SUMIF('Aggregate CC'!$A$2:$A$81,$C7,'Aggregate CC'!$F$2:$F$81) / SUMIF('Aggregate CC balance'!$A$2:$A$81,$C7,'Aggregate CC balance'!$F$2:$F$81)</f>
        <v>4.2107341873640437E-2</v>
      </c>
      <c r="G7" s="5">
        <f>SUMIF('Aggregate CC'!$A$2:$A$81,$C7,'Aggregate CC'!$G$2:$G$81) / SUMIF('Aggregate CC balance'!$A$2:$A$81,$C7,'Aggregate CC balance'!$G$2:$G$81)</f>
        <v>5.6814175469751774E-2</v>
      </c>
      <c r="H7" s="5">
        <f>SUMIF('Aggregate CC'!$A$2:$A$81,$C7,'Aggregate CC'!H7:H86) / SUMIF('Aggregate CC balance'!$A$2:$A$81,$C7,'Aggregate CC balance'!H7:H86)</f>
        <v>2.3268970430828359E-2</v>
      </c>
      <c r="I7" s="5">
        <f>SUMIF('Aggregate CC'!$A$2:$A$81,$C7,'Aggregate CC'!$I$2:$I$81) / SUMIF('Aggregate CC balance'!$A$2:$A$81,$C7,'Aggregate CC balance'!$I$2:$I$81)</f>
        <v>2.2069597069597071E-2</v>
      </c>
      <c r="J7" s="5">
        <f>SUMIF('Aggregate CC'!$A$2:$A$81,$C7,'Aggregate CC'!$J$2:$J$81) / SUMIF('Aggregate CC balance'!$A$2:$A$81,$C7,'Aggregate CC balance'!$J$2:$J$81)</f>
        <v>0.28891655033739688</v>
      </c>
      <c r="K7" s="5">
        <f>SUMIF('Aggregate CC'!$A$2:$A$81,$C7,'Aggregate CC'!$K$2:$K$81) / SUMIF('Aggregate CC balance'!$A$2:$A$81,$C7,'Aggregate CC balance'!$K$2:$K$81)</f>
        <v>2.2385553855911653E-2</v>
      </c>
      <c r="L7" s="5"/>
      <c r="M7" s="5">
        <f>SUMIF('Aggregate CC'!$A$2:$A$81,$C7,'Aggregate CC'!$M$2:$M$81) / SUMIF('Aggregate CC balance'!$A$2:$A$81,$C7,'Aggregate CC balance'!$M$2:$M$81)</f>
        <v>1.5825288811520811E-4</v>
      </c>
      <c r="N7" s="5"/>
      <c r="P7" s="1"/>
      <c r="R7" s="2">
        <f t="shared" si="1"/>
        <v>1.5825288811520811E-4</v>
      </c>
      <c r="S7" s="1">
        <f t="shared" si="2"/>
        <v>2.2069597069597071E-2</v>
      </c>
      <c r="T7" s="1">
        <f t="shared" si="3"/>
        <v>2.2385553855911653E-2</v>
      </c>
      <c r="U7" s="1">
        <f t="shared" si="4"/>
        <v>4.578405027266827E-2</v>
      </c>
      <c r="V7" s="1">
        <f t="shared" si="5"/>
        <v>0.28891655033739688</v>
      </c>
      <c r="X7" s="2">
        <f t="shared" si="6"/>
        <v>1.5825288811520811E-4</v>
      </c>
      <c r="Y7" s="2">
        <f t="shared" si="6"/>
        <v>2.2069597069597071E-2</v>
      </c>
      <c r="Z7" s="2">
        <f t="shared" si="0"/>
        <v>3.1595678631458207E-4</v>
      </c>
      <c r="AA7" s="2">
        <f t="shared" si="0"/>
        <v>2.3398496416756617E-2</v>
      </c>
      <c r="AB7" s="2">
        <f t="shared" si="0"/>
        <v>0.24313250006472861</v>
      </c>
      <c r="AC7" s="2">
        <f t="shared" si="7"/>
        <v>2.3714453203071199E-2</v>
      </c>
      <c r="AD7" s="4">
        <v>1.89</v>
      </c>
      <c r="AE7" s="1">
        <f t="shared" si="8"/>
        <v>1.89E-2</v>
      </c>
      <c r="AF7">
        <v>0</v>
      </c>
      <c r="AG7">
        <f t="shared" si="9"/>
        <v>0</v>
      </c>
      <c r="AI7" s="2">
        <f t="shared" si="10"/>
        <v>1.5825288811520811E-4</v>
      </c>
      <c r="AJ7" s="5">
        <f t="shared" si="11"/>
        <v>2.2069597069597071E-2</v>
      </c>
      <c r="AK7" s="5">
        <f t="shared" si="12"/>
        <v>2.2385553855911653E-2</v>
      </c>
      <c r="AL7" s="5">
        <f t="shared" si="13"/>
        <v>4.578405027266827E-2</v>
      </c>
      <c r="AM7" s="5">
        <f t="shared" si="14"/>
        <v>0.28891655033739688</v>
      </c>
      <c r="AN7" s="5">
        <f t="shared" si="15"/>
        <v>1.5825288811520811E-4</v>
      </c>
      <c r="AO7" s="6">
        <f t="shared" si="15"/>
        <v>2.2069597069597071E-2</v>
      </c>
      <c r="AP7" s="6">
        <f t="shared" si="16"/>
        <v>3.1595678631458207E-4</v>
      </c>
      <c r="AQ7" s="6">
        <f t="shared" si="16"/>
        <v>2.3398496416756617E-2</v>
      </c>
      <c r="AR7" s="6">
        <f t="shared" si="16"/>
        <v>0.24313250006472861</v>
      </c>
      <c r="AS7" s="6">
        <f t="shared" si="17"/>
        <v>2.3714453203071199E-2</v>
      </c>
      <c r="AT7">
        <v>0</v>
      </c>
    </row>
    <row r="8" spans="1:46" x14ac:dyDescent="0.25">
      <c r="A8">
        <v>2002</v>
      </c>
      <c r="B8" t="s">
        <v>272</v>
      </c>
      <c r="C8" s="22">
        <f t="shared" si="18"/>
        <v>2007</v>
      </c>
      <c r="D8" s="5">
        <f>SUMIF('Aggregate CC'!$A$2:$A$81,$C8,'Aggregate CC'!$D$2:$D$81) / SUMIF('Aggregate CC balance'!$A$2:$A$81,$C8,'Aggregate CC balance'!$D$2:$D$81)</f>
        <v>2.412247741890991E-2</v>
      </c>
      <c r="E8" s="5">
        <f>SUMIF('Aggregate CC'!$A$2:$A$81,$C8,'Aggregate CC'!$E$2:$E$81) / SUMIF('Aggregate CC balance'!$A$2:$A$81,$C8,'Aggregate CC balance'!$E$2:$E$81)</f>
        <v>2.5761997595940243E-2</v>
      </c>
      <c r="F8" s="5">
        <f>SUMIF('Aggregate CC'!$A$2:$A$81,$C8,'Aggregate CC'!$F$2:$F$81) / SUMIF('Aggregate CC balance'!$A$2:$A$81,$C8,'Aggregate CC balance'!$F$2:$F$81)</f>
        <v>6.4537432438876122E-2</v>
      </c>
      <c r="G8" s="5"/>
      <c r="H8" s="5">
        <f>SUMIF('Aggregate CC'!$A$2:$A$81,$C8,'Aggregate CC'!H8:H87) / SUMIF('Aggregate CC balance'!$A$2:$A$81,$C8,'Aggregate CC balance'!H8:H87)</f>
        <v>5.5845577771739117E-2</v>
      </c>
      <c r="I8" s="5">
        <f>SUMIF('Aggregate CC'!$A$2:$A$81,$C8,'Aggregate CC'!$I$2:$I$81) / SUMIF('Aggregate CC balance'!$A$2:$A$81,$C8,'Aggregate CC balance'!$I$2:$I$81)</f>
        <v>2.7398848398191445E-2</v>
      </c>
      <c r="J8" s="5">
        <f>SUMIF('Aggregate CC'!$A$2:$A$81,$C8,'Aggregate CC'!$J$2:$J$81) / SUMIF('Aggregate CC balance'!$A$2:$A$81,$C8,'Aggregate CC balance'!$J$2:$J$81)</f>
        <v>3.1838134578673197E-2</v>
      </c>
      <c r="K8" s="5">
        <f>SUMIF('Aggregate CC'!$A$2:$A$81,$C8,'Aggregate CC'!$K$2:$K$81) / SUMIF('Aggregate CC balance'!$A$2:$A$81,$C8,'Aggregate CC balance'!$K$2:$K$81)</f>
        <v>2.4828667673365085E-2</v>
      </c>
      <c r="L8" s="5"/>
      <c r="M8" s="5">
        <f>SUMIF('Aggregate CC'!$A$2:$A$81,$C8,'Aggregate CC'!$M$2:$M$81) / SUMIF('Aggregate CC balance'!$A$2:$A$81,$C8,'Aggregate CC balance'!$M$2:$M$81)</f>
        <v>7.6992172462466313E-4</v>
      </c>
      <c r="N8" s="5"/>
      <c r="P8" s="1"/>
      <c r="R8" s="2">
        <f t="shared" si="1"/>
        <v>7.6992172462466313E-4</v>
      </c>
      <c r="S8" s="1">
        <f t="shared" si="2"/>
        <v>2.4652120109751291E-2</v>
      </c>
      <c r="T8" s="1">
        <f t="shared" si="3"/>
        <v>2.6580422997065846E-2</v>
      </c>
      <c r="U8" s="1">
        <f t="shared" si="4"/>
        <v>4.3841856175206154E-2</v>
      </c>
      <c r="V8" s="1">
        <f t="shared" si="5"/>
        <v>6.4537432438876122E-2</v>
      </c>
      <c r="X8" s="2">
        <f t="shared" si="6"/>
        <v>7.6992172462466313E-4</v>
      </c>
      <c r="Y8" s="2">
        <f t="shared" si="6"/>
        <v>2.4652120109751291E-2</v>
      </c>
      <c r="Z8" s="2">
        <f t="shared" si="0"/>
        <v>1.928302887314555E-3</v>
      </c>
      <c r="AA8" s="2">
        <f t="shared" si="0"/>
        <v>1.7261433178140308E-2</v>
      </c>
      <c r="AB8" s="2">
        <f t="shared" si="0"/>
        <v>2.0695576263669968E-2</v>
      </c>
      <c r="AC8" s="2">
        <f t="shared" si="7"/>
        <v>1.9189736065454863E-2</v>
      </c>
      <c r="AD8" s="4">
        <v>1.87</v>
      </c>
      <c r="AE8" s="1">
        <f t="shared" si="8"/>
        <v>1.8700000000000001E-2</v>
      </c>
      <c r="AF8">
        <v>0</v>
      </c>
      <c r="AG8">
        <f t="shared" si="9"/>
        <v>0</v>
      </c>
      <c r="AI8" s="2">
        <f t="shared" si="10"/>
        <v>7.6992172462466313E-4</v>
      </c>
      <c r="AJ8" s="5">
        <f t="shared" si="11"/>
        <v>2.4652120109751291E-2</v>
      </c>
      <c r="AK8" s="5">
        <f t="shared" si="12"/>
        <v>2.6580422997065846E-2</v>
      </c>
      <c r="AL8" s="5">
        <f t="shared" si="13"/>
        <v>4.3841856175206154E-2</v>
      </c>
      <c r="AM8" s="5">
        <f t="shared" si="14"/>
        <v>6.4537432438876122E-2</v>
      </c>
      <c r="AN8" s="5">
        <f t="shared" si="15"/>
        <v>7.6992172462466313E-4</v>
      </c>
      <c r="AO8" s="6">
        <f t="shared" si="15"/>
        <v>2.4652120109751291E-2</v>
      </c>
      <c r="AP8" s="6">
        <f t="shared" si="16"/>
        <v>1.928302887314555E-3</v>
      </c>
      <c r="AQ8" s="6">
        <f t="shared" si="16"/>
        <v>1.7261433178140308E-2</v>
      </c>
      <c r="AR8" s="6">
        <f t="shared" si="16"/>
        <v>2.0695576263669968E-2</v>
      </c>
      <c r="AS8" s="6">
        <f t="shared" si="17"/>
        <v>1.9189736065454863E-2</v>
      </c>
      <c r="AT8">
        <v>0</v>
      </c>
    </row>
    <row r="9" spans="1:46" x14ac:dyDescent="0.25">
      <c r="A9">
        <v>2002</v>
      </c>
      <c r="B9" t="s">
        <v>273</v>
      </c>
      <c r="C9" s="22">
        <f t="shared" si="18"/>
        <v>2008</v>
      </c>
      <c r="D9" s="5">
        <f>SUMIF('Aggregate CC'!$A$2:$A$81,$C9,'Aggregate CC'!$D$2:$D$81) / SUMIF('Aggregate CC balance'!$A$2:$A$81,$C9,'Aggregate CC balance'!$D$2:$D$81)</f>
        <v>3.0192272040002927E-2</v>
      </c>
      <c r="E9" s="5">
        <f>SUMIF('Aggregate CC'!$A$2:$A$81,$C9,'Aggregate CC'!$E$2:$E$81) / SUMIF('Aggregate CC balance'!$A$2:$A$81,$C9,'Aggregate CC balance'!$E$2:$E$81)</f>
        <v>3.2126393255969457E-2</v>
      </c>
      <c r="F9" s="5">
        <f>SUMIF('Aggregate CC'!$A$2:$A$81,$C9,'Aggregate CC'!$F$2:$F$81) / SUMIF('Aggregate CC balance'!$A$2:$A$81,$C9,'Aggregate CC balance'!$F$2:$F$81)</f>
        <v>7.8049638465773535E-2</v>
      </c>
      <c r="G9" s="5"/>
      <c r="H9" s="5">
        <f>SUMIF('Aggregate CC'!$A$2:$A$81,$C9,'Aggregate CC'!H9:H88) / SUMIF('Aggregate CC balance'!$A$2:$A$81,$C9,'Aggregate CC balance'!H9:H88)</f>
        <v>5.1254386745427483E-2</v>
      </c>
      <c r="I9" s="5">
        <f>SUMIF('Aggregate CC'!$A$2:$A$81,$C9,'Aggregate CC'!$I$2:$I$81) / SUMIF('Aggregate CC balance'!$A$2:$A$81,$C9,'Aggregate CC balance'!$I$2:$I$81)</f>
        <v>3.5226189705106735E-2</v>
      </c>
      <c r="J9" s="5">
        <f>SUMIF('Aggregate CC'!$A$2:$A$81,$C9,'Aggregate CC'!$J$2:$J$81) / SUMIF('Aggregate CC balance'!$A$2:$A$81,$C9,'Aggregate CC balance'!$J$2:$J$81)</f>
        <v>0</v>
      </c>
      <c r="K9" s="5">
        <f>SUMIF('Aggregate CC'!$A$2:$A$81,$C9,'Aggregate CC'!$K$2:$K$81) / SUMIF('Aggregate CC balance'!$A$2:$A$81,$C9,'Aggregate CC balance'!$K$2:$K$81)</f>
        <v>3.7632910804661746E-2</v>
      </c>
      <c r="L9" s="5"/>
      <c r="M9" s="5">
        <f>SUMIF('Aggregate CC'!$A$2:$A$81,$C9,'Aggregate CC'!$M$2:$M$81) / SUMIF('Aggregate CC balance'!$A$2:$A$81,$C9,'Aggregate CC balance'!$M$2:$M$81)</f>
        <v>0</v>
      </c>
      <c r="N9" s="5"/>
      <c r="P9" s="1"/>
      <c r="R9" s="2">
        <f t="shared" si="1"/>
        <v>0</v>
      </c>
      <c r="S9" s="1">
        <f t="shared" si="2"/>
        <v>2.2644204030002196E-2</v>
      </c>
      <c r="T9" s="1">
        <f t="shared" si="3"/>
        <v>3.3676291480538093E-2</v>
      </c>
      <c r="U9" s="1">
        <f t="shared" si="4"/>
        <v>4.4443648775044614E-2</v>
      </c>
      <c r="V9" s="1">
        <f t="shared" si="5"/>
        <v>7.8049638465773535E-2</v>
      </c>
      <c r="X9" s="2">
        <f t="shared" si="6"/>
        <v>0</v>
      </c>
      <c r="Y9" s="2">
        <f t="shared" si="6"/>
        <v>2.2644204030002196E-2</v>
      </c>
      <c r="Z9" s="2">
        <f t="shared" si="0"/>
        <v>1.1032087450535896E-2</v>
      </c>
      <c r="AA9" s="2">
        <f t="shared" si="0"/>
        <v>1.0767357294506522E-2</v>
      </c>
      <c r="AB9" s="2">
        <f t="shared" si="0"/>
        <v>3.3605989690728921E-2</v>
      </c>
      <c r="AC9" s="2">
        <f t="shared" si="7"/>
        <v>2.1799444745042418E-2</v>
      </c>
      <c r="AD9" s="4">
        <v>1.86</v>
      </c>
      <c r="AE9" s="1">
        <f t="shared" si="8"/>
        <v>1.8600000000000002E-2</v>
      </c>
      <c r="AF9">
        <v>0</v>
      </c>
      <c r="AG9">
        <f t="shared" si="9"/>
        <v>0</v>
      </c>
      <c r="AI9" s="2">
        <f t="shared" si="10"/>
        <v>0</v>
      </c>
      <c r="AJ9" s="5">
        <f t="shared" si="11"/>
        <v>2.2644204030002196E-2</v>
      </c>
      <c r="AK9" s="5">
        <f t="shared" si="12"/>
        <v>3.3676291480538093E-2</v>
      </c>
      <c r="AL9" s="5">
        <f t="shared" si="13"/>
        <v>4.4443648775044614E-2</v>
      </c>
      <c r="AM9" s="5">
        <f t="shared" si="14"/>
        <v>7.8049638465773535E-2</v>
      </c>
      <c r="AN9" s="5">
        <f t="shared" si="15"/>
        <v>0</v>
      </c>
      <c r="AO9" s="6">
        <f t="shared" si="15"/>
        <v>2.2644204030002196E-2</v>
      </c>
      <c r="AP9" s="6">
        <f t="shared" si="16"/>
        <v>1.1032087450535896E-2</v>
      </c>
      <c r="AQ9" s="6">
        <f t="shared" si="16"/>
        <v>1.0767357294506522E-2</v>
      </c>
      <c r="AR9" s="6">
        <f t="shared" si="16"/>
        <v>3.3605989690728921E-2</v>
      </c>
      <c r="AS9" s="6">
        <f t="shared" si="17"/>
        <v>2.1799444745042418E-2</v>
      </c>
      <c r="AT9">
        <v>1</v>
      </c>
    </row>
    <row r="10" spans="1:46" x14ac:dyDescent="0.25">
      <c r="A10">
        <v>2003</v>
      </c>
      <c r="B10" t="s">
        <v>68</v>
      </c>
      <c r="C10" s="22">
        <f t="shared" si="18"/>
        <v>2009</v>
      </c>
      <c r="D10" s="5">
        <f>SUMIF('Aggregate CC'!$A$2:$A$81,$C10,'Aggregate CC'!$D$2:$D$81) / SUMIF('Aggregate CC balance'!$A$2:$A$81,$C10,'Aggregate CC balance'!$D$2:$D$81)</f>
        <v>4.2214124977836075E-2</v>
      </c>
      <c r="E10" s="5">
        <f>SUMIF('Aggregate CC'!$A$2:$A$81,$C10,'Aggregate CC'!$E$2:$E$81) / SUMIF('Aggregate CC balance'!$A$2:$A$81,$C10,'Aggregate CC balance'!$E$2:$E$81)</f>
        <v>4.5739391550516428E-2</v>
      </c>
      <c r="F10" s="5">
        <f>SUMIF('Aggregate CC'!$A$2:$A$81,$C10,'Aggregate CC'!$F$2:$F$81) / SUMIF('Aggregate CC balance'!$A$2:$A$81,$C10,'Aggregate CC balance'!$F$2:$F$81)</f>
        <v>9.6728926563203865E-2</v>
      </c>
      <c r="G10" s="5"/>
      <c r="H10" s="5">
        <f>SUMIF('Aggregate CC'!$A$2:$A$81,$C10,'Aggregate CC'!H10:H89) / SUMIF('Aggregate CC balance'!$A$2:$A$81,$C10,'Aggregate CC balance'!H10:H89)</f>
        <v>2.705256456688716E-2</v>
      </c>
      <c r="I10" s="5">
        <f>SUMIF('Aggregate CC'!$A$2:$A$81,$C10,'Aggregate CC'!$I$2:$I$81) / SUMIF('Aggregate CC balance'!$A$2:$A$81,$C10,'Aggregate CC balance'!$I$2:$I$81)</f>
        <v>9.6895867171990613E-2</v>
      </c>
      <c r="J10" s="5">
        <f>SUMIF('Aggregate CC'!$A$2:$A$81,$C10,'Aggregate CC'!$J$2:$J$81) / SUMIF('Aggregate CC balance'!$A$2:$A$81,$C10,'Aggregate CC balance'!$J$2:$J$81)</f>
        <v>0</v>
      </c>
      <c r="K10" s="5">
        <f>SUMIF('Aggregate CC'!$A$2:$A$81,$C10,'Aggregate CC'!$K$2:$K$81) / SUMIF('Aggregate CC balance'!$A$2:$A$81,$C10,'Aggregate CC balance'!$K$2:$K$81)</f>
        <v>8.1700661654619505E-2</v>
      </c>
      <c r="L10" s="5"/>
      <c r="M10" s="5">
        <f>SUMIF('Aggregate CC'!$A$2:$A$81,$C10,'Aggregate CC'!$M$2:$M$81) / SUMIF('Aggregate CC balance'!$A$2:$A$81,$C10,'Aggregate CC balance'!$M$2:$M$81)</f>
        <v>7.5146427724096493E-2</v>
      </c>
      <c r="N10" s="5"/>
      <c r="P10" s="1"/>
      <c r="R10" s="2">
        <f t="shared" si="1"/>
        <v>0</v>
      </c>
      <c r="S10" s="1">
        <f t="shared" si="2"/>
        <v>3.8423734875098842E-2</v>
      </c>
      <c r="T10" s="1">
        <f t="shared" si="3"/>
        <v>6.0442909637306461E-2</v>
      </c>
      <c r="U10" s="1">
        <f t="shared" si="4"/>
        <v>8.9214794108911685E-2</v>
      </c>
      <c r="V10" s="1">
        <f t="shared" si="5"/>
        <v>9.6895867171990613E-2</v>
      </c>
      <c r="X10" s="2">
        <f t="shared" si="6"/>
        <v>0</v>
      </c>
      <c r="Y10" s="2">
        <f t="shared" si="6"/>
        <v>3.8423734875098842E-2</v>
      </c>
      <c r="Z10" s="2">
        <f t="shared" si="0"/>
        <v>2.2019174762207619E-2</v>
      </c>
      <c r="AA10" s="2">
        <f t="shared" si="0"/>
        <v>2.8771884471605225E-2</v>
      </c>
      <c r="AB10" s="2">
        <f t="shared" si="0"/>
        <v>7.6810730630789276E-3</v>
      </c>
      <c r="AC10" s="2">
        <f t="shared" si="7"/>
        <v>5.0791059233812844E-2</v>
      </c>
      <c r="AD10" s="4">
        <v>1.85</v>
      </c>
      <c r="AE10" s="1">
        <f t="shared" si="8"/>
        <v>1.8500000000000003E-2</v>
      </c>
      <c r="AF10">
        <v>0</v>
      </c>
      <c r="AG10">
        <f t="shared" si="9"/>
        <v>0</v>
      </c>
      <c r="AI10" s="2">
        <f t="shared" si="10"/>
        <v>0</v>
      </c>
      <c r="AJ10" s="5">
        <f t="shared" si="11"/>
        <v>3.8423734875098842E-2</v>
      </c>
      <c r="AK10" s="5">
        <f t="shared" si="12"/>
        <v>6.0442909637306461E-2</v>
      </c>
      <c r="AL10" s="5">
        <f t="shared" si="13"/>
        <v>8.9214794108911685E-2</v>
      </c>
      <c r="AM10" s="5">
        <f t="shared" si="14"/>
        <v>9.6895867171990613E-2</v>
      </c>
      <c r="AN10" s="5">
        <f t="shared" si="15"/>
        <v>0</v>
      </c>
      <c r="AO10" s="6">
        <f t="shared" si="15"/>
        <v>3.8423734875098842E-2</v>
      </c>
      <c r="AP10" s="6">
        <f t="shared" si="16"/>
        <v>2.2019174762207619E-2</v>
      </c>
      <c r="AQ10" s="6">
        <f t="shared" si="16"/>
        <v>2.8771884471605225E-2</v>
      </c>
      <c r="AR10" s="6">
        <f t="shared" si="16"/>
        <v>7.6810730630789276E-3</v>
      </c>
      <c r="AS10" s="6">
        <f t="shared" si="17"/>
        <v>5.0791059233812844E-2</v>
      </c>
      <c r="AT10">
        <v>1</v>
      </c>
    </row>
    <row r="11" spans="1:46" x14ac:dyDescent="0.25">
      <c r="A11">
        <v>2003</v>
      </c>
      <c r="B11" t="s">
        <v>271</v>
      </c>
      <c r="C11" s="22">
        <f t="shared" si="18"/>
        <v>2010</v>
      </c>
      <c r="D11" s="5">
        <f>SUMIF('Aggregate CC'!$A$2:$A$81,$C11,'Aggregate CC'!$D$2:$D$81) / SUMIF('Aggregate CC balance'!$A$2:$A$81,$C11,'Aggregate CC balance'!$D$2:$D$81)</f>
        <v>4.8710041591039109E-2</v>
      </c>
      <c r="E11" s="5">
        <f>SUMIF('Aggregate CC'!$A$2:$A$81,$C11,'Aggregate CC'!$E$2:$E$81) / SUMIF('Aggregate CC balance'!$A$2:$A$81,$C11,'Aggregate CC balance'!$E$2:$E$81)</f>
        <v>5.7857362776813664E-2</v>
      </c>
      <c r="F11" s="5">
        <f>SUMIF('Aggregate CC'!$A$2:$A$81,$C11,'Aggregate CC'!$F$2:$F$81) / SUMIF('Aggregate CC balance'!$A$2:$A$81,$C11,'Aggregate CC balance'!$F$2:$F$81)</f>
        <v>8.3252706833004328E-2</v>
      </c>
      <c r="G11" s="5"/>
      <c r="H11" s="5">
        <f>SUMIF('Aggregate CC'!$A$2:$A$81,$C11,'Aggregate CC'!H11:H90) / SUMIF('Aggregate CC balance'!$A$2:$A$81,$C11,'Aggregate CC balance'!H11:H90)</f>
        <v>2.4867990414909561E-2</v>
      </c>
      <c r="I11" s="5">
        <f>SUMIF('Aggregate CC'!$A$2:$A$81,$C11,'Aggregate CC'!$I$2:$I$81) / SUMIF('Aggregate CC balance'!$A$2:$A$81,$C11,'Aggregate CC balance'!$I$2:$I$81)</f>
        <v>6.8707614803332692E-2</v>
      </c>
      <c r="J11" s="5">
        <f>SUMIF('Aggregate CC'!$A$2:$A$81,$C11,'Aggregate CC'!$J$2:$J$81) / SUMIF('Aggregate CC balance'!$A$2:$A$81,$C11,'Aggregate CC balance'!$J$2:$J$81)</f>
        <v>0</v>
      </c>
      <c r="K11" s="5">
        <f>SUMIF('Aggregate CC'!$A$2:$A$81,$C11,'Aggregate CC'!$K$2:$K$81) / SUMIF('Aggregate CC balance'!$A$2:$A$81,$C11,'Aggregate CC balance'!$K$2:$K$81)</f>
        <v>7.8008127687142936E-2</v>
      </c>
      <c r="L11" s="5"/>
      <c r="M11" s="5">
        <f>SUMIF('Aggregate CC'!$A$2:$A$81,$C11,'Aggregate CC'!$M$2:$M$81) / SUMIF('Aggregate CC balance'!$A$2:$A$81,$C11,'Aggregate CC balance'!$M$2:$M$81)</f>
        <v>6.1444982908864902E-2</v>
      </c>
      <c r="N11" s="5"/>
      <c r="P11" s="1"/>
      <c r="R11" s="2">
        <f t="shared" si="1"/>
        <v>0</v>
      </c>
      <c r="S11" s="1">
        <f t="shared" si="2"/>
        <v>4.2749528797006719E-2</v>
      </c>
      <c r="T11" s="1">
        <f t="shared" si="3"/>
        <v>5.9651172842839287E-2</v>
      </c>
      <c r="U11" s="1">
        <f t="shared" si="4"/>
        <v>7.3357871245237821E-2</v>
      </c>
      <c r="V11" s="1">
        <f t="shared" si="5"/>
        <v>8.3252706833004328E-2</v>
      </c>
      <c r="X11" s="2">
        <f t="shared" si="6"/>
        <v>0</v>
      </c>
      <c r="Y11" s="2">
        <f t="shared" si="6"/>
        <v>4.2749528797006719E-2</v>
      </c>
      <c r="Z11" s="2">
        <f t="shared" si="0"/>
        <v>1.6901644045832567E-2</v>
      </c>
      <c r="AA11" s="2">
        <f t="shared" si="0"/>
        <v>1.3706698402398534E-2</v>
      </c>
      <c r="AB11" s="2">
        <f t="shared" si="0"/>
        <v>9.8948355877665067E-3</v>
      </c>
      <c r="AC11" s="2">
        <f t="shared" si="7"/>
        <v>3.0608342448231102E-2</v>
      </c>
      <c r="AD11" s="4">
        <v>1.81</v>
      </c>
      <c r="AE11" s="1">
        <f t="shared" si="8"/>
        <v>1.8100000000000002E-2</v>
      </c>
      <c r="AF11">
        <v>0</v>
      </c>
      <c r="AG11">
        <f t="shared" si="9"/>
        <v>0</v>
      </c>
      <c r="AI11" s="2">
        <f t="shared" si="10"/>
        <v>0</v>
      </c>
      <c r="AJ11" s="5">
        <f t="shared" si="11"/>
        <v>4.2749528797006719E-2</v>
      </c>
      <c r="AK11" s="5">
        <f t="shared" si="12"/>
        <v>5.9651172842839287E-2</v>
      </c>
      <c r="AL11" s="5">
        <f t="shared" si="13"/>
        <v>7.3357871245237821E-2</v>
      </c>
      <c r="AM11" s="5">
        <f t="shared" si="14"/>
        <v>8.3252706833004328E-2</v>
      </c>
      <c r="AN11" s="5">
        <f t="shared" si="15"/>
        <v>0</v>
      </c>
      <c r="AO11" s="6">
        <f t="shared" si="15"/>
        <v>4.2749528797006719E-2</v>
      </c>
      <c r="AP11" s="6">
        <f t="shared" si="16"/>
        <v>1.6901644045832567E-2</v>
      </c>
      <c r="AQ11" s="6">
        <f t="shared" si="16"/>
        <v>1.3706698402398534E-2</v>
      </c>
      <c r="AR11" s="6">
        <f t="shared" si="16"/>
        <v>9.8948355877665067E-3</v>
      </c>
      <c r="AS11" s="6">
        <f t="shared" si="17"/>
        <v>3.0608342448231102E-2</v>
      </c>
      <c r="AT11">
        <v>1</v>
      </c>
    </row>
    <row r="12" spans="1:46" x14ac:dyDescent="0.25">
      <c r="A12">
        <v>2003</v>
      </c>
      <c r="B12" t="s">
        <v>272</v>
      </c>
      <c r="C12" s="22">
        <f t="shared" si="18"/>
        <v>2011</v>
      </c>
      <c r="D12" s="5">
        <f>SUMIF('Aggregate CC'!$A$2:$A$81,$C12,'Aggregate CC'!$D$2:$D$81) / SUMIF('Aggregate CC balance'!$A$2:$A$81,$C12,'Aggregate CC balance'!$D$2:$D$81)</f>
        <v>3.663072941685197E-2</v>
      </c>
      <c r="E12" s="5">
        <f>SUMIF('Aggregate CC'!$A$2:$A$81,$C12,'Aggregate CC'!$E$2:$E$81) / SUMIF('Aggregate CC balance'!$A$2:$A$81,$C12,'Aggregate CC balance'!$E$2:$E$81)</f>
        <v>3.671573147905309E-2</v>
      </c>
      <c r="F12" s="5">
        <f>SUMIF('Aggregate CC'!$A$2:$A$81,$C12,'Aggregate CC'!$F$2:$F$81) / SUMIF('Aggregate CC balance'!$A$2:$A$81,$C12,'Aggregate CC balance'!$F$2:$F$81)</f>
        <v>5.5846514234868763E-2</v>
      </c>
      <c r="G12" s="5">
        <f>SUMIF('Aggregate CC'!$A$2:$A$81,$C12,'Aggregate CC'!$G$2:$G$81) / SUMIF('Aggregate CC balance'!$A$2:$A$81,$C12,'Aggregate CC balance'!$G$2:$G$81)</f>
        <v>9.6318982111408921E-2</v>
      </c>
      <c r="H12" s="5">
        <f>SUMIF('Aggregate CC'!$A$2:$A$81,$C12,'Aggregate CC'!H12:H91) / SUMIF('Aggregate CC balance'!$A$2:$A$81,$C12,'Aggregate CC balance'!H12:H91)</f>
        <v>2.2500284878615356E-2</v>
      </c>
      <c r="I12" s="5">
        <f>SUMIF('Aggregate CC'!$A$2:$A$81,$C12,'Aggregate CC'!$I$2:$I$81) / SUMIF('Aggregate CC balance'!$A$2:$A$81,$C12,'Aggregate CC balance'!$I$2:$I$81)</f>
        <v>3.9350983774594367E-2</v>
      </c>
      <c r="J12" s="5">
        <f>SUMIF('Aggregate CC'!$A$2:$A$81,$C12,'Aggregate CC'!$J$2:$J$81) / SUMIF('Aggregate CC balance'!$A$2:$A$81,$C12,'Aggregate CC balance'!$J$2:$J$81)</f>
        <v>0</v>
      </c>
      <c r="K12" s="5">
        <f>SUMIF('Aggregate CC'!$A$2:$A$81,$C12,'Aggregate CC'!$K$2:$K$81) / SUMIF('Aggregate CC balance'!$A$2:$A$81,$C12,'Aggregate CC balance'!$K$2:$K$81)</f>
        <v>4.8423303046499201E-2</v>
      </c>
      <c r="L12" s="5"/>
      <c r="M12" s="5">
        <f>SUMIF('Aggregate CC'!$A$2:$A$81,$C12,'Aggregate CC'!$M$2:$M$81) / SUMIF('Aggregate CC balance'!$A$2:$A$81,$C12,'Aggregate CC balance'!$M$2:$M$81)</f>
        <v>5.2328819064475791E-2</v>
      </c>
      <c r="N12" s="5"/>
      <c r="P12" s="1"/>
      <c r="R12" s="2">
        <f t="shared" si="1"/>
        <v>0</v>
      </c>
      <c r="S12" s="1">
        <f t="shared" si="2"/>
        <v>3.663072941685197E-2</v>
      </c>
      <c r="T12" s="1">
        <f t="shared" si="3"/>
        <v>3.9350983774594367E-2</v>
      </c>
      <c r="U12" s="1">
        <f t="shared" si="4"/>
        <v>5.3208242857074033E-2</v>
      </c>
      <c r="V12" s="1">
        <f t="shared" si="5"/>
        <v>9.6318982111408921E-2</v>
      </c>
      <c r="X12" s="2">
        <f t="shared" si="6"/>
        <v>0</v>
      </c>
      <c r="Y12" s="2">
        <f t="shared" si="6"/>
        <v>3.663072941685197E-2</v>
      </c>
      <c r="Z12" s="2">
        <f t="shared" si="0"/>
        <v>2.7202543577423965E-3</v>
      </c>
      <c r="AA12" s="2">
        <f t="shared" si="0"/>
        <v>1.3857259082479666E-2</v>
      </c>
      <c r="AB12" s="2">
        <f t="shared" si="0"/>
        <v>4.3110739254334889E-2</v>
      </c>
      <c r="AC12" s="2">
        <f t="shared" si="7"/>
        <v>1.6577513440222062E-2</v>
      </c>
      <c r="AD12" s="4">
        <v>1.76</v>
      </c>
      <c r="AE12" s="1">
        <f t="shared" si="8"/>
        <v>1.7600000000000001E-2</v>
      </c>
      <c r="AF12">
        <v>0</v>
      </c>
      <c r="AG12">
        <f t="shared" si="9"/>
        <v>0</v>
      </c>
      <c r="AI12" s="2">
        <f t="shared" si="10"/>
        <v>0</v>
      </c>
      <c r="AJ12" s="5">
        <f t="shared" si="11"/>
        <v>3.663072941685197E-2</v>
      </c>
      <c r="AK12" s="5">
        <f t="shared" si="12"/>
        <v>3.9350983774594367E-2</v>
      </c>
      <c r="AL12" s="5">
        <f t="shared" si="13"/>
        <v>5.3208242857074033E-2</v>
      </c>
      <c r="AM12" s="5">
        <f t="shared" si="14"/>
        <v>9.6318982111408921E-2</v>
      </c>
      <c r="AN12" s="5">
        <f t="shared" si="15"/>
        <v>0</v>
      </c>
      <c r="AO12" s="6">
        <f t="shared" si="15"/>
        <v>3.663072941685197E-2</v>
      </c>
      <c r="AP12" s="6">
        <f t="shared" si="16"/>
        <v>2.7202543577423965E-3</v>
      </c>
      <c r="AQ12" s="6">
        <f t="shared" si="16"/>
        <v>1.3857259082479666E-2</v>
      </c>
      <c r="AR12" s="6">
        <f t="shared" si="16"/>
        <v>4.3110739254334889E-2</v>
      </c>
      <c r="AS12" s="6">
        <f t="shared" si="17"/>
        <v>1.6577513440222062E-2</v>
      </c>
      <c r="AT12">
        <v>0</v>
      </c>
    </row>
    <row r="13" spans="1:46" x14ac:dyDescent="0.25">
      <c r="A13">
        <v>2003</v>
      </c>
      <c r="B13" t="s">
        <v>273</v>
      </c>
      <c r="C13" s="22">
        <f t="shared" si="18"/>
        <v>2012</v>
      </c>
      <c r="D13" s="5">
        <f>SUMIF('Aggregate CC'!$A$2:$A$81,$C13,'Aggregate CC'!$D$2:$D$81) / SUMIF('Aggregate CC balance'!$A$2:$A$81,$C13,'Aggregate CC balance'!$D$2:$D$81)</f>
        <v>2.920419191310434E-2</v>
      </c>
      <c r="E13" s="5">
        <f>SUMIF('Aggregate CC'!$A$2:$A$81,$C13,'Aggregate CC'!$E$2:$E$81) / SUMIF('Aggregate CC balance'!$A$2:$A$81,$C13,'Aggregate CC balance'!$E$2:$E$81)</f>
        <v>2.3987910536360374E-2</v>
      </c>
      <c r="F13" s="5">
        <f>SUMIF('Aggregate CC'!$A$2:$A$81,$C13,'Aggregate CC'!$F$2:$F$81) / SUMIF('Aggregate CC balance'!$A$2:$A$81,$C13,'Aggregate CC balance'!$F$2:$F$81)</f>
        <v>4.176281776551715E-2</v>
      </c>
      <c r="G13" s="5">
        <f>SUMIF('Aggregate CC'!$A$2:$A$81,$C13,'Aggregate CC'!$G$2:$G$81) / SUMIF('Aggregate CC balance'!$A$2:$A$81,$C13,'Aggregate CC balance'!$G$2:$G$81)</f>
        <v>5.0616098346400636E-2</v>
      </c>
      <c r="H13" s="5">
        <f>SUMIF('Aggregate CC'!$A$2:$A$81,$C13,'Aggregate CC'!H13:H92) / SUMIF('Aggregate CC balance'!$A$2:$A$81,$C13,'Aggregate CC balance'!H13:H92)</f>
        <v>2.0829301224143892E-2</v>
      </c>
      <c r="I13" s="5">
        <f>SUMIF('Aggregate CC'!$A$2:$A$81,$C13,'Aggregate CC'!$I$2:$I$81) / SUMIF('Aggregate CC balance'!$A$2:$A$81,$C13,'Aggregate CC balance'!$I$2:$I$81)</f>
        <v>2.975334839254341E-2</v>
      </c>
      <c r="J13" s="5">
        <f>SUMIF('Aggregate CC'!$A$2:$A$81,$C13,'Aggregate CC'!$J$2:$J$81) / SUMIF('Aggregate CC balance'!$A$2:$A$81,$C13,'Aggregate CC balance'!$J$2:$J$81)</f>
        <v>0</v>
      </c>
      <c r="K13" s="5">
        <f>SUMIF('Aggregate CC'!$A$2:$A$81,$C13,'Aggregate CC'!$K$2:$K$81) / SUMIF('Aggregate CC balance'!$A$2:$A$81,$C13,'Aggregate CC balance'!$K$2:$K$81)</f>
        <v>3.347527968242512E-2</v>
      </c>
      <c r="L13" s="5"/>
      <c r="M13" s="5">
        <f>SUMIF('Aggregate CC'!$A$2:$A$81,$C13,'Aggregate CC'!$M$2:$M$81) / SUMIF('Aggregate CC balance'!$A$2:$A$81,$C13,'Aggregate CC balance'!$M$2:$M$81)</f>
        <v>3.2727431980096068E-2</v>
      </c>
      <c r="N13" s="5"/>
      <c r="P13" s="1"/>
      <c r="R13" s="2">
        <f t="shared" si="1"/>
        <v>0</v>
      </c>
      <c r="S13" s="1">
        <f t="shared" si="2"/>
        <v>2.3987910536360374E-2</v>
      </c>
      <c r="T13" s="1">
        <f t="shared" si="3"/>
        <v>2.975334839254341E-2</v>
      </c>
      <c r="U13" s="1">
        <f t="shared" si="4"/>
        <v>3.5547164203198131E-2</v>
      </c>
      <c r="V13" s="1">
        <f t="shared" si="5"/>
        <v>5.0616098346400636E-2</v>
      </c>
      <c r="X13" s="2">
        <f t="shared" si="6"/>
        <v>0</v>
      </c>
      <c r="Y13" s="2">
        <f t="shared" si="6"/>
        <v>2.3987910536360374E-2</v>
      </c>
      <c r="Z13" s="2">
        <f t="shared" si="0"/>
        <v>5.7654378561830359E-3</v>
      </c>
      <c r="AA13" s="2">
        <f t="shared" si="0"/>
        <v>5.7938158106547212E-3</v>
      </c>
      <c r="AB13" s="2">
        <f t="shared" si="0"/>
        <v>1.5068934143202505E-2</v>
      </c>
      <c r="AC13" s="2">
        <f t="shared" si="7"/>
        <v>1.1559253666837757E-2</v>
      </c>
      <c r="AD13" s="4">
        <v>1.75</v>
      </c>
      <c r="AE13" s="1">
        <f t="shared" si="8"/>
        <v>1.7500000000000002E-2</v>
      </c>
      <c r="AF13">
        <v>0</v>
      </c>
      <c r="AG13">
        <f t="shared" si="9"/>
        <v>0</v>
      </c>
      <c r="AI13" s="2">
        <f t="shared" si="10"/>
        <v>0</v>
      </c>
      <c r="AJ13" s="5">
        <f t="shared" si="11"/>
        <v>2.3987910536360374E-2</v>
      </c>
      <c r="AK13" s="5">
        <f t="shared" si="12"/>
        <v>2.975334839254341E-2</v>
      </c>
      <c r="AL13" s="5">
        <f t="shared" si="13"/>
        <v>3.5547164203198131E-2</v>
      </c>
      <c r="AM13" s="5">
        <f t="shared" si="14"/>
        <v>5.0616098346400636E-2</v>
      </c>
      <c r="AN13" s="5">
        <f t="shared" si="15"/>
        <v>0</v>
      </c>
      <c r="AO13" s="6">
        <f t="shared" si="15"/>
        <v>2.3987910536360374E-2</v>
      </c>
      <c r="AP13" s="6">
        <f t="shared" si="16"/>
        <v>5.7654378561830359E-3</v>
      </c>
      <c r="AQ13" s="6">
        <f t="shared" si="16"/>
        <v>5.7938158106547212E-3</v>
      </c>
      <c r="AR13" s="6">
        <f t="shared" si="16"/>
        <v>1.5068934143202505E-2</v>
      </c>
      <c r="AS13" s="6">
        <f t="shared" si="17"/>
        <v>1.1559253666837757E-2</v>
      </c>
      <c r="AT13">
        <v>0</v>
      </c>
    </row>
    <row r="14" spans="1:46" x14ac:dyDescent="0.25">
      <c r="A14">
        <v>2004</v>
      </c>
      <c r="B14" t="s">
        <v>68</v>
      </c>
      <c r="C14" s="22">
        <f t="shared" si="18"/>
        <v>2013</v>
      </c>
      <c r="D14" s="5">
        <f>SUMIF('Aggregate CC'!$A$2:$A$81,$C14,'Aggregate CC'!$D$2:$D$81) / SUMIF('Aggregate CC balance'!$A$2:$A$81,$C14,'Aggregate CC balance'!$D$2:$D$81)</f>
        <v>2.7742261298298203E-2</v>
      </c>
      <c r="E14" s="5">
        <f>SUMIF('Aggregate CC'!$A$2:$A$81,$C14,'Aggregate CC'!$E$2:$E$81) / SUMIF('Aggregate CC balance'!$A$2:$A$81,$C14,'Aggregate CC balance'!$E$2:$E$81)</f>
        <v>2.0223036693528627E-2</v>
      </c>
      <c r="F14" s="5">
        <f>SUMIF('Aggregate CC'!$A$2:$A$81,$C14,'Aggregate CC'!$F$2:$F$81) / SUMIF('Aggregate CC balance'!$A$2:$A$81,$C14,'Aggregate CC balance'!$F$2:$F$81)</f>
        <v>4.6837463369481191E-2</v>
      </c>
      <c r="G14" s="5">
        <f>SUMIF('Aggregate CC'!$A$2:$A$81,$C14,'Aggregate CC'!$G$2:$G$81) / SUMIF('Aggregate CC balance'!$A$2:$A$81,$C14,'Aggregate CC balance'!$G$2:$G$81)</f>
        <v>4.2482855551598274E-2</v>
      </c>
      <c r="H14" s="5">
        <f>SUMIF('Aggregate CC'!$A$2:$A$81,$C14,'Aggregate CC'!H14:H93) / SUMIF('Aggregate CC balance'!$A$2:$A$81,$C14,'Aggregate CC balance'!H14:H93)</f>
        <v>1.9641245668653357E-2</v>
      </c>
      <c r="I14" s="5">
        <f>SUMIF('Aggregate CC'!$A$2:$A$81,$C14,'Aggregate CC'!$I$2:$I$81) / SUMIF('Aggregate CC balance'!$A$2:$A$81,$C14,'Aggregate CC balance'!$I$2:$I$81)</f>
        <v>2.3263228612746382E-2</v>
      </c>
      <c r="J14" s="5">
        <f>SUMIF('Aggregate CC'!$A$2:$A$81,$C14,'Aggregate CC'!$J$2:$J$81) / SUMIF('Aggregate CC balance'!$A$2:$A$81,$C14,'Aggregate CC balance'!$J$2:$J$81)</f>
        <v>0</v>
      </c>
      <c r="K14" s="5">
        <f>SUMIF('Aggregate CC'!$A$2:$A$81,$C14,'Aggregate CC'!$K$2:$K$81) / SUMIF('Aggregate CC balance'!$A$2:$A$81,$C14,'Aggregate CC balance'!$K$2:$K$81)</f>
        <v>2.782339354614758E-2</v>
      </c>
      <c r="L14" s="5"/>
      <c r="M14" s="5">
        <f>SUMIF('Aggregate CC'!$A$2:$A$81,$C14,'Aggregate CC'!$M$2:$M$81) / SUMIF('Aggregate CC balance'!$A$2:$A$81,$C14,'Aggregate CC balance'!$M$2:$M$81)</f>
        <v>2.7345741227271667E-2</v>
      </c>
      <c r="N14" s="5">
        <f>SUMIF('Aggregate CC'!$A$2:$A$81,$C14,'Aggregate CC'!$N$2:$N$81) / SUMIF('Aggregate CC balance'!$A$2:$A$81,$C14,'Aggregate CC balance'!$N$2:$N$81)</f>
        <v>0</v>
      </c>
      <c r="P14" s="1"/>
      <c r="R14" s="2">
        <f t="shared" si="1"/>
        <v>0</v>
      </c>
      <c r="S14" s="1">
        <f t="shared" si="2"/>
        <v>1.9786693424872173E-2</v>
      </c>
      <c r="T14" s="1">
        <f t="shared" si="3"/>
        <v>2.5304484920009022E-2</v>
      </c>
      <c r="U14" s="1">
        <f t="shared" si="4"/>
        <v>2.782339354614758E-2</v>
      </c>
      <c r="V14" s="1">
        <f t="shared" si="5"/>
        <v>4.6837463369481191E-2</v>
      </c>
      <c r="X14" s="2">
        <f t="shared" si="6"/>
        <v>0</v>
      </c>
      <c r="Y14" s="2">
        <f t="shared" si="6"/>
        <v>1.9786693424872173E-2</v>
      </c>
      <c r="Z14" s="2">
        <f t="shared" si="0"/>
        <v>5.5177914951368492E-3</v>
      </c>
      <c r="AA14" s="2">
        <f t="shared" si="0"/>
        <v>2.5189086261385579E-3</v>
      </c>
      <c r="AB14" s="2">
        <f t="shared" si="0"/>
        <v>1.9014069823333611E-2</v>
      </c>
      <c r="AC14" s="2">
        <f t="shared" si="7"/>
        <v>8.0367001212754072E-3</v>
      </c>
      <c r="AD14" s="4">
        <v>1.69</v>
      </c>
      <c r="AE14" s="1">
        <f t="shared" si="8"/>
        <v>1.6899999999999998E-2</v>
      </c>
      <c r="AF14">
        <v>0</v>
      </c>
      <c r="AG14">
        <f t="shared" si="9"/>
        <v>0</v>
      </c>
      <c r="AI14" s="2">
        <f t="shared" si="10"/>
        <v>0</v>
      </c>
      <c r="AJ14" s="5">
        <f t="shared" si="11"/>
        <v>1.9786693424872173E-2</v>
      </c>
      <c r="AK14" s="5">
        <f t="shared" si="12"/>
        <v>2.5304484920009022E-2</v>
      </c>
      <c r="AL14" s="5">
        <f t="shared" si="13"/>
        <v>2.782339354614758E-2</v>
      </c>
      <c r="AM14" s="5">
        <f t="shared" si="14"/>
        <v>4.6837463369481191E-2</v>
      </c>
      <c r="AN14" s="5">
        <f t="shared" si="15"/>
        <v>0</v>
      </c>
      <c r="AO14" s="6">
        <f t="shared" si="15"/>
        <v>1.9786693424872173E-2</v>
      </c>
      <c r="AP14" s="6">
        <f t="shared" si="16"/>
        <v>5.5177914951368492E-3</v>
      </c>
      <c r="AQ14" s="6">
        <f t="shared" si="16"/>
        <v>2.5189086261385579E-3</v>
      </c>
      <c r="AR14" s="6">
        <f t="shared" si="16"/>
        <v>1.9014069823333611E-2</v>
      </c>
      <c r="AS14" s="6">
        <f t="shared" si="17"/>
        <v>8.0367001212754072E-3</v>
      </c>
      <c r="AT14">
        <v>0</v>
      </c>
    </row>
    <row r="15" spans="1:46" x14ac:dyDescent="0.25">
      <c r="A15">
        <v>2004</v>
      </c>
      <c r="B15" t="s">
        <v>271</v>
      </c>
      <c r="C15" s="22">
        <f t="shared" si="18"/>
        <v>2014</v>
      </c>
      <c r="D15" s="5">
        <f>SUMIF('Aggregate CC'!$A$2:$A$81,$C15,'Aggregate CC'!$D$2:$D$81) / SUMIF('Aggregate CC balance'!$A$2:$A$81,$C15,'Aggregate CC balance'!$D$2:$D$81)</f>
        <v>2.5685057024657825E-2</v>
      </c>
      <c r="E15" s="5">
        <f>SUMIF('Aggregate CC'!$A$2:$A$81,$C15,'Aggregate CC'!$E$2:$E$81) / SUMIF('Aggregate CC balance'!$A$2:$A$81,$C15,'Aggregate CC balance'!$E$2:$E$81)</f>
        <v>1.9162934591027331E-2</v>
      </c>
      <c r="F15" s="5">
        <f>SUMIF('Aggregate CC'!$A$2:$A$81,$C15,'Aggregate CC'!$F$2:$F$81) / SUMIF('Aggregate CC balance'!$A$2:$A$81,$C15,'Aggregate CC balance'!$F$2:$F$81)</f>
        <v>3.9156861894286993E-2</v>
      </c>
      <c r="G15" s="5">
        <f>SUMIF('Aggregate CC'!$A$2:$A$81,$C15,'Aggregate CC'!$G$2:$G$81) / SUMIF('Aggregate CC balance'!$A$2:$A$81,$C15,'Aggregate CC balance'!$G$2:$G$81)</f>
        <v>3.8235113028734356E-2</v>
      </c>
      <c r="H15" s="5">
        <f>SUMIF('Aggregate CC'!$A$2:$A$81,$C15,'Aggregate CC'!H15:H94) / SUMIF('Aggregate CC balance'!$A$2:$A$81,$C15,'Aggregate CC balance'!H15:H94)</f>
        <v>2.0132094610976196E-2</v>
      </c>
      <c r="I15" s="5">
        <f>SUMIF('Aggregate CC'!$A$2:$A$81,$C15,'Aggregate CC'!$I$2:$I$81) / SUMIF('Aggregate CC balance'!$A$2:$A$81,$C15,'Aggregate CC balance'!$I$2:$I$81)</f>
        <v>1.9847692563081009E-2</v>
      </c>
      <c r="J15" s="5">
        <f>SUMIF('Aggregate CC'!$A$2:$A$81,$C15,'Aggregate CC'!$J$2:$J$81) / SUMIF('Aggregate CC balance'!$A$2:$A$81,$C15,'Aggregate CC balance'!$J$2:$J$81)</f>
        <v>3.7458645307330667E-2</v>
      </c>
      <c r="K15" s="5">
        <f>SUMIF('Aggregate CC'!$A$2:$A$81,$C15,'Aggregate CC'!$K$2:$K$81) / SUMIF('Aggregate CC balance'!$A$2:$A$81,$C15,'Aggregate CC balance'!$K$2:$K$81)</f>
        <v>2.4066581898046467E-2</v>
      </c>
      <c r="L15" s="5"/>
      <c r="M15" s="5">
        <f>SUMIF('Aggregate CC'!$A$2:$A$81,$C15,'Aggregate CC'!$M$2:$M$81) / SUMIF('Aggregate CC balance'!$A$2:$A$81,$C15,'Aggregate CC balance'!$M$2:$M$81)</f>
        <v>2.3851796973371479E-2</v>
      </c>
      <c r="N15" s="5">
        <f>SUMIF('Aggregate CC'!$A$2:$A$81,$C15,'Aggregate CC'!$N$2:$N$81) / SUMIF('Aggregate CC balance'!$A$2:$A$81,$C15,'Aggregate CC balance'!$N$2:$N$81)</f>
        <v>2.5600365974964113E-2</v>
      </c>
      <c r="P15" s="1"/>
      <c r="R15" s="2">
        <f t="shared" si="1"/>
        <v>1.9162934591027331E-2</v>
      </c>
      <c r="S15" s="1">
        <f t="shared" si="2"/>
        <v>2.1062020201575018E-2</v>
      </c>
      <c r="T15" s="1">
        <f t="shared" si="3"/>
        <v>2.4833473936505292E-2</v>
      </c>
      <c r="U15" s="1">
        <f t="shared" si="4"/>
        <v>3.7458645307330667E-2</v>
      </c>
      <c r="V15" s="1">
        <f t="shared" si="5"/>
        <v>3.9156861894286993E-2</v>
      </c>
      <c r="X15" s="2">
        <f t="shared" si="6"/>
        <v>1.9162934591027331E-2</v>
      </c>
      <c r="Y15" s="2">
        <f t="shared" si="6"/>
        <v>2.1062020201575018E-2</v>
      </c>
      <c r="Z15" s="2">
        <f t="shared" si="0"/>
        <v>3.7714537349302739E-3</v>
      </c>
      <c r="AA15" s="2">
        <f t="shared" si="0"/>
        <v>1.2625171370825375E-2</v>
      </c>
      <c r="AB15" s="2">
        <f t="shared" si="0"/>
        <v>1.6982165869563262E-3</v>
      </c>
      <c r="AC15" s="2">
        <f t="shared" si="7"/>
        <v>1.6396625105755649E-2</v>
      </c>
      <c r="AD15" s="4">
        <v>1.62</v>
      </c>
      <c r="AE15" s="1">
        <f t="shared" si="8"/>
        <v>1.6200000000000003E-2</v>
      </c>
      <c r="AF15">
        <v>0</v>
      </c>
      <c r="AG15">
        <f t="shared" si="9"/>
        <v>0</v>
      </c>
      <c r="AI15" s="2">
        <f t="shared" si="10"/>
        <v>1.9162934591027331E-2</v>
      </c>
      <c r="AJ15" s="5">
        <f t="shared" si="11"/>
        <v>2.1062020201575018E-2</v>
      </c>
      <c r="AK15" s="5">
        <f t="shared" si="12"/>
        <v>2.4833473936505292E-2</v>
      </c>
      <c r="AL15" s="5">
        <f t="shared" si="13"/>
        <v>3.7458645307330667E-2</v>
      </c>
      <c r="AM15" s="5">
        <f t="shared" si="14"/>
        <v>3.9156861894286993E-2</v>
      </c>
      <c r="AN15" s="5">
        <f t="shared" si="15"/>
        <v>1.9162934591027331E-2</v>
      </c>
      <c r="AO15" s="6">
        <f t="shared" si="15"/>
        <v>2.1062020201575018E-2</v>
      </c>
      <c r="AP15" s="6">
        <f t="shared" si="16"/>
        <v>3.7714537349302739E-3</v>
      </c>
      <c r="AQ15" s="6">
        <f t="shared" si="16"/>
        <v>1.2625171370825375E-2</v>
      </c>
      <c r="AR15" s="6">
        <f t="shared" si="16"/>
        <v>1.6982165869563262E-3</v>
      </c>
      <c r="AS15" s="6">
        <f t="shared" si="17"/>
        <v>1.6396625105755649E-2</v>
      </c>
      <c r="AT15">
        <v>0</v>
      </c>
    </row>
    <row r="16" spans="1:46" x14ac:dyDescent="0.25">
      <c r="A16">
        <v>2004</v>
      </c>
      <c r="B16" t="s">
        <v>272</v>
      </c>
      <c r="C16" s="22">
        <f t="shared" si="18"/>
        <v>2015</v>
      </c>
      <c r="D16" s="5">
        <f>SUMIF('Aggregate CC'!$A$2:$A$81,$C16,'Aggregate CC'!$D$2:$D$81) / SUMIF('Aggregate CC balance'!$A$2:$A$81,$C16,'Aggregate CC balance'!$D$2:$D$81)</f>
        <v>2.434154882789364E-2</v>
      </c>
      <c r="E16" s="5">
        <f>SUMIF('Aggregate CC'!$A$2:$A$81,$C16,'Aggregate CC'!$E$2:$E$81) / SUMIF('Aggregate CC balance'!$A$2:$A$81,$C16,'Aggregate CC balance'!$E$2:$E$81)</f>
        <v>1.8854775703817352E-2</v>
      </c>
      <c r="F16" s="5">
        <f>SUMIF('Aggregate CC'!$A$2:$A$81,$C16,'Aggregate CC'!$F$2:$F$81) / SUMIF('Aggregate CC balance'!$A$2:$A$81,$C16,'Aggregate CC balance'!$F$2:$F$81)</f>
        <v>3.4775766084670687E-2</v>
      </c>
      <c r="G16" s="5">
        <f>SUMIF('Aggregate CC'!$A$2:$A$81,$C16,'Aggregate CC'!$G$2:$G$81) / SUMIF('Aggregate CC balance'!$A$2:$A$81,$C16,'Aggregate CC balance'!$G$2:$G$81)</f>
        <v>3.2171813213560316E-2</v>
      </c>
      <c r="H16" s="5">
        <f>SUMIF('Aggregate CC'!$A$2:$A$81,$C16,'Aggregate CC'!H16:H95) / SUMIF('Aggregate CC balance'!$A$2:$A$81,$C16,'Aggregate CC balance'!H16:H95)</f>
        <v>2.2613752859723387E-2</v>
      </c>
      <c r="I16" s="5">
        <f>SUMIF('Aggregate CC'!$A$2:$A$81,$C16,'Aggregate CC'!$I$2:$I$81) / SUMIF('Aggregate CC balance'!$A$2:$A$81,$C16,'Aggregate CC balance'!$I$2:$I$81)</f>
        <v>1.6430702685383582E-2</v>
      </c>
      <c r="J16" s="5">
        <f>SUMIF('Aggregate CC'!$A$2:$A$81,$C16,'Aggregate CC'!$J$2:$J$81) / SUMIF('Aggregate CC balance'!$A$2:$A$81,$C16,'Aggregate CC balance'!$J$2:$J$81)</f>
        <v>2.1652391038166689E-2</v>
      </c>
      <c r="K16" s="5">
        <f>SUMIF('Aggregate CC'!$A$2:$A$81,$C16,'Aggregate CC'!$K$2:$K$81) / SUMIF('Aggregate CC balance'!$A$2:$A$81,$C16,'Aggregate CC balance'!$K$2:$K$81)</f>
        <v>2.2541488763767957E-2</v>
      </c>
      <c r="L16" s="5"/>
      <c r="M16" s="5">
        <f>SUMIF('Aggregate CC'!$A$2:$A$81,$C16,'Aggregate CC'!$M$2:$M$81) / SUMIF('Aggregate CC balance'!$A$2:$A$81,$C16,'Aggregate CC balance'!$M$2:$M$81)</f>
        <v>2.2898030811137331E-2</v>
      </c>
      <c r="N16" s="5">
        <f>SUMIF('Aggregate CC'!$A$2:$A$81,$C16,'Aggregate CC'!$N$2:$N$81) / SUMIF('Aggregate CC balance'!$A$2:$A$81,$C16,'Aggregate CC balance'!$N$2:$N$81)</f>
        <v>3.1722428684068868E-2</v>
      </c>
      <c r="P16" s="1"/>
      <c r="R16" s="2">
        <f t="shared" si="1"/>
        <v>1.6430702685383582E-2</v>
      </c>
      <c r="S16" s="1">
        <f t="shared" si="2"/>
        <v>2.1874665469567005E-2</v>
      </c>
      <c r="T16" s="1">
        <f t="shared" si="3"/>
        <v>2.2755891835430357E-2</v>
      </c>
      <c r="U16" s="1">
        <f t="shared" si="4"/>
        <v>3.1722428684068868E-2</v>
      </c>
      <c r="V16" s="1">
        <f t="shared" si="5"/>
        <v>3.4775766084670687E-2</v>
      </c>
      <c r="X16" s="2">
        <f t="shared" si="6"/>
        <v>1.6430702685383582E-2</v>
      </c>
      <c r="Y16" s="2">
        <f t="shared" si="6"/>
        <v>2.1874665469567005E-2</v>
      </c>
      <c r="Z16" s="2">
        <f t="shared" si="0"/>
        <v>8.8122636586335235E-4</v>
      </c>
      <c r="AA16" s="2">
        <f t="shared" si="0"/>
        <v>8.9665368486385108E-3</v>
      </c>
      <c r="AB16" s="2">
        <f t="shared" si="0"/>
        <v>3.0533374006018188E-3</v>
      </c>
      <c r="AC16" s="2">
        <f t="shared" si="7"/>
        <v>9.8477632145018631E-3</v>
      </c>
      <c r="AD16" s="4">
        <v>1.57</v>
      </c>
      <c r="AE16" s="1">
        <f t="shared" si="8"/>
        <v>1.5700000000000002E-2</v>
      </c>
      <c r="AF16">
        <v>0</v>
      </c>
      <c r="AG16">
        <f t="shared" si="9"/>
        <v>0</v>
      </c>
      <c r="AI16" s="2">
        <f t="shared" si="10"/>
        <v>1.6430702685383582E-2</v>
      </c>
      <c r="AJ16" s="5">
        <f t="shared" si="11"/>
        <v>2.1874665469567005E-2</v>
      </c>
      <c r="AK16" s="5">
        <f t="shared" si="12"/>
        <v>2.2755891835430357E-2</v>
      </c>
      <c r="AL16" s="5">
        <f t="shared" si="13"/>
        <v>3.1722428684068868E-2</v>
      </c>
      <c r="AM16" s="5">
        <f t="shared" si="14"/>
        <v>3.4775766084670687E-2</v>
      </c>
      <c r="AN16" s="5">
        <f t="shared" si="15"/>
        <v>1.6430702685383582E-2</v>
      </c>
      <c r="AO16" s="6">
        <f t="shared" si="15"/>
        <v>2.1874665469567005E-2</v>
      </c>
      <c r="AP16" s="6">
        <f t="shared" si="16"/>
        <v>8.8122636586335235E-4</v>
      </c>
      <c r="AQ16" s="6">
        <f t="shared" si="16"/>
        <v>8.9665368486385108E-3</v>
      </c>
      <c r="AR16" s="6">
        <f t="shared" si="16"/>
        <v>3.0533374006018188E-3</v>
      </c>
      <c r="AS16" s="6">
        <f t="shared" si="17"/>
        <v>9.8477632145018631E-3</v>
      </c>
      <c r="AT16">
        <v>0</v>
      </c>
    </row>
    <row r="17" spans="1:55" x14ac:dyDescent="0.25">
      <c r="A17">
        <v>2004</v>
      </c>
      <c r="B17" t="s">
        <v>273</v>
      </c>
      <c r="C17" s="22">
        <f t="shared" si="18"/>
        <v>2016</v>
      </c>
      <c r="D17" s="5">
        <f>SUMIF('Aggregate CC'!$A$2:$A$81,$C17,'Aggregate CC'!$D$2:$D$81) / SUMIF('Aggregate CC balance'!$A$2:$A$81,$C17,'Aggregate CC balance'!$D$2:$D$81)</f>
        <v>2.2698489924217899E-2</v>
      </c>
      <c r="E17" s="5">
        <f>SUMIF('Aggregate CC'!$A$2:$A$81,$C17,'Aggregate CC'!$E$2:$E$81) / SUMIF('Aggregate CC balance'!$A$2:$A$81,$C17,'Aggregate CC balance'!$E$2:$E$81)</f>
        <v>1.9037417089284438E-2</v>
      </c>
      <c r="F17" s="5">
        <f>SUMIF('Aggregate CC'!$A$2:$A$81,$C17,'Aggregate CC'!$F$2:$F$81) / SUMIF('Aggregate CC balance'!$A$2:$A$81,$C17,'Aggregate CC balance'!$F$2:$F$81)</f>
        <v>3.8634759879250871E-2</v>
      </c>
      <c r="G17" s="5">
        <f>SUMIF('Aggregate CC'!$A$2:$A$81,$C17,'Aggregate CC'!$G$2:$G$81) / SUMIF('Aggregate CC balance'!$A$2:$A$81,$C17,'Aggregate CC balance'!$G$2:$G$81)</f>
        <v>2.8978252767159859E-2</v>
      </c>
      <c r="H17" s="5"/>
      <c r="I17" s="5">
        <f>SUMIF('Aggregate CC'!$A$2:$A$81,$C17,'Aggregate CC'!$I$2:$I$81) / SUMIF('Aggregate CC balance'!$A$2:$A$81,$C17,'Aggregate CC balance'!$I$2:$I$81)</f>
        <v>1.7951291936259415E-2</v>
      </c>
      <c r="J17" s="5">
        <f>SUMIF('Aggregate CC'!$A$2:$A$81,$C17,'Aggregate CC'!$J$2:$J$81) / SUMIF('Aggregate CC balance'!$A$2:$A$81,$C17,'Aggregate CC balance'!$J$2:$J$81)</f>
        <v>2.0769527152254556E-2</v>
      </c>
      <c r="K17" s="5">
        <f>SUMIF('Aggregate CC'!$A$2:$A$81,$C17,'Aggregate CC'!$K$2:$K$81) / SUMIF('Aggregate CC balance'!$A$2:$A$81,$C17,'Aggregate CC balance'!$K$2:$K$81)</f>
        <v>2.2861263860091949E-2</v>
      </c>
      <c r="L17" s="5"/>
      <c r="M17" s="5">
        <f>SUMIF('Aggregate CC'!$A$2:$A$81,$C17,'Aggregate CC'!$M$2:$M$81) / SUMIF('Aggregate CC balance'!$A$2:$A$81,$C17,'Aggregate CC balance'!$M$2:$M$81)</f>
        <v>2.1143169053644249E-2</v>
      </c>
      <c r="N17" s="5">
        <f>SUMIF('Aggregate CC'!$A$2:$A$81,$C17,'Aggregate CC'!$N$2:$N$81) / SUMIF('Aggregate CC balance'!$A$2:$A$81,$C17,'Aggregate CC balance'!$N$2:$N$81)</f>
        <v>2.582741297673408E-2</v>
      </c>
      <c r="P17" s="1"/>
      <c r="R17" s="2">
        <f t="shared" si="1"/>
        <v>1.7951291936259415E-2</v>
      </c>
      <c r="S17" s="1">
        <f t="shared" si="2"/>
        <v>2.0769527152254556E-2</v>
      </c>
      <c r="T17" s="1">
        <f t="shared" si="3"/>
        <v>2.2698489924217899E-2</v>
      </c>
      <c r="U17" s="1">
        <f t="shared" si="4"/>
        <v>2.6615122924340526E-2</v>
      </c>
      <c r="V17" s="1">
        <f t="shared" si="5"/>
        <v>3.8634759879250871E-2</v>
      </c>
      <c r="X17" s="2">
        <f t="shared" si="6"/>
        <v>1.7951291936259415E-2</v>
      </c>
      <c r="Y17" s="2">
        <f t="shared" si="6"/>
        <v>2.0769527152254556E-2</v>
      </c>
      <c r="Z17" s="2">
        <f t="shared" si="0"/>
        <v>1.9289627719633433E-3</v>
      </c>
      <c r="AA17" s="2">
        <f t="shared" si="0"/>
        <v>3.9166330001226268E-3</v>
      </c>
      <c r="AB17" s="2">
        <f t="shared" si="0"/>
        <v>1.2019636954910345E-2</v>
      </c>
      <c r="AC17" s="2">
        <f t="shared" si="7"/>
        <v>5.8455957720859701E-3</v>
      </c>
      <c r="AD17" s="4">
        <v>1.5</v>
      </c>
      <c r="AE17" s="1">
        <f t="shared" si="8"/>
        <v>1.4999999999999999E-2</v>
      </c>
      <c r="AF17">
        <v>0</v>
      </c>
      <c r="AG17">
        <f t="shared" si="9"/>
        <v>0</v>
      </c>
      <c r="AI17" s="2">
        <f t="shared" si="10"/>
        <v>1.7951291936259415E-2</v>
      </c>
      <c r="AJ17" s="5">
        <f t="shared" si="11"/>
        <v>2.0769527152254556E-2</v>
      </c>
      <c r="AK17" s="5">
        <f t="shared" si="12"/>
        <v>2.2698489924217899E-2</v>
      </c>
      <c r="AL17" s="5">
        <f t="shared" si="13"/>
        <v>2.6615122924340526E-2</v>
      </c>
      <c r="AM17" s="5">
        <f t="shared" si="14"/>
        <v>3.8634759879250871E-2</v>
      </c>
      <c r="AN17" s="5">
        <f t="shared" si="15"/>
        <v>1.7951291936259415E-2</v>
      </c>
      <c r="AO17" s="6">
        <f t="shared" si="15"/>
        <v>2.0769527152254556E-2</v>
      </c>
      <c r="AP17" s="6">
        <f t="shared" si="16"/>
        <v>1.9289627719633433E-3</v>
      </c>
      <c r="AQ17" s="6">
        <f t="shared" si="16"/>
        <v>3.9166330001226268E-3</v>
      </c>
      <c r="AR17" s="6">
        <f t="shared" si="16"/>
        <v>1.2019636954910345E-2</v>
      </c>
      <c r="AS17" s="6">
        <f t="shared" si="17"/>
        <v>5.8455957720859701E-3</v>
      </c>
      <c r="AT17">
        <v>0</v>
      </c>
    </row>
    <row r="18" spans="1:55" x14ac:dyDescent="0.25">
      <c r="A18">
        <v>2005</v>
      </c>
      <c r="B18" t="s">
        <v>68</v>
      </c>
      <c r="C18" s="22">
        <f t="shared" si="18"/>
        <v>2017</v>
      </c>
      <c r="D18" s="5">
        <f>SUMIF('Aggregate CC'!$A$2:$A$81,$C18,'Aggregate CC'!$D$2:$D$81) / SUMIF('Aggregate CC balance'!$A$2:$A$81,$C18,'Aggregate CC balance'!$D$2:$D$81)</f>
        <v>2.5986472105466108E-2</v>
      </c>
      <c r="E18" s="5">
        <f>SUMIF('Aggregate CC'!$A$2:$A$81,$C18,'Aggregate CC'!$E$2:$E$81) / SUMIF('Aggregate CC balance'!$A$2:$A$81,$C18,'Aggregate CC balance'!$E$2:$E$81)</f>
        <v>2.2006821168289965E-2</v>
      </c>
      <c r="F18" s="5">
        <f>SUMIF('Aggregate CC'!$A$2:$A$81,$C18,'Aggregate CC'!$F$2:$F$81) / SUMIF('Aggregate CC balance'!$A$2:$A$81,$C18,'Aggregate CC balance'!$F$2:$F$81)</f>
        <v>4.5662779528109529E-2</v>
      </c>
      <c r="G18" s="5">
        <f>SUMIF('Aggregate CC'!$A$2:$A$81,$C18,'Aggregate CC'!$G$2:$G$81) / SUMIF('Aggregate CC balance'!$A$2:$A$81,$C18,'Aggregate CC balance'!$G$2:$G$81)</f>
        <v>2.9166824809280009E-2</v>
      </c>
      <c r="H18" s="5"/>
      <c r="I18" s="5">
        <f>SUMIF('Aggregate CC'!$A$2:$A$81,$C18,'Aggregate CC'!$I$2:$I$81) / SUMIF('Aggregate CC balance'!$A$2:$A$81,$C18,'Aggregate CC balance'!$I$2:$I$81)</f>
        <v>2.0911290443773198E-2</v>
      </c>
      <c r="J18" s="5">
        <f>SUMIF('Aggregate CC'!$A$2:$A$81,$C18,'Aggregate CC'!$J$2:$J$81) / SUMIF('Aggregate CC balance'!$A$2:$A$81,$C18,'Aggregate CC balance'!$J$2:$J$81)</f>
        <v>2.0972354623450904E-2</v>
      </c>
      <c r="K18" s="5">
        <f>SUMIF('Aggregate CC'!$A$2:$A$81,$C18,'Aggregate CC'!$K$2:$K$81) / SUMIF('Aggregate CC balance'!$A$2:$A$81,$C18,'Aggregate CC balance'!$K$2:$K$81)</f>
        <v>2.2090528994728232E-2</v>
      </c>
      <c r="L18" s="5"/>
      <c r="M18" s="5">
        <f>SUMIF('Aggregate CC'!$A$2:$A$81,$C18,'Aggregate CC'!$M$2:$M$81) / SUMIF('Aggregate CC balance'!$A$2:$A$81,$C18,'Aggregate CC balance'!$M$2:$M$81)</f>
        <v>2.2720287090391523E-2</v>
      </c>
      <c r="N18" s="5">
        <f>SUMIF('Aggregate CC'!$A$2:$A$81,$C18,'Aggregate CC'!$N$2:$N$81) / SUMIF('Aggregate CC balance'!$A$2:$A$81,$C18,'Aggregate CC balance'!$N$2:$N$81)</f>
        <v>3.3934113254707333E-2</v>
      </c>
      <c r="P18" s="1"/>
      <c r="R18" s="2">
        <f t="shared" si="1"/>
        <v>2.0911290443773198E-2</v>
      </c>
      <c r="S18" s="1">
        <f t="shared" si="2"/>
        <v>2.2006821168289965E-2</v>
      </c>
      <c r="T18" s="1">
        <f t="shared" si="3"/>
        <v>2.2720287090391523E-2</v>
      </c>
      <c r="U18" s="1">
        <f t="shared" si="4"/>
        <v>3.0358646920636841E-2</v>
      </c>
      <c r="V18" s="1">
        <f t="shared" si="5"/>
        <v>4.5662779528109529E-2</v>
      </c>
      <c r="X18" s="2">
        <f t="shared" si="6"/>
        <v>2.0911290443773198E-2</v>
      </c>
      <c r="Y18" s="2">
        <f t="shared" si="6"/>
        <v>2.2006821168289965E-2</v>
      </c>
      <c r="Z18" s="2">
        <f t="shared" ref="Z18:AB66" si="19">T18-S18</f>
        <v>7.1346592210155824E-4</v>
      </c>
      <c r="AA18" s="2">
        <f t="shared" si="19"/>
        <v>7.6383598302453178E-3</v>
      </c>
      <c r="AB18" s="2">
        <f t="shared" si="19"/>
        <v>1.5304132607472688E-2</v>
      </c>
      <c r="AC18" s="2">
        <f t="shared" si="7"/>
        <v>8.351825752346876E-3</v>
      </c>
      <c r="AD18" s="4">
        <v>1.44</v>
      </c>
      <c r="AE18" s="1">
        <f t="shared" si="8"/>
        <v>1.44E-2</v>
      </c>
      <c r="AF18">
        <v>0</v>
      </c>
      <c r="AG18">
        <f t="shared" si="9"/>
        <v>0</v>
      </c>
      <c r="AI18" s="2">
        <f t="shared" si="10"/>
        <v>2.0911290443773198E-2</v>
      </c>
      <c r="AJ18" s="5">
        <f t="shared" si="11"/>
        <v>2.2006821168289965E-2</v>
      </c>
      <c r="AK18" s="5">
        <f t="shared" si="12"/>
        <v>2.2720287090391523E-2</v>
      </c>
      <c r="AL18" s="5">
        <f t="shared" si="13"/>
        <v>3.0358646920636841E-2</v>
      </c>
      <c r="AM18" s="5">
        <f t="shared" si="14"/>
        <v>4.5662779528109529E-2</v>
      </c>
      <c r="AN18" s="5">
        <f t="shared" si="15"/>
        <v>2.0911290443773198E-2</v>
      </c>
      <c r="AO18" s="6">
        <f t="shared" si="15"/>
        <v>2.2006821168289965E-2</v>
      </c>
      <c r="AP18" s="6">
        <f t="shared" si="16"/>
        <v>7.1346592210155824E-4</v>
      </c>
      <c r="AQ18" s="6">
        <f t="shared" si="16"/>
        <v>7.6383598302453178E-3</v>
      </c>
      <c r="AR18" s="6">
        <f t="shared" si="16"/>
        <v>1.5304132607472688E-2</v>
      </c>
      <c r="AS18" s="6">
        <f t="shared" si="17"/>
        <v>8.351825752346876E-3</v>
      </c>
      <c r="AT18">
        <v>0</v>
      </c>
    </row>
    <row r="19" spans="1:55" x14ac:dyDescent="0.25">
      <c r="A19">
        <v>2005</v>
      </c>
      <c r="B19" t="s">
        <v>271</v>
      </c>
      <c r="C19" s="22">
        <f t="shared" si="18"/>
        <v>2018</v>
      </c>
      <c r="D19" s="5">
        <f>SUMIF('Aggregate CC'!$A$2:$A$81,$C19,'Aggregate CC'!$D$2:$D$81) / SUMIF('Aggregate CC balance'!$A$2:$A$81,$C19,'Aggregate CC balance'!$D$2:$D$81)</f>
        <v>2.2868026116794411E-2</v>
      </c>
      <c r="E19" s="5">
        <f>SUMIF('Aggregate CC'!$A$2:$A$81,$C19,'Aggregate CC'!$E$2:$E$81) / SUMIF('Aggregate CC balance'!$A$2:$A$81,$C19,'Aggregate CC balance'!$E$2:$E$81)</f>
        <v>1.9909005812321079E-2</v>
      </c>
      <c r="F19" s="5">
        <f>SUMIF('Aggregate CC'!$A$2:$A$81,$C19,'Aggregate CC'!$F$2:$F$81) / SUMIF('Aggregate CC balance'!$A$2:$A$81,$C19,'Aggregate CC balance'!$F$2:$F$81)</f>
        <v>3.8630137061768023E-2</v>
      </c>
      <c r="G19" s="5">
        <f>SUMIF('Aggregate CC'!$A$2:$A$81,$C19,'Aggregate CC'!$G$2:$G$81) / SUMIF('Aggregate CC balance'!$A$2:$A$81,$C19,'Aggregate CC balance'!$G$2:$G$81)</f>
        <v>2.4718063260289844E-2</v>
      </c>
      <c r="H19" s="5"/>
      <c r="I19" s="5">
        <f>SUMIF('Aggregate CC'!$A$2:$A$81,$C19,'Aggregate CC'!$I$2:$I$81) / SUMIF('Aggregate CC balance'!$A$2:$A$81,$C19,'Aggregate CC balance'!$I$2:$I$81)</f>
        <v>1.8216096849933229E-2</v>
      </c>
      <c r="J19" s="5">
        <f>SUMIF('Aggregate CC'!$A$2:$A$81,$C19,'Aggregate CC'!$J$2:$J$81) / SUMIF('Aggregate CC balance'!$A$2:$A$81,$C19,'Aggregate CC balance'!$J$2:$J$81)</f>
        <v>1.7686787674124103E-2</v>
      </c>
      <c r="K19" s="5">
        <f>SUMIF('Aggregate CC'!$A$2:$A$81,$C19,'Aggregate CC'!$K$2:$K$81) / SUMIF('Aggregate CC balance'!$A$2:$A$81,$C19,'Aggregate CC balance'!$K$2:$K$81)</f>
        <v>2.1690973697773036E-2</v>
      </c>
      <c r="L19" s="5"/>
      <c r="M19" s="5">
        <f>SUMIF('Aggregate CC'!$A$2:$A$81,$C19,'Aggregate CC'!$M$2:$M$81) / SUMIF('Aggregate CC balance'!$A$2:$A$81,$C19,'Aggregate CC balance'!$M$2:$M$81)</f>
        <v>1.9531146739882228E-2</v>
      </c>
      <c r="N19" s="5">
        <f>SUMIF('Aggregate CC'!$A$2:$A$81,$C19,'Aggregate CC'!$N$2:$N$81) / SUMIF('Aggregate CC balance'!$A$2:$A$81,$C19,'Aggregate CC balance'!$N$2:$N$81)</f>
        <v>3.2182451880021508E-2</v>
      </c>
      <c r="P19" s="1"/>
      <c r="R19" s="2">
        <f t="shared" si="1"/>
        <v>1.7686787674124103E-2</v>
      </c>
      <c r="S19" s="1">
        <f t="shared" si="2"/>
        <v>1.9531146739882228E-2</v>
      </c>
      <c r="T19" s="1">
        <f t="shared" si="3"/>
        <v>2.1690973697773036E-2</v>
      </c>
      <c r="U19" s="1">
        <f t="shared" si="4"/>
        <v>2.6584160415222761E-2</v>
      </c>
      <c r="V19" s="1">
        <f t="shared" si="5"/>
        <v>3.8630137061768023E-2</v>
      </c>
      <c r="X19" s="2">
        <f t="shared" si="6"/>
        <v>1.7686787674124103E-2</v>
      </c>
      <c r="Y19" s="2">
        <f t="shared" si="6"/>
        <v>1.9531146739882228E-2</v>
      </c>
      <c r="Z19" s="2">
        <f t="shared" si="19"/>
        <v>2.1598269578908084E-3</v>
      </c>
      <c r="AA19" s="2">
        <f t="shared" si="19"/>
        <v>4.8931867174497254E-3</v>
      </c>
      <c r="AB19" s="2">
        <f t="shared" si="19"/>
        <v>1.2045976646545262E-2</v>
      </c>
      <c r="AC19" s="2">
        <f t="shared" si="7"/>
        <v>7.0530136753405338E-3</v>
      </c>
      <c r="AD19" s="4">
        <v>1.38</v>
      </c>
      <c r="AE19" s="1">
        <f t="shared" si="8"/>
        <v>1.38E-2</v>
      </c>
      <c r="AF19">
        <v>0</v>
      </c>
      <c r="AG19">
        <f t="shared" si="9"/>
        <v>0</v>
      </c>
      <c r="AI19" s="2">
        <f t="shared" si="10"/>
        <v>1.7686787674124103E-2</v>
      </c>
      <c r="AJ19" s="5">
        <f t="shared" si="11"/>
        <v>1.9531146739882228E-2</v>
      </c>
      <c r="AK19" s="5">
        <f t="shared" si="12"/>
        <v>2.1690973697773036E-2</v>
      </c>
      <c r="AL19" s="5">
        <f t="shared" si="13"/>
        <v>2.6584160415222761E-2</v>
      </c>
      <c r="AM19" s="5">
        <f t="shared" si="14"/>
        <v>3.8630137061768023E-2</v>
      </c>
      <c r="AN19" s="5">
        <f t="shared" si="15"/>
        <v>1.7686787674124103E-2</v>
      </c>
      <c r="AO19" s="6">
        <f t="shared" si="15"/>
        <v>1.9531146739882228E-2</v>
      </c>
      <c r="AP19" s="6">
        <f t="shared" si="16"/>
        <v>2.1598269578908084E-3</v>
      </c>
      <c r="AQ19" s="6">
        <f t="shared" si="16"/>
        <v>4.8931867174497254E-3</v>
      </c>
      <c r="AR19" s="6">
        <f t="shared" si="16"/>
        <v>1.2045976646545262E-2</v>
      </c>
      <c r="AS19" s="6">
        <f t="shared" si="17"/>
        <v>7.0530136753405338E-3</v>
      </c>
      <c r="AT19">
        <v>0</v>
      </c>
    </row>
    <row r="20" spans="1:55" x14ac:dyDescent="0.25">
      <c r="A20">
        <v>2005</v>
      </c>
      <c r="B20" t="s">
        <v>272</v>
      </c>
      <c r="C20" s="22"/>
      <c r="P20" s="1"/>
      <c r="R20" s="2"/>
      <c r="U20" s="1"/>
      <c r="V20" s="1"/>
      <c r="X20" s="2"/>
      <c r="Y20" s="2"/>
      <c r="Z20" s="2"/>
      <c r="AA20" s="2"/>
      <c r="AB20" s="2"/>
      <c r="AC20" s="2"/>
      <c r="AD20" s="4"/>
      <c r="AE20" s="1"/>
      <c r="AI20" s="2"/>
      <c r="AM20" s="5"/>
      <c r="AN20" s="5"/>
      <c r="AO20" s="6"/>
      <c r="AP20" s="6"/>
      <c r="AQ20" s="6"/>
      <c r="AR20" s="6"/>
      <c r="AS20" s="6"/>
    </row>
    <row r="21" spans="1:55" x14ac:dyDescent="0.25">
      <c r="A21">
        <v>2005</v>
      </c>
      <c r="B21" t="s">
        <v>273</v>
      </c>
      <c r="C21" s="22"/>
      <c r="P21" s="1"/>
      <c r="R21" s="2"/>
      <c r="U21" s="1"/>
      <c r="V21" s="1"/>
      <c r="X21" s="2"/>
      <c r="Y21" s="2"/>
      <c r="Z21" s="2"/>
      <c r="AA21" s="2"/>
      <c r="AB21" s="2"/>
      <c r="AC21" s="2"/>
      <c r="AD21" s="4"/>
      <c r="AE21" s="1"/>
      <c r="AI21" s="2"/>
      <c r="AM21" s="5"/>
      <c r="AN21" s="5"/>
      <c r="AO21" s="6"/>
      <c r="AP21" s="6"/>
      <c r="AQ21" s="6"/>
      <c r="AR21" s="6"/>
      <c r="AS21" s="6"/>
    </row>
    <row r="22" spans="1:55" x14ac:dyDescent="0.25">
      <c r="A22">
        <v>2006</v>
      </c>
      <c r="B22" t="s">
        <v>68</v>
      </c>
      <c r="C22" s="22"/>
      <c r="P22" s="1"/>
      <c r="R22" s="2"/>
      <c r="U22" s="1"/>
      <c r="V22" s="1"/>
      <c r="X22" s="2"/>
      <c r="Y22" s="2"/>
      <c r="Z22" s="2"/>
      <c r="AA22" s="2"/>
      <c r="AB22" s="2"/>
      <c r="AC22" s="2"/>
      <c r="AD22" s="4"/>
      <c r="AE22" s="1"/>
      <c r="AI22" s="2"/>
      <c r="AM22" s="5"/>
      <c r="AN22" s="5"/>
      <c r="AO22" s="6"/>
      <c r="AP22" s="6"/>
      <c r="AQ22" s="6"/>
      <c r="AR22" s="6"/>
      <c r="AS22" s="6"/>
    </row>
    <row r="23" spans="1:55" x14ac:dyDescent="0.25">
      <c r="A23">
        <v>2006</v>
      </c>
      <c r="B23" t="s">
        <v>271</v>
      </c>
      <c r="C23" s="22"/>
      <c r="P23" s="1"/>
      <c r="R23" s="2"/>
      <c r="U23" s="1"/>
      <c r="V23" s="1"/>
      <c r="X23" s="2"/>
      <c r="Y23" s="2"/>
      <c r="Z23" s="2"/>
      <c r="AA23" s="2"/>
      <c r="AB23" s="2"/>
      <c r="AC23" s="2"/>
      <c r="AD23" s="4"/>
      <c r="AE23" s="1"/>
      <c r="AI23" s="2"/>
      <c r="AM23" s="5"/>
      <c r="AN23" s="5"/>
      <c r="AO23" s="6"/>
      <c r="AP23" s="6"/>
      <c r="AQ23" s="6"/>
      <c r="AR23" s="6"/>
      <c r="AS23" s="6"/>
    </row>
    <row r="24" spans="1:55" x14ac:dyDescent="0.25">
      <c r="A24">
        <v>2006</v>
      </c>
      <c r="B24" t="s">
        <v>272</v>
      </c>
      <c r="C24" s="22"/>
      <c r="P24" s="1"/>
      <c r="R24" s="2"/>
      <c r="U24" s="1"/>
      <c r="V24" s="1"/>
      <c r="X24" s="2"/>
      <c r="Y24" s="2"/>
      <c r="Z24" s="2"/>
      <c r="AA24" s="2"/>
      <c r="AB24" s="2"/>
      <c r="AC24" s="2"/>
      <c r="AD24" s="4"/>
      <c r="AE24" s="1"/>
      <c r="AI24" s="2"/>
      <c r="AM24" s="5"/>
      <c r="AN24" s="5"/>
      <c r="AO24" s="6"/>
      <c r="AP24" s="6"/>
      <c r="AQ24" s="6"/>
      <c r="AR24" s="6"/>
      <c r="AS24" s="6"/>
    </row>
    <row r="25" spans="1:55" x14ac:dyDescent="0.25">
      <c r="A25">
        <v>2006</v>
      </c>
      <c r="B25" t="s">
        <v>273</v>
      </c>
      <c r="C25" s="22"/>
      <c r="P25" s="1"/>
      <c r="R25" s="2"/>
      <c r="U25" s="1"/>
      <c r="V25" s="1"/>
      <c r="X25" s="2"/>
      <c r="Y25" s="2"/>
      <c r="Z25" s="2"/>
      <c r="AA25" s="2"/>
      <c r="AB25" s="2"/>
      <c r="AC25" s="2"/>
      <c r="AD25" s="4"/>
      <c r="AE25" s="1"/>
      <c r="AI25" s="2"/>
      <c r="AM25" s="5"/>
      <c r="AN25" s="5"/>
      <c r="AO25" s="6"/>
      <c r="AP25" s="6"/>
      <c r="AQ25" s="6"/>
      <c r="AR25" s="6"/>
      <c r="AS25" s="6"/>
    </row>
    <row r="26" spans="1:55" x14ac:dyDescent="0.25">
      <c r="A26">
        <v>2007</v>
      </c>
      <c r="B26" t="s">
        <v>68</v>
      </c>
      <c r="C26" s="22"/>
      <c r="P26" s="1"/>
      <c r="R26" s="2"/>
      <c r="U26" s="1"/>
      <c r="V26" s="1"/>
      <c r="X26" s="2"/>
      <c r="Y26" s="2"/>
      <c r="Z26" s="2"/>
      <c r="AA26" s="2"/>
      <c r="AB26" s="2"/>
      <c r="AC26" s="2"/>
      <c r="AD26" s="4"/>
      <c r="AE26" s="1"/>
      <c r="AI26" s="2"/>
      <c r="AM26" s="5"/>
      <c r="AN26" s="5"/>
      <c r="AO26" s="6"/>
      <c r="AP26" s="6"/>
      <c r="AQ26" s="6"/>
      <c r="AR26" s="6"/>
      <c r="AS26" s="6"/>
      <c r="AY26" s="5"/>
      <c r="AZ26" s="5"/>
      <c r="BA26" s="5"/>
      <c r="BB26" s="5"/>
      <c r="BC26" s="5"/>
    </row>
    <row r="27" spans="1:55" x14ac:dyDescent="0.25">
      <c r="A27">
        <v>2007</v>
      </c>
      <c r="B27" t="s">
        <v>271</v>
      </c>
      <c r="P27" s="1"/>
      <c r="R27" s="2"/>
      <c r="U27" s="1"/>
      <c r="V27" s="1"/>
      <c r="X27" s="2"/>
      <c r="Y27" s="2"/>
      <c r="Z27" s="2"/>
      <c r="AA27" s="2"/>
      <c r="AB27" s="2"/>
      <c r="AC27" s="2"/>
      <c r="AD27" s="4"/>
      <c r="AE27" s="1"/>
      <c r="AI27" s="2"/>
      <c r="AM27" s="5"/>
      <c r="AN27" s="5"/>
      <c r="AO27" s="6"/>
      <c r="AP27" s="6"/>
      <c r="AQ27" s="6"/>
      <c r="AR27" s="6"/>
      <c r="AS27" s="6"/>
      <c r="AY27" s="5"/>
      <c r="AZ27" s="5"/>
      <c r="BA27" s="5"/>
      <c r="BB27" s="5"/>
      <c r="BC27" s="5"/>
    </row>
    <row r="28" spans="1:55" x14ac:dyDescent="0.25">
      <c r="A28">
        <v>2007</v>
      </c>
      <c r="B28" t="s">
        <v>272</v>
      </c>
      <c r="P28" s="1"/>
      <c r="R28" s="2"/>
      <c r="U28" s="1"/>
      <c r="V28" s="1"/>
      <c r="X28" s="2"/>
      <c r="Y28" s="2"/>
      <c r="Z28" s="2"/>
      <c r="AA28" s="2"/>
      <c r="AB28" s="2"/>
      <c r="AC28" s="2"/>
      <c r="AD28" s="4"/>
      <c r="AE28" s="1"/>
      <c r="AI28" s="2"/>
      <c r="AM28" s="5"/>
      <c r="AN28" s="5"/>
      <c r="AO28" s="6"/>
      <c r="AP28" s="6"/>
      <c r="AQ28" s="6"/>
      <c r="AR28" s="6"/>
      <c r="AS28" s="6"/>
      <c r="AY28" s="5"/>
      <c r="AZ28" s="5"/>
      <c r="BA28" s="5"/>
      <c r="BB28" s="5"/>
      <c r="BC28" s="5"/>
    </row>
    <row r="29" spans="1:55" x14ac:dyDescent="0.25">
      <c r="A29">
        <v>2007</v>
      </c>
      <c r="B29" t="s">
        <v>273</v>
      </c>
      <c r="P29" s="1"/>
      <c r="R29" s="2"/>
      <c r="U29" s="1"/>
      <c r="V29" s="1"/>
      <c r="X29" s="2"/>
      <c r="Y29" s="2"/>
      <c r="Z29" s="2"/>
      <c r="AA29" s="2"/>
      <c r="AB29" s="2"/>
      <c r="AC29" s="2"/>
      <c r="AD29" s="4"/>
      <c r="AE29" s="1"/>
      <c r="AI29" s="2"/>
      <c r="AM29" s="5"/>
      <c r="AN29" s="5"/>
      <c r="AO29" s="6"/>
      <c r="AP29" s="6"/>
      <c r="AQ29" s="6"/>
      <c r="AR29" s="6"/>
      <c r="AS29" s="6"/>
      <c r="AY29" s="5"/>
      <c r="AZ29" s="5"/>
      <c r="BA29" s="5"/>
      <c r="BB29" s="5"/>
      <c r="BC29" s="5"/>
    </row>
    <row r="30" spans="1:55" x14ac:dyDescent="0.25">
      <c r="A30">
        <v>2008</v>
      </c>
      <c r="B30" t="s">
        <v>68</v>
      </c>
      <c r="P30" s="1"/>
      <c r="R30" s="2"/>
      <c r="U30" s="1"/>
      <c r="V30" s="1"/>
      <c r="X30" s="2"/>
      <c r="Y30" s="2"/>
      <c r="Z30" s="2"/>
      <c r="AA30" s="2"/>
      <c r="AB30" s="2"/>
      <c r="AC30" s="2"/>
      <c r="AD30" s="4"/>
      <c r="AE30" s="1"/>
      <c r="AI30" s="2"/>
      <c r="AM30" s="5"/>
      <c r="AN30" s="5"/>
      <c r="AO30" s="6"/>
      <c r="AP30" s="6"/>
      <c r="AQ30" s="6"/>
      <c r="AR30" s="6"/>
      <c r="AS30" s="6"/>
      <c r="AY30" s="5"/>
      <c r="AZ30" s="5"/>
      <c r="BA30" s="5"/>
      <c r="BB30" s="5"/>
      <c r="BC30" s="5"/>
    </row>
    <row r="31" spans="1:55" x14ac:dyDescent="0.25">
      <c r="A31">
        <v>2008</v>
      </c>
      <c r="B31" t="s">
        <v>271</v>
      </c>
      <c r="P31" s="1"/>
      <c r="R31" s="2"/>
      <c r="U31" s="1"/>
      <c r="V31" s="1"/>
      <c r="X31" s="2"/>
      <c r="Y31" s="2"/>
      <c r="Z31" s="2"/>
      <c r="AA31" s="2"/>
      <c r="AB31" s="2"/>
      <c r="AC31" s="2"/>
      <c r="AD31" s="4"/>
      <c r="AE31" s="1"/>
      <c r="AI31" s="2"/>
      <c r="AM31" s="5"/>
      <c r="AN31" s="5"/>
      <c r="AO31" s="6"/>
      <c r="AP31" s="6"/>
      <c r="AQ31" s="6"/>
      <c r="AR31" s="6"/>
      <c r="AS31" s="6"/>
      <c r="AY31" s="5"/>
      <c r="AZ31" s="5"/>
      <c r="BA31" s="5"/>
      <c r="BB31" s="5"/>
      <c r="BC31" s="5"/>
    </row>
    <row r="32" spans="1:55" x14ac:dyDescent="0.25">
      <c r="A32">
        <v>2008</v>
      </c>
      <c r="B32" t="s">
        <v>272</v>
      </c>
      <c r="P32" s="1"/>
      <c r="R32" s="2"/>
      <c r="U32" s="1"/>
      <c r="V32" s="1"/>
      <c r="X32" s="2"/>
      <c r="Y32" s="2"/>
      <c r="Z32" s="2"/>
      <c r="AA32" s="2"/>
      <c r="AB32" s="2"/>
      <c r="AC32" s="2"/>
      <c r="AD32" s="4"/>
      <c r="AE32" s="1"/>
      <c r="AI32" s="2"/>
      <c r="AM32" s="5"/>
      <c r="AN32" s="5"/>
      <c r="AO32" s="6"/>
      <c r="AP32" s="6"/>
      <c r="AQ32" s="6"/>
      <c r="AR32" s="6"/>
      <c r="AS32" s="6"/>
      <c r="AX32" s="5"/>
      <c r="AY32" s="5"/>
      <c r="AZ32" s="5"/>
      <c r="BA32" s="5"/>
      <c r="BB32" s="5"/>
      <c r="BC32" s="5"/>
    </row>
    <row r="33" spans="1:55" x14ac:dyDescent="0.25">
      <c r="A33">
        <v>2008</v>
      </c>
      <c r="B33" t="s">
        <v>273</v>
      </c>
      <c r="P33" s="1"/>
      <c r="R33" s="2"/>
      <c r="U33" s="1"/>
      <c r="V33" s="1"/>
      <c r="X33" s="2"/>
      <c r="Y33" s="2"/>
      <c r="Z33" s="2"/>
      <c r="AA33" s="2"/>
      <c r="AB33" s="2"/>
      <c r="AC33" s="2"/>
      <c r="AD33" s="4"/>
      <c r="AE33" s="1"/>
      <c r="AI33" s="2"/>
      <c r="AM33" s="5"/>
      <c r="AN33" s="5"/>
      <c r="AO33" s="6"/>
      <c r="AP33" s="6"/>
      <c r="AQ33" s="6"/>
      <c r="AR33" s="6"/>
      <c r="AS33" s="6"/>
      <c r="AX33" s="5"/>
      <c r="AY33" s="5"/>
      <c r="AZ33" s="5"/>
      <c r="BA33" s="5"/>
      <c r="BB33" s="5"/>
      <c r="BC33" s="5"/>
    </row>
    <row r="34" spans="1:55" x14ac:dyDescent="0.25">
      <c r="A34">
        <v>2009</v>
      </c>
      <c r="B34" t="s">
        <v>68</v>
      </c>
      <c r="P34" s="1"/>
      <c r="R34" s="2"/>
      <c r="U34" s="1"/>
      <c r="V34" s="1"/>
      <c r="X34" s="2"/>
      <c r="Y34" s="2"/>
      <c r="Z34" s="2"/>
      <c r="AA34" s="2"/>
      <c r="AB34" s="2"/>
      <c r="AC34" s="2"/>
      <c r="AD34" s="4"/>
      <c r="AE34" s="1"/>
      <c r="AI34" s="2"/>
      <c r="AM34" s="5"/>
      <c r="AN34" s="5"/>
      <c r="AO34" s="6"/>
      <c r="AP34" s="6"/>
      <c r="AQ34" s="6"/>
      <c r="AR34" s="6"/>
      <c r="AS34" s="6"/>
      <c r="AX34" s="5"/>
      <c r="AY34" s="5"/>
      <c r="AZ34" s="5"/>
      <c r="BA34" s="5"/>
      <c r="BB34" s="5"/>
      <c r="BC34" s="5"/>
    </row>
    <row r="35" spans="1:55" x14ac:dyDescent="0.25">
      <c r="A35">
        <v>2009</v>
      </c>
      <c r="B35" t="s">
        <v>271</v>
      </c>
      <c r="P35" s="1"/>
      <c r="R35" s="2"/>
      <c r="U35" s="1"/>
      <c r="V35" s="1"/>
      <c r="X35" s="2"/>
      <c r="Y35" s="2"/>
      <c r="Z35" s="2"/>
      <c r="AA35" s="2"/>
      <c r="AB35" s="2"/>
      <c r="AC35" s="2"/>
      <c r="AD35" s="4"/>
      <c r="AE35" s="1"/>
      <c r="AI35" s="2"/>
      <c r="AM35" s="5"/>
      <c r="AN35" s="5"/>
      <c r="AO35" s="6"/>
      <c r="AP35" s="6"/>
      <c r="AQ35" s="6"/>
      <c r="AR35" s="6"/>
      <c r="AS35" s="6"/>
      <c r="AX35" s="5"/>
      <c r="AY35" s="5"/>
      <c r="AZ35" s="5"/>
      <c r="BA35" s="5"/>
      <c r="BB35" s="5"/>
      <c r="BC35" s="5"/>
    </row>
    <row r="36" spans="1:55" x14ac:dyDescent="0.25">
      <c r="A36">
        <v>2009</v>
      </c>
      <c r="B36" t="s">
        <v>272</v>
      </c>
      <c r="P36" s="1"/>
      <c r="R36" s="2"/>
      <c r="U36" s="1"/>
      <c r="V36" s="1"/>
      <c r="X36" s="2"/>
      <c r="Y36" s="2"/>
      <c r="Z36" s="2"/>
      <c r="AA36" s="2"/>
      <c r="AB36" s="2"/>
      <c r="AC36" s="2"/>
      <c r="AD36" s="4"/>
      <c r="AE36" s="1"/>
      <c r="AI36" s="2"/>
      <c r="AM36" s="5"/>
      <c r="AN36" s="5"/>
      <c r="AO36" s="6"/>
      <c r="AP36" s="6"/>
      <c r="AQ36" s="6"/>
      <c r="AR36" s="6"/>
      <c r="AS36" s="6"/>
      <c r="AX36" s="5"/>
      <c r="AY36" s="5"/>
      <c r="AZ36" s="5"/>
      <c r="BA36" s="5"/>
      <c r="BB36" s="5"/>
      <c r="BC36" s="5"/>
    </row>
    <row r="37" spans="1:55" x14ac:dyDescent="0.25">
      <c r="A37">
        <v>2009</v>
      </c>
      <c r="B37" t="s">
        <v>273</v>
      </c>
      <c r="P37" s="1"/>
      <c r="R37" s="2"/>
      <c r="U37" s="1"/>
      <c r="V37" s="1"/>
      <c r="X37" s="2"/>
      <c r="Y37" s="2"/>
      <c r="Z37" s="2"/>
      <c r="AA37" s="2"/>
      <c r="AB37" s="2"/>
      <c r="AC37" s="2"/>
      <c r="AD37" s="4"/>
      <c r="AE37" s="1"/>
      <c r="AI37" s="2"/>
      <c r="AM37" s="5"/>
      <c r="AN37" s="5"/>
      <c r="AO37" s="6"/>
      <c r="AP37" s="6"/>
      <c r="AQ37" s="6"/>
      <c r="AR37" s="6"/>
      <c r="AS37" s="6"/>
      <c r="AX37" s="5"/>
      <c r="AY37" s="5"/>
      <c r="AZ37" s="5"/>
      <c r="BA37" s="5"/>
      <c r="BB37" s="5"/>
      <c r="BC37" s="5"/>
    </row>
    <row r="38" spans="1:55" x14ac:dyDescent="0.25">
      <c r="A38">
        <v>2010</v>
      </c>
      <c r="B38" t="s">
        <v>68</v>
      </c>
      <c r="P38" s="1"/>
      <c r="R38" s="2"/>
      <c r="U38" s="1"/>
      <c r="V38" s="1"/>
      <c r="X38" s="2"/>
      <c r="Y38" s="2"/>
      <c r="Z38" s="2"/>
      <c r="AA38" s="2"/>
      <c r="AB38" s="2"/>
      <c r="AC38" s="2"/>
      <c r="AD38" s="4"/>
      <c r="AE38" s="1"/>
      <c r="AI38" s="2"/>
      <c r="AM38" s="5"/>
      <c r="AN38" s="5"/>
      <c r="AO38" s="6"/>
      <c r="AP38" s="6"/>
      <c r="AQ38" s="6"/>
      <c r="AR38" s="6"/>
      <c r="AS38" s="6"/>
      <c r="AX38" s="5"/>
      <c r="AY38" s="5"/>
      <c r="AZ38" s="5"/>
      <c r="BA38" s="5"/>
      <c r="BB38" s="5"/>
      <c r="BC38" s="5"/>
    </row>
    <row r="39" spans="1:55" x14ac:dyDescent="0.25">
      <c r="A39">
        <v>2010</v>
      </c>
      <c r="B39" t="s">
        <v>271</v>
      </c>
      <c r="P39" s="1"/>
      <c r="R39" s="2"/>
      <c r="U39" s="1"/>
      <c r="V39" s="1"/>
      <c r="X39" s="2"/>
      <c r="Y39" s="2"/>
      <c r="Z39" s="2"/>
      <c r="AA39" s="2"/>
      <c r="AB39" s="2"/>
      <c r="AC39" s="2"/>
      <c r="AD39" s="4"/>
      <c r="AE39" s="1"/>
      <c r="AI39" s="2"/>
      <c r="AM39" s="5"/>
      <c r="AN39" s="5"/>
      <c r="AO39" s="6"/>
      <c r="AP39" s="6"/>
      <c r="AQ39" s="6"/>
      <c r="AR39" s="6"/>
      <c r="AS39" s="6"/>
      <c r="AX39" s="5"/>
      <c r="AY39" s="5"/>
      <c r="AZ39" s="5"/>
      <c r="BA39" s="5"/>
      <c r="BB39" s="5"/>
      <c r="BC39" s="5"/>
    </row>
    <row r="40" spans="1:55" x14ac:dyDescent="0.25">
      <c r="A40">
        <v>2010</v>
      </c>
      <c r="B40" t="s">
        <v>272</v>
      </c>
      <c r="P40" s="1"/>
      <c r="R40" s="2"/>
      <c r="U40" s="1"/>
      <c r="V40" s="1"/>
      <c r="X40" s="2"/>
      <c r="Y40" s="2"/>
      <c r="Z40" s="2"/>
      <c r="AA40" s="2"/>
      <c r="AB40" s="2"/>
      <c r="AC40" s="2"/>
      <c r="AD40" s="4"/>
      <c r="AE40" s="1"/>
      <c r="AI40" s="2"/>
      <c r="AM40" s="5"/>
      <c r="AN40" s="5"/>
      <c r="AO40" s="6"/>
      <c r="AP40" s="6"/>
      <c r="AQ40" s="6"/>
      <c r="AR40" s="6"/>
      <c r="AS40" s="6"/>
      <c r="AX40" s="5"/>
      <c r="AY40" s="5"/>
      <c r="AZ40" s="5"/>
      <c r="BA40" s="5"/>
      <c r="BB40" s="5"/>
      <c r="BC40" s="5"/>
    </row>
    <row r="41" spans="1:55" x14ac:dyDescent="0.25">
      <c r="A41">
        <v>2010</v>
      </c>
      <c r="B41" t="s">
        <v>273</v>
      </c>
      <c r="P41" s="1"/>
      <c r="R41" s="2"/>
      <c r="U41" s="1"/>
      <c r="V41" s="1"/>
      <c r="X41" s="2"/>
      <c r="Y41" s="2"/>
      <c r="Z41" s="2"/>
      <c r="AA41" s="2"/>
      <c r="AB41" s="2"/>
      <c r="AC41" s="2"/>
      <c r="AD41" s="4"/>
      <c r="AE41" s="1"/>
      <c r="AI41" s="2"/>
      <c r="AM41" s="5"/>
      <c r="AN41" s="5"/>
      <c r="AO41" s="6"/>
      <c r="AP41" s="6"/>
      <c r="AQ41" s="6"/>
      <c r="AR41" s="6"/>
      <c r="AS41" s="6"/>
      <c r="AX41" s="5"/>
      <c r="AY41" s="5"/>
      <c r="AZ41" s="5"/>
      <c r="BA41" s="5"/>
      <c r="BB41" s="5"/>
      <c r="BC41" s="5"/>
    </row>
    <row r="42" spans="1:55" x14ac:dyDescent="0.25">
      <c r="A42">
        <v>2011</v>
      </c>
      <c r="B42" t="s">
        <v>68</v>
      </c>
      <c r="P42" s="1"/>
      <c r="R42" s="2"/>
      <c r="U42" s="1"/>
      <c r="V42" s="1"/>
      <c r="X42" s="2"/>
      <c r="Y42" s="2"/>
      <c r="Z42" s="2"/>
      <c r="AA42" s="2"/>
      <c r="AB42" s="2"/>
      <c r="AC42" s="2"/>
      <c r="AD42" s="4"/>
      <c r="AE42" s="1"/>
      <c r="AI42" s="2"/>
      <c r="AM42" s="5"/>
      <c r="AN42" s="5"/>
      <c r="AO42" s="6"/>
      <c r="AP42" s="6"/>
      <c r="AQ42" s="6"/>
      <c r="AR42" s="6"/>
      <c r="AS42" s="6"/>
      <c r="AX42" s="5"/>
      <c r="AY42" s="5"/>
      <c r="AZ42" s="5"/>
      <c r="BA42" s="5"/>
      <c r="BB42" s="5"/>
      <c r="BC42" s="5"/>
    </row>
    <row r="43" spans="1:55" x14ac:dyDescent="0.25">
      <c r="A43">
        <v>2011</v>
      </c>
      <c r="B43" t="s">
        <v>271</v>
      </c>
      <c r="P43" s="1"/>
      <c r="R43" s="2"/>
      <c r="U43" s="1"/>
      <c r="V43" s="1"/>
      <c r="X43" s="2"/>
      <c r="Y43" s="2"/>
      <c r="Z43" s="2"/>
      <c r="AA43" s="2"/>
      <c r="AB43" s="2"/>
      <c r="AC43" s="2"/>
      <c r="AD43" s="4"/>
      <c r="AE43" s="1"/>
      <c r="AI43" s="2"/>
      <c r="AM43" s="5"/>
      <c r="AN43" s="5"/>
      <c r="AO43" s="6"/>
      <c r="AP43" s="6"/>
      <c r="AQ43" s="6"/>
      <c r="AR43" s="6"/>
      <c r="AS43" s="6"/>
      <c r="AX43" s="5"/>
      <c r="AY43" s="5"/>
      <c r="AZ43" s="5"/>
      <c r="BA43" s="5"/>
      <c r="BB43" s="5"/>
      <c r="BC43" s="5"/>
    </row>
    <row r="44" spans="1:55" x14ac:dyDescent="0.25">
      <c r="A44">
        <v>2011</v>
      </c>
      <c r="B44" t="s">
        <v>272</v>
      </c>
      <c r="P44" s="1"/>
      <c r="R44" s="2"/>
      <c r="U44" s="1"/>
      <c r="V44" s="1"/>
      <c r="X44" s="2"/>
      <c r="Y44" s="2"/>
      <c r="Z44" s="2"/>
      <c r="AA44" s="2"/>
      <c r="AB44" s="2"/>
      <c r="AC44" s="2"/>
      <c r="AD44" s="4"/>
      <c r="AE44" s="1"/>
      <c r="AI44" s="2"/>
      <c r="AM44" s="5"/>
      <c r="AN44" s="5"/>
      <c r="AO44" s="6"/>
      <c r="AP44" s="6"/>
      <c r="AQ44" s="6"/>
      <c r="AR44" s="6"/>
      <c r="AS44" s="6"/>
      <c r="AX44" s="5"/>
      <c r="AY44" s="5"/>
      <c r="AZ44" s="5"/>
      <c r="BA44" s="5"/>
      <c r="BB44" s="5"/>
      <c r="BC44" s="5"/>
    </row>
    <row r="45" spans="1:55" x14ac:dyDescent="0.25">
      <c r="A45">
        <v>2011</v>
      </c>
      <c r="B45" t="s">
        <v>273</v>
      </c>
      <c r="P45" s="1"/>
      <c r="R45" s="2"/>
      <c r="U45" s="1"/>
      <c r="V45" s="1"/>
      <c r="X45" s="2"/>
      <c r="Y45" s="2"/>
      <c r="Z45" s="2"/>
      <c r="AA45" s="2"/>
      <c r="AB45" s="2"/>
      <c r="AC45" s="2"/>
      <c r="AD45" s="4"/>
      <c r="AE45" s="1"/>
      <c r="AI45" s="2"/>
      <c r="AM45" s="5"/>
      <c r="AN45" s="5"/>
      <c r="AO45" s="6"/>
      <c r="AP45" s="6"/>
      <c r="AQ45" s="6"/>
      <c r="AR45" s="6"/>
      <c r="AS45" s="6"/>
      <c r="AX45" s="5"/>
      <c r="AY45" s="5"/>
      <c r="AZ45" s="5"/>
      <c r="BA45" s="5"/>
      <c r="BB45" s="5"/>
      <c r="BC45" s="5"/>
    </row>
    <row r="46" spans="1:55" x14ac:dyDescent="0.25">
      <c r="A46">
        <v>2012</v>
      </c>
      <c r="B46" t="s">
        <v>68</v>
      </c>
      <c r="P46" s="1"/>
      <c r="R46" s="2"/>
      <c r="U46" s="1"/>
      <c r="V46" s="1"/>
      <c r="X46" s="2"/>
      <c r="Y46" s="2"/>
      <c r="Z46" s="2"/>
      <c r="AA46" s="2"/>
      <c r="AB46" s="2"/>
      <c r="AC46" s="2"/>
      <c r="AD46" s="4"/>
      <c r="AE46" s="1"/>
      <c r="AI46" s="2"/>
      <c r="AM46" s="5"/>
      <c r="AN46" s="5"/>
      <c r="AO46" s="6"/>
      <c r="AP46" s="6"/>
      <c r="AQ46" s="6"/>
      <c r="AR46" s="6"/>
      <c r="AS46" s="6"/>
      <c r="AX46" s="5"/>
      <c r="AY46" s="5"/>
      <c r="AZ46" s="5"/>
      <c r="BA46" s="5"/>
      <c r="BB46" s="5"/>
      <c r="BC46" s="5"/>
    </row>
    <row r="47" spans="1:55" x14ac:dyDescent="0.25">
      <c r="A47">
        <v>2012</v>
      </c>
      <c r="B47" t="s">
        <v>271</v>
      </c>
      <c r="P47" s="1"/>
      <c r="R47" s="2"/>
      <c r="U47" s="1"/>
      <c r="V47" s="1"/>
      <c r="X47" s="2"/>
      <c r="Y47" s="2"/>
      <c r="Z47" s="2"/>
      <c r="AA47" s="2"/>
      <c r="AB47" s="2"/>
      <c r="AC47" s="2"/>
      <c r="AD47" s="4"/>
      <c r="AE47" s="1"/>
      <c r="AI47" s="2"/>
      <c r="AM47" s="5"/>
      <c r="AN47" s="5"/>
      <c r="AO47" s="6"/>
      <c r="AP47" s="6"/>
      <c r="AQ47" s="6"/>
      <c r="AR47" s="6"/>
      <c r="AS47" s="6"/>
      <c r="AX47" s="5"/>
      <c r="AY47" s="5"/>
      <c r="AZ47" s="5"/>
      <c r="BA47" s="5"/>
      <c r="BB47" s="5"/>
      <c r="BC47" s="5"/>
    </row>
    <row r="48" spans="1:55" x14ac:dyDescent="0.25">
      <c r="A48">
        <v>2012</v>
      </c>
      <c r="B48" t="s">
        <v>272</v>
      </c>
      <c r="P48" s="1"/>
      <c r="R48" s="2"/>
      <c r="U48" s="1"/>
      <c r="V48" s="1"/>
      <c r="X48" s="2"/>
      <c r="Y48" s="2"/>
      <c r="Z48" s="2"/>
      <c r="AA48" s="2"/>
      <c r="AB48" s="2"/>
      <c r="AC48" s="2"/>
      <c r="AD48" s="4"/>
      <c r="AE48" s="1"/>
      <c r="AI48" s="2"/>
      <c r="AM48" s="5"/>
      <c r="AN48" s="5"/>
      <c r="AO48" s="6"/>
      <c r="AP48" s="6"/>
      <c r="AQ48" s="6"/>
      <c r="AR48" s="6"/>
      <c r="AS48" s="6"/>
      <c r="AX48" s="5"/>
      <c r="AY48" s="5"/>
      <c r="AZ48" s="5"/>
      <c r="BA48" s="5"/>
      <c r="BB48" s="5"/>
      <c r="BC48" s="5"/>
    </row>
    <row r="49" spans="1:55" x14ac:dyDescent="0.25">
      <c r="A49">
        <v>2012</v>
      </c>
      <c r="B49" t="s">
        <v>273</v>
      </c>
      <c r="P49" s="1"/>
      <c r="R49" s="2"/>
      <c r="U49" s="1"/>
      <c r="V49" s="1"/>
      <c r="X49" s="2"/>
      <c r="Y49" s="2"/>
      <c r="Z49" s="2"/>
      <c r="AA49" s="2"/>
      <c r="AB49" s="2"/>
      <c r="AC49" s="2"/>
      <c r="AD49" s="4"/>
      <c r="AE49" s="1"/>
      <c r="AI49" s="2"/>
      <c r="AM49" s="5"/>
      <c r="AN49" s="5"/>
      <c r="AO49" s="6"/>
      <c r="AP49" s="6"/>
      <c r="AQ49" s="6"/>
      <c r="AR49" s="6"/>
      <c r="AS49" s="6"/>
      <c r="AX49" s="5"/>
      <c r="AY49" s="5"/>
      <c r="AZ49" s="5"/>
      <c r="BA49" s="5"/>
      <c r="BB49" s="5"/>
      <c r="BC49" s="5"/>
    </row>
    <row r="50" spans="1:55" x14ac:dyDescent="0.25">
      <c r="A50">
        <v>2013</v>
      </c>
      <c r="B50" t="s">
        <v>68</v>
      </c>
      <c r="P50" s="1"/>
      <c r="R50" s="2"/>
      <c r="U50" s="1"/>
      <c r="V50" s="1"/>
      <c r="X50" s="2"/>
      <c r="Y50" s="2"/>
      <c r="Z50" s="2"/>
      <c r="AA50" s="2"/>
      <c r="AB50" s="2"/>
      <c r="AC50" s="2"/>
      <c r="AD50" s="4"/>
      <c r="AE50" s="1"/>
      <c r="AI50" s="2"/>
      <c r="AM50" s="5"/>
      <c r="AN50" s="5"/>
      <c r="AO50" s="6"/>
      <c r="AP50" s="6"/>
      <c r="AQ50" s="6"/>
      <c r="AR50" s="6"/>
      <c r="AS50" s="6"/>
      <c r="AX50" s="5"/>
      <c r="AY50" s="5"/>
      <c r="AZ50" s="5"/>
      <c r="BA50" s="5"/>
      <c r="BB50" s="5"/>
      <c r="BC50" s="5"/>
    </row>
    <row r="51" spans="1:55" x14ac:dyDescent="0.25">
      <c r="A51">
        <v>2013</v>
      </c>
      <c r="B51" t="s">
        <v>271</v>
      </c>
      <c r="P51" s="1"/>
      <c r="R51" s="2"/>
      <c r="U51" s="1"/>
      <c r="V51" s="1"/>
      <c r="X51" s="2"/>
      <c r="Y51" s="2"/>
      <c r="Z51" s="2"/>
      <c r="AA51" s="2"/>
      <c r="AB51" s="2"/>
      <c r="AC51" s="2"/>
      <c r="AD51" s="4"/>
      <c r="AE51" s="1"/>
      <c r="AI51" s="2"/>
      <c r="AM51" s="5"/>
      <c r="AN51" s="5"/>
      <c r="AO51" s="6"/>
      <c r="AP51" s="6"/>
      <c r="AQ51" s="6"/>
      <c r="AR51" s="6"/>
      <c r="AS51" s="6"/>
      <c r="AX51" s="5"/>
      <c r="AY51" s="5"/>
      <c r="AZ51" s="5"/>
      <c r="BA51" s="5"/>
      <c r="BB51" s="5"/>
      <c r="BC51" s="5"/>
    </row>
    <row r="52" spans="1:55" x14ac:dyDescent="0.25">
      <c r="A52">
        <v>2013</v>
      </c>
      <c r="B52" t="s">
        <v>272</v>
      </c>
      <c r="P52" s="1"/>
      <c r="R52" s="2"/>
      <c r="U52" s="1"/>
      <c r="V52" s="1"/>
      <c r="X52" s="2"/>
      <c r="Y52" s="2"/>
      <c r="Z52" s="2"/>
      <c r="AA52" s="2"/>
      <c r="AB52" s="2"/>
      <c r="AC52" s="2"/>
      <c r="AD52" s="4"/>
      <c r="AE52" s="1"/>
      <c r="AI52" s="2"/>
      <c r="AM52" s="5"/>
      <c r="AN52" s="5"/>
      <c r="AO52" s="6"/>
      <c r="AP52" s="6"/>
      <c r="AQ52" s="6"/>
      <c r="AR52" s="6"/>
      <c r="AS52" s="6"/>
      <c r="AX52" s="5"/>
      <c r="AY52" s="5"/>
      <c r="AZ52" s="5"/>
      <c r="BA52" s="5"/>
      <c r="BB52" s="5"/>
      <c r="BC52" s="5"/>
    </row>
    <row r="53" spans="1:55" x14ac:dyDescent="0.25">
      <c r="A53">
        <v>2013</v>
      </c>
      <c r="B53" t="s">
        <v>273</v>
      </c>
      <c r="P53" s="1"/>
      <c r="R53" s="2"/>
      <c r="U53" s="1"/>
      <c r="V53" s="1"/>
      <c r="X53" s="2"/>
      <c r="Y53" s="2"/>
      <c r="Z53" s="2"/>
      <c r="AA53" s="2"/>
      <c r="AB53" s="2"/>
      <c r="AC53" s="2"/>
      <c r="AD53" s="4"/>
      <c r="AE53" s="1"/>
      <c r="AI53" s="2"/>
      <c r="AM53" s="5"/>
      <c r="AN53" s="5"/>
      <c r="AO53" s="6"/>
      <c r="AP53" s="6"/>
      <c r="AQ53" s="6"/>
      <c r="AR53" s="6"/>
      <c r="AS53" s="6"/>
      <c r="AX53" s="5"/>
      <c r="AY53" s="5"/>
      <c r="AZ53" s="5"/>
      <c r="BA53" s="5"/>
      <c r="BB53" s="5"/>
      <c r="BC53" s="5"/>
    </row>
    <row r="54" spans="1:55" x14ac:dyDescent="0.25">
      <c r="A54">
        <v>2014</v>
      </c>
      <c r="B54" t="s">
        <v>68</v>
      </c>
      <c r="P54" s="1"/>
      <c r="R54" s="2"/>
      <c r="U54" s="1"/>
      <c r="V54" s="1"/>
      <c r="X54" s="2"/>
      <c r="Y54" s="2"/>
      <c r="Z54" s="2"/>
      <c r="AA54" s="2"/>
      <c r="AB54" s="2"/>
      <c r="AC54" s="2"/>
      <c r="AD54" s="4"/>
      <c r="AE54" s="1"/>
      <c r="AI54" s="2"/>
      <c r="AM54" s="5"/>
      <c r="AN54" s="5"/>
      <c r="AO54" s="6"/>
      <c r="AP54" s="6"/>
      <c r="AQ54" s="6"/>
      <c r="AR54" s="6"/>
      <c r="AS54" s="6"/>
      <c r="AX54" s="5"/>
      <c r="AY54" s="5"/>
      <c r="AZ54" s="5"/>
      <c r="BA54" s="5"/>
      <c r="BB54" s="5"/>
      <c r="BC54" s="5"/>
    </row>
    <row r="55" spans="1:55" x14ac:dyDescent="0.25">
      <c r="A55">
        <v>2014</v>
      </c>
      <c r="B55" t="s">
        <v>271</v>
      </c>
      <c r="P55" s="1"/>
      <c r="R55" s="2"/>
      <c r="U55" s="1"/>
      <c r="V55" s="1"/>
      <c r="X55" s="2"/>
      <c r="Y55" s="2"/>
      <c r="Z55" s="2"/>
      <c r="AA55" s="2"/>
      <c r="AB55" s="2"/>
      <c r="AC55" s="2"/>
      <c r="AD55" s="4"/>
      <c r="AE55" s="1"/>
      <c r="AI55" s="2"/>
      <c r="AM55" s="5"/>
      <c r="AN55" s="5"/>
      <c r="AO55" s="6"/>
      <c r="AP55" s="6"/>
      <c r="AQ55" s="6"/>
      <c r="AR55" s="6"/>
      <c r="AS55" s="6"/>
      <c r="AX55" s="5"/>
      <c r="AY55" s="5"/>
      <c r="AZ55" s="5"/>
      <c r="BA55" s="5"/>
      <c r="BB55" s="5"/>
      <c r="BC55" s="5"/>
    </row>
    <row r="56" spans="1:55" x14ac:dyDescent="0.25">
      <c r="A56">
        <v>2014</v>
      </c>
      <c r="B56" t="s">
        <v>272</v>
      </c>
      <c r="P56" s="1"/>
      <c r="R56" s="2"/>
      <c r="U56" s="1"/>
      <c r="V56" s="1"/>
      <c r="X56" s="2"/>
      <c r="Y56" s="2"/>
      <c r="Z56" s="2"/>
      <c r="AA56" s="2"/>
      <c r="AB56" s="2"/>
      <c r="AC56" s="2"/>
      <c r="AD56" s="4"/>
      <c r="AE56" s="1"/>
      <c r="AI56" s="2"/>
      <c r="AM56" s="5"/>
      <c r="AN56" s="5"/>
      <c r="AO56" s="6"/>
      <c r="AP56" s="6"/>
      <c r="AQ56" s="6"/>
      <c r="AR56" s="6"/>
      <c r="AS56" s="6"/>
      <c r="AX56" s="5"/>
      <c r="AY56" s="5"/>
      <c r="AZ56" s="5"/>
      <c r="BA56" s="5"/>
      <c r="BB56" s="5"/>
      <c r="BC56" s="5"/>
    </row>
    <row r="57" spans="1:55" x14ac:dyDescent="0.25">
      <c r="A57">
        <v>2014</v>
      </c>
      <c r="B57" t="s">
        <v>273</v>
      </c>
      <c r="P57" s="1"/>
      <c r="R57" s="2"/>
      <c r="U57" s="1"/>
      <c r="V57" s="1"/>
      <c r="X57" s="2"/>
      <c r="Y57" s="2"/>
      <c r="Z57" s="2"/>
      <c r="AA57" s="2"/>
      <c r="AB57" s="2"/>
      <c r="AC57" s="2"/>
      <c r="AD57" s="4"/>
      <c r="AE57" s="1"/>
      <c r="AI57" s="2"/>
      <c r="AM57" s="5"/>
      <c r="AN57" s="5"/>
      <c r="AO57" s="6"/>
      <c r="AP57" s="6"/>
      <c r="AQ57" s="6"/>
      <c r="AR57" s="6"/>
      <c r="AS57" s="6"/>
      <c r="AX57" s="5"/>
      <c r="AY57" s="5"/>
      <c r="AZ57" s="5"/>
      <c r="BA57" s="5"/>
      <c r="BB57" s="5"/>
      <c r="BC57" s="5"/>
    </row>
    <row r="58" spans="1:55" x14ac:dyDescent="0.25">
      <c r="A58">
        <v>2015</v>
      </c>
      <c r="B58" t="s">
        <v>68</v>
      </c>
      <c r="P58" s="1"/>
      <c r="R58" s="2"/>
      <c r="U58" s="1"/>
      <c r="V58" s="1"/>
      <c r="X58" s="2"/>
      <c r="Y58" s="2"/>
      <c r="Z58" s="2"/>
      <c r="AA58" s="2"/>
      <c r="AB58" s="2"/>
      <c r="AC58" s="2"/>
      <c r="AD58" s="4"/>
      <c r="AE58" s="1"/>
      <c r="AI58" s="2"/>
      <c r="AM58" s="5"/>
      <c r="AN58" s="5"/>
      <c r="AO58" s="6"/>
      <c r="AP58" s="6"/>
      <c r="AQ58" s="6"/>
      <c r="AR58" s="6"/>
      <c r="AS58" s="6"/>
      <c r="AX58" s="5"/>
      <c r="AY58" s="5"/>
      <c r="AZ58" s="5"/>
      <c r="BA58" s="5"/>
      <c r="BB58" s="5"/>
      <c r="BC58" s="5"/>
    </row>
    <row r="59" spans="1:55" x14ac:dyDescent="0.25">
      <c r="A59">
        <v>2015</v>
      </c>
      <c r="B59" t="s">
        <v>271</v>
      </c>
      <c r="P59" s="1"/>
      <c r="R59" s="2"/>
      <c r="U59" s="1"/>
      <c r="V59" s="1"/>
      <c r="X59" s="2"/>
      <c r="Y59" s="2"/>
      <c r="Z59" s="2"/>
      <c r="AA59" s="2"/>
      <c r="AB59" s="2"/>
      <c r="AC59" s="2"/>
      <c r="AD59" s="4"/>
      <c r="AE59" s="1"/>
      <c r="AI59" s="2"/>
      <c r="AM59" s="5"/>
      <c r="AN59" s="5"/>
      <c r="AO59" s="6"/>
      <c r="AP59" s="6"/>
      <c r="AQ59" s="6"/>
      <c r="AR59" s="6"/>
      <c r="AS59" s="6"/>
      <c r="AX59" s="5"/>
      <c r="AY59" s="5"/>
      <c r="AZ59" s="5"/>
      <c r="BA59" s="5"/>
      <c r="BB59" s="5"/>
      <c r="BC59" s="5"/>
    </row>
    <row r="60" spans="1:55" x14ac:dyDescent="0.25">
      <c r="A60">
        <v>2015</v>
      </c>
      <c r="B60" t="s">
        <v>272</v>
      </c>
      <c r="P60" s="1"/>
      <c r="R60" s="2"/>
      <c r="U60" s="1"/>
      <c r="V60" s="1"/>
      <c r="X60" s="2"/>
      <c r="Y60" s="2"/>
      <c r="Z60" s="2"/>
      <c r="AA60" s="2"/>
      <c r="AB60" s="2"/>
      <c r="AC60" s="2"/>
      <c r="AD60" s="4"/>
      <c r="AE60" s="1"/>
      <c r="AI60" s="2"/>
      <c r="AM60" s="5"/>
      <c r="AN60" s="5"/>
      <c r="AO60" s="6"/>
      <c r="AP60" s="6"/>
      <c r="AQ60" s="6"/>
      <c r="AR60" s="6"/>
      <c r="AS60" s="6"/>
      <c r="AX60" s="5"/>
      <c r="AY60" s="5"/>
      <c r="AZ60" s="5"/>
      <c r="BA60" s="5"/>
      <c r="BB60" s="5"/>
      <c r="BC60" s="5"/>
    </row>
    <row r="61" spans="1:55" x14ac:dyDescent="0.25">
      <c r="A61">
        <v>2015</v>
      </c>
      <c r="B61" t="s">
        <v>273</v>
      </c>
      <c r="P61" s="1"/>
      <c r="R61" s="2"/>
      <c r="U61" s="1"/>
      <c r="V61" s="1"/>
      <c r="X61" s="2"/>
      <c r="Y61" s="2"/>
      <c r="Z61" s="2"/>
      <c r="AA61" s="2"/>
      <c r="AB61" s="2"/>
      <c r="AC61" s="2"/>
      <c r="AD61" s="4"/>
      <c r="AE61" s="1"/>
      <c r="AI61" s="2"/>
      <c r="AM61" s="5"/>
      <c r="AN61" s="5"/>
      <c r="AO61" s="6"/>
      <c r="AP61" s="6"/>
      <c r="AQ61" s="6"/>
      <c r="AR61" s="6"/>
      <c r="AS61" s="6"/>
      <c r="AW61" s="5"/>
      <c r="AX61" s="5"/>
      <c r="AY61" s="5"/>
      <c r="AZ61" s="5"/>
      <c r="BA61" s="5"/>
      <c r="BB61" s="5"/>
      <c r="BC61" s="5"/>
    </row>
    <row r="62" spans="1:55" x14ac:dyDescent="0.25">
      <c r="A62">
        <v>2016</v>
      </c>
      <c r="B62" t="s">
        <v>68</v>
      </c>
      <c r="P62" s="1"/>
      <c r="R62" s="2"/>
      <c r="U62" s="1"/>
      <c r="V62" s="1"/>
      <c r="X62" s="2"/>
      <c r="Y62" s="2"/>
      <c r="Z62" s="2"/>
      <c r="AA62" s="2"/>
      <c r="AB62" s="2"/>
      <c r="AC62" s="2"/>
      <c r="AD62" s="4"/>
      <c r="AE62" s="1"/>
      <c r="AI62" s="2"/>
      <c r="AM62" s="5"/>
      <c r="AN62" s="5"/>
      <c r="AO62" s="6"/>
      <c r="AP62" s="6"/>
      <c r="AQ62" s="6"/>
      <c r="AR62" s="6"/>
      <c r="AS62" s="6"/>
      <c r="AW62" s="5"/>
      <c r="AX62" s="5"/>
      <c r="AY62" s="5"/>
      <c r="AZ62" s="5"/>
      <c r="BA62" s="5"/>
      <c r="BB62" s="5"/>
      <c r="BC62" s="5"/>
    </row>
    <row r="63" spans="1:55" x14ac:dyDescent="0.25">
      <c r="A63">
        <v>2016</v>
      </c>
      <c r="B63" t="s">
        <v>271</v>
      </c>
      <c r="P63" s="1"/>
      <c r="R63" s="2"/>
      <c r="U63" s="1"/>
      <c r="V63" s="1"/>
      <c r="X63" s="2"/>
      <c r="Y63" s="2"/>
      <c r="Z63" s="2"/>
      <c r="AA63" s="2"/>
      <c r="AB63" s="2"/>
      <c r="AC63" s="2"/>
      <c r="AD63" s="4"/>
      <c r="AE63" s="1"/>
      <c r="AI63" s="2"/>
      <c r="AM63" s="5"/>
      <c r="AN63" s="5"/>
      <c r="AO63" s="6"/>
      <c r="AP63" s="6"/>
      <c r="AQ63" s="6"/>
      <c r="AR63" s="6"/>
      <c r="AS63" s="6"/>
      <c r="AW63" s="5"/>
      <c r="AX63" s="5"/>
      <c r="AY63" s="5"/>
      <c r="AZ63" s="5"/>
      <c r="BA63" s="5"/>
      <c r="BB63" s="5"/>
      <c r="BC63" s="5"/>
    </row>
    <row r="64" spans="1:55" x14ac:dyDescent="0.25">
      <c r="A64">
        <v>2016</v>
      </c>
      <c r="B64" t="s">
        <v>272</v>
      </c>
      <c r="P64" s="1"/>
      <c r="R64" s="2"/>
      <c r="U64" s="1"/>
      <c r="V64" s="1"/>
      <c r="X64" s="2"/>
      <c r="Y64" s="2"/>
      <c r="Z64" s="2"/>
      <c r="AA64" s="2"/>
      <c r="AB64" s="2"/>
      <c r="AC64" s="2"/>
      <c r="AD64" s="4"/>
      <c r="AE64" s="1"/>
      <c r="AI64" s="2"/>
      <c r="AM64" s="5"/>
      <c r="AN64" s="5"/>
      <c r="AO64" s="6"/>
      <c r="AP64" s="6"/>
      <c r="AQ64" s="6"/>
      <c r="AR64" s="6"/>
      <c r="AS64" s="6"/>
      <c r="AW64" s="5"/>
      <c r="AX64" s="5"/>
      <c r="AY64" s="5"/>
      <c r="AZ64" s="5"/>
      <c r="BA64" s="5"/>
      <c r="BB64" s="5"/>
      <c r="BC64" s="5"/>
    </row>
    <row r="65" spans="1:55" x14ac:dyDescent="0.25">
      <c r="A65">
        <v>2016</v>
      </c>
      <c r="B65" t="s">
        <v>273</v>
      </c>
      <c r="P65" s="1"/>
      <c r="R65" s="2"/>
      <c r="U65" s="1"/>
      <c r="V65" s="1"/>
      <c r="X65" s="2"/>
      <c r="Y65" s="2"/>
      <c r="Z65" s="2"/>
      <c r="AA65" s="2"/>
      <c r="AB65" s="2"/>
      <c r="AC65" s="2"/>
      <c r="AD65" s="4"/>
      <c r="AE65" s="1"/>
      <c r="AI65" s="2"/>
      <c r="AM65" s="5"/>
      <c r="AN65" s="5"/>
      <c r="AO65" s="6"/>
      <c r="AP65" s="6"/>
      <c r="AQ65" s="6"/>
      <c r="AR65" s="6"/>
      <c r="AS65" s="6"/>
      <c r="AW65" s="5"/>
      <c r="AX65" s="5"/>
      <c r="AY65" s="5"/>
      <c r="AZ65" s="5"/>
    </row>
    <row r="66" spans="1:55" x14ac:dyDescent="0.25">
      <c r="A66">
        <v>2017</v>
      </c>
      <c r="B66" t="s">
        <v>68</v>
      </c>
      <c r="P66" s="1"/>
      <c r="R66" s="2"/>
      <c r="U66" s="1"/>
      <c r="V66" s="1"/>
      <c r="X66" s="2"/>
      <c r="Y66" s="2"/>
      <c r="Z66" s="2"/>
      <c r="AA66" s="2"/>
      <c r="AB66" s="2"/>
      <c r="AC66" s="2"/>
      <c r="AD66" s="4"/>
      <c r="AE66" s="1"/>
      <c r="AI66" s="2"/>
      <c r="AM66" s="5"/>
      <c r="AN66" s="5"/>
      <c r="AO66" s="6"/>
      <c r="AP66" s="6"/>
      <c r="AQ66" s="6"/>
      <c r="AR66" s="6"/>
      <c r="AS66" s="6"/>
      <c r="AW66" s="5"/>
      <c r="AX66" s="5"/>
      <c r="AY66" s="5"/>
      <c r="AZ66" s="5"/>
    </row>
    <row r="67" spans="1:55" x14ac:dyDescent="0.25">
      <c r="A67">
        <v>2017</v>
      </c>
      <c r="B67" t="s">
        <v>271</v>
      </c>
      <c r="P67" s="1"/>
      <c r="R67" s="2"/>
      <c r="U67" s="1"/>
      <c r="V67" s="1"/>
      <c r="X67" s="2"/>
      <c r="Y67" s="2"/>
      <c r="Z67" s="2"/>
      <c r="AA67" s="2"/>
      <c r="AB67" s="2"/>
      <c r="AC67" s="2"/>
      <c r="AD67" s="4"/>
      <c r="AE67" s="1"/>
      <c r="AI67" s="2"/>
      <c r="AM67" s="5"/>
      <c r="AN67" s="5"/>
      <c r="AO67" s="6"/>
      <c r="AP67" s="6"/>
      <c r="AQ67" s="6"/>
      <c r="AR67" s="6"/>
      <c r="AS67" s="6"/>
      <c r="AW67" s="5"/>
      <c r="AX67" s="5"/>
      <c r="AY67" s="5"/>
      <c r="AZ67" s="5"/>
    </row>
    <row r="68" spans="1:55" x14ac:dyDescent="0.25">
      <c r="A68">
        <v>2017</v>
      </c>
      <c r="B68" t="s">
        <v>272</v>
      </c>
      <c r="P68" s="1"/>
      <c r="R68" s="2"/>
      <c r="U68" s="1"/>
      <c r="V68" s="1"/>
      <c r="X68" s="2"/>
      <c r="Y68" s="2"/>
      <c r="Z68" s="2"/>
      <c r="AA68" s="2"/>
      <c r="AB68" s="2"/>
      <c r="AC68" s="2"/>
      <c r="AD68" s="4"/>
      <c r="AE68" s="1"/>
      <c r="AI68" s="2"/>
      <c r="AM68" s="5"/>
      <c r="AN68" s="5"/>
      <c r="AO68" s="6"/>
      <c r="AP68" s="6"/>
      <c r="AQ68" s="6"/>
      <c r="AR68" s="6"/>
      <c r="AS68" s="6"/>
      <c r="AW68" s="5"/>
      <c r="AX68" s="5"/>
      <c r="AY68" s="5"/>
      <c r="AZ68" s="5"/>
    </row>
    <row r="69" spans="1:55" x14ac:dyDescent="0.25">
      <c r="A69">
        <v>2017</v>
      </c>
      <c r="B69" t="s">
        <v>273</v>
      </c>
      <c r="P69" s="1"/>
      <c r="R69" s="2"/>
      <c r="U69" s="1"/>
      <c r="V69" s="1"/>
      <c r="X69" s="2"/>
      <c r="Y69" s="2"/>
      <c r="Z69" s="2"/>
      <c r="AA69" s="2"/>
      <c r="AB69" s="2"/>
      <c r="AC69" s="2"/>
      <c r="AD69" s="4"/>
      <c r="AE69" s="1"/>
      <c r="AI69" s="2"/>
      <c r="AM69" s="5"/>
      <c r="AN69" s="5"/>
      <c r="AO69" s="6"/>
      <c r="AP69" s="6"/>
      <c r="AQ69" s="6"/>
      <c r="AR69" s="6"/>
      <c r="AS69" s="6"/>
      <c r="AW69" s="5"/>
      <c r="AX69" s="5"/>
      <c r="AY69" s="5"/>
      <c r="AZ69" s="5"/>
    </row>
    <row r="70" spans="1:55" x14ac:dyDescent="0.25">
      <c r="A70">
        <v>2018</v>
      </c>
      <c r="B70" t="s">
        <v>68</v>
      </c>
      <c r="P70" s="1"/>
      <c r="R70" s="2"/>
      <c r="U70" s="1"/>
      <c r="V70" s="1"/>
      <c r="X70" s="2"/>
      <c r="Y70" s="2"/>
      <c r="Z70" s="2"/>
      <c r="AA70" s="2"/>
      <c r="AB70" s="2"/>
      <c r="AC70" s="2"/>
      <c r="AD70" s="4"/>
      <c r="AE70" s="1"/>
      <c r="AI70" s="2"/>
      <c r="AM70" s="5"/>
      <c r="AN70" s="5"/>
      <c r="AO70" s="6"/>
      <c r="AP70" s="6"/>
      <c r="AQ70" s="6"/>
      <c r="AR70" s="6"/>
      <c r="AS70" s="6"/>
      <c r="AW70" s="5"/>
      <c r="AX70" s="5"/>
      <c r="AY70" s="5"/>
      <c r="AZ70" s="5"/>
    </row>
    <row r="71" spans="1:55" x14ac:dyDescent="0.25">
      <c r="A71">
        <v>2018</v>
      </c>
      <c r="B71" t="s">
        <v>271</v>
      </c>
      <c r="P71" s="1"/>
      <c r="R71" s="2"/>
      <c r="U71" s="1"/>
      <c r="V71" s="1"/>
      <c r="X71" s="2"/>
      <c r="Y71" s="2"/>
      <c r="Z71" s="2"/>
      <c r="AA71" s="2"/>
      <c r="AB71" s="2"/>
      <c r="AC71" s="2"/>
      <c r="AD71" s="4"/>
      <c r="AE71" s="1"/>
      <c r="AI71" s="2"/>
      <c r="AM71" s="5"/>
      <c r="AN71" s="5"/>
      <c r="AO71" s="6"/>
      <c r="AP71" s="6"/>
      <c r="AQ71" s="6"/>
      <c r="AR71" s="6"/>
      <c r="AS71" s="6"/>
      <c r="AW71" s="5"/>
      <c r="AX71" s="5"/>
      <c r="AY71" s="5"/>
      <c r="AZ71" s="5"/>
      <c r="BA71" s="5"/>
      <c r="BB71" s="5"/>
      <c r="BC71" s="5"/>
    </row>
    <row r="72" spans="1:55" x14ac:dyDescent="0.25">
      <c r="A72">
        <v>2018</v>
      </c>
      <c r="B72" t="s">
        <v>272</v>
      </c>
      <c r="P72" s="1"/>
      <c r="R72" s="2"/>
      <c r="U72" s="1"/>
      <c r="V72" s="1"/>
      <c r="X72" s="2"/>
      <c r="Y72" s="2"/>
      <c r="Z72" s="2"/>
      <c r="AA72" s="2"/>
      <c r="AB72" s="2"/>
      <c r="AC72" s="2"/>
      <c r="AD72" s="4"/>
      <c r="AE72" s="1"/>
      <c r="AI72" s="2"/>
      <c r="AM72" s="5"/>
      <c r="AN72" s="5"/>
      <c r="AO72" s="6"/>
      <c r="AP72" s="6"/>
      <c r="AQ72" s="6"/>
      <c r="AR72" s="6"/>
      <c r="AS72" s="6"/>
      <c r="AT72" s="5"/>
      <c r="AU72" s="5"/>
      <c r="AV72" s="5"/>
      <c r="AW72" s="5"/>
      <c r="AX72" s="5"/>
      <c r="AY72" s="5"/>
      <c r="AZ72" s="5"/>
      <c r="BA72" s="5"/>
      <c r="BB72" s="5"/>
      <c r="BC72" s="5"/>
    </row>
    <row r="73" spans="1:55" x14ac:dyDescent="0.25">
      <c r="A73">
        <v>2018</v>
      </c>
      <c r="B73" t="s">
        <v>273</v>
      </c>
      <c r="P73" s="1"/>
      <c r="R73"/>
      <c r="U73" s="1"/>
      <c r="V73" s="1"/>
      <c r="AI73"/>
      <c r="AJ73"/>
      <c r="AM73" s="5"/>
      <c r="AN73" s="5"/>
      <c r="AT73" s="5"/>
      <c r="AU73" s="5"/>
      <c r="AV73" s="5"/>
      <c r="AX73" s="5"/>
      <c r="AY73" s="5"/>
      <c r="AZ73" s="5"/>
      <c r="BA73" s="5"/>
      <c r="BB73" s="5"/>
      <c r="BC73" s="5"/>
    </row>
    <row r="74" spans="1:55" x14ac:dyDescent="0.25">
      <c r="A74">
        <v>2019</v>
      </c>
      <c r="B74" t="s">
        <v>68</v>
      </c>
      <c r="P74" s="1"/>
      <c r="R74"/>
      <c r="U74" s="1"/>
      <c r="V74" s="1"/>
      <c r="AI74"/>
      <c r="AJ74"/>
      <c r="AM74" s="5"/>
      <c r="AN74" s="5"/>
      <c r="AT74" s="5"/>
      <c r="AU74" s="5"/>
      <c r="AV74" s="5"/>
      <c r="AX74" s="5"/>
      <c r="AY74" s="5"/>
      <c r="AZ74" s="5"/>
      <c r="BA74" s="5"/>
      <c r="BB74" s="5"/>
      <c r="BC74" s="5"/>
    </row>
    <row r="75" spans="1:55" x14ac:dyDescent="0.25">
      <c r="A75">
        <v>2019</v>
      </c>
      <c r="B75" t="s">
        <v>271</v>
      </c>
      <c r="P75" s="1"/>
      <c r="R75"/>
      <c r="U75" s="1"/>
      <c r="V75" s="1"/>
      <c r="AI75"/>
      <c r="AJ75"/>
      <c r="AM75" s="5"/>
      <c r="AN75" s="5"/>
      <c r="AT75" s="5"/>
      <c r="AU75" s="5"/>
      <c r="AV75" s="5"/>
      <c r="AX75" s="5"/>
      <c r="AY75" s="5"/>
      <c r="AZ75" s="5"/>
      <c r="BA75" s="5"/>
      <c r="BB75" s="5"/>
      <c r="BC75" s="5"/>
    </row>
    <row r="76" spans="1:55" x14ac:dyDescent="0.25">
      <c r="A76">
        <v>2019</v>
      </c>
      <c r="B76" t="s">
        <v>272</v>
      </c>
      <c r="P76" s="1"/>
      <c r="R76"/>
      <c r="U76" s="1"/>
      <c r="V76" s="1"/>
      <c r="AI76"/>
      <c r="AJ76"/>
      <c r="AM76" s="5"/>
      <c r="AN76" s="5"/>
      <c r="AT76" s="5"/>
      <c r="AU76" s="5"/>
      <c r="AV76" s="5"/>
      <c r="AX76" s="5"/>
      <c r="AY76" s="5"/>
      <c r="AZ76" s="5"/>
      <c r="BA76" s="5"/>
      <c r="BB76" s="5"/>
      <c r="BC76" s="5"/>
    </row>
    <row r="77" spans="1:55" x14ac:dyDescent="0.25">
      <c r="A77">
        <v>2019</v>
      </c>
      <c r="B77" t="s">
        <v>273</v>
      </c>
      <c r="P77" s="1"/>
      <c r="R77"/>
      <c r="U77" s="1"/>
      <c r="V77" s="1"/>
      <c r="AI77"/>
      <c r="AJ77"/>
      <c r="AM77" s="5"/>
      <c r="AN77" s="5"/>
      <c r="AT77" s="5"/>
      <c r="AU77" s="5"/>
      <c r="AV77" s="5"/>
      <c r="AX77" s="5"/>
      <c r="AY77" s="5"/>
      <c r="AZ77" s="5"/>
      <c r="BA77" s="5"/>
      <c r="BB77" s="5"/>
      <c r="BC77" s="5"/>
    </row>
    <row r="78" spans="1:55" x14ac:dyDescent="0.25">
      <c r="A78">
        <v>2020</v>
      </c>
      <c r="B78" t="s">
        <v>68</v>
      </c>
      <c r="P78" s="1"/>
      <c r="R78"/>
      <c r="U78" s="1"/>
      <c r="V78" s="1"/>
      <c r="AI78"/>
      <c r="AJ78"/>
      <c r="AM78" s="5"/>
      <c r="AN78" s="5"/>
      <c r="AT78" s="5"/>
      <c r="AU78" s="5"/>
      <c r="AV78" s="5"/>
      <c r="AX78" s="5"/>
      <c r="AY78" s="5"/>
      <c r="AZ78" s="5"/>
      <c r="BA78" s="5"/>
      <c r="BB78" s="5"/>
      <c r="BC78" s="5"/>
    </row>
    <row r="79" spans="1:55" x14ac:dyDescent="0.25">
      <c r="A79">
        <v>2020</v>
      </c>
      <c r="B79" t="s">
        <v>271</v>
      </c>
      <c r="P79" s="1"/>
      <c r="R79"/>
      <c r="U79" s="1"/>
      <c r="V79" s="1"/>
      <c r="AI79"/>
      <c r="AJ79"/>
      <c r="AM79" s="5"/>
      <c r="AN79" s="5"/>
      <c r="AT79" s="5"/>
      <c r="AU79" s="5"/>
      <c r="AV79" s="5"/>
      <c r="BA79" s="5"/>
      <c r="BB79" s="5"/>
      <c r="BC79" s="5"/>
    </row>
    <row r="80" spans="1:55" x14ac:dyDescent="0.25">
      <c r="A80">
        <v>2020</v>
      </c>
      <c r="B80" t="s">
        <v>272</v>
      </c>
      <c r="P80" s="1"/>
      <c r="R80"/>
      <c r="U80" s="1"/>
      <c r="V80" s="1"/>
      <c r="AI80"/>
      <c r="AJ80"/>
      <c r="AM80" s="5"/>
      <c r="AN80" s="5"/>
      <c r="AT80" s="5"/>
      <c r="AU80" s="5"/>
      <c r="AV80" s="5"/>
      <c r="BA80" s="5"/>
      <c r="BB80" s="5"/>
      <c r="BC80" s="5"/>
    </row>
    <row r="81" spans="1:53" x14ac:dyDescent="0.25">
      <c r="A81">
        <v>2020</v>
      </c>
      <c r="B81" t="s">
        <v>273</v>
      </c>
      <c r="AR81" s="5"/>
      <c r="AS81" s="5"/>
      <c r="AT81" s="5"/>
      <c r="AY81" s="5"/>
      <c r="AZ81" s="5"/>
      <c r="BA81" s="5"/>
    </row>
    <row r="82" spans="1:53" x14ac:dyDescent="0.25">
      <c r="AR82" s="5"/>
      <c r="AS82" s="5"/>
      <c r="AT82" s="5"/>
      <c r="AY82" s="5"/>
      <c r="AZ82" s="5"/>
      <c r="BA82" s="5"/>
    </row>
    <row r="83" spans="1:53" x14ac:dyDescent="0.25">
      <c r="AR83" s="5"/>
      <c r="AS83" s="5"/>
      <c r="AT83" s="5"/>
      <c r="AY83" s="5"/>
      <c r="AZ83" s="5"/>
      <c r="BA83" s="5"/>
    </row>
    <row r="84" spans="1:53" x14ac:dyDescent="0.25">
      <c r="AR84" s="5"/>
      <c r="AS84" s="5"/>
      <c r="AT84" s="5"/>
      <c r="AY84" s="5"/>
      <c r="AZ84" s="5"/>
      <c r="BA84" s="5"/>
    </row>
    <row r="85" spans="1:53" ht="15.75" thickBot="1" x14ac:dyDescent="0.3">
      <c r="AR85" s="5">
        <v>9.415163260056687E-3</v>
      </c>
      <c r="AS85" s="5">
        <v>2.3061301001461965E-2</v>
      </c>
      <c r="AT85" s="5">
        <v>2.2044047666946297E-2</v>
      </c>
    </row>
    <row r="86" spans="1:53" ht="15.75" thickBot="1" x14ac:dyDescent="0.3">
      <c r="C86" s="21" t="s">
        <v>269</v>
      </c>
      <c r="D86" s="25">
        <f>AVERAGE(D2:D72)</f>
        <v>3.0027732432711205E-2</v>
      </c>
      <c r="E86" s="16">
        <f>AVERAGE(E2:E72)</f>
        <v>3.0814157066582304E-2</v>
      </c>
      <c r="F86" s="16">
        <f>AVERAGE(F2:F72)</f>
        <v>5.3914832489633691E-2</v>
      </c>
      <c r="G86" s="16">
        <f>AVERAGE(G2:G72)</f>
        <v>4.7327989784498745E-2</v>
      </c>
      <c r="H86" s="16">
        <f>AVERAGE(H2:H72)</f>
        <v>2.7810850473716339E-2</v>
      </c>
      <c r="I86" s="16">
        <f>AVERAGE(I2:I72)</f>
        <v>3.0353792852121746E-2</v>
      </c>
      <c r="J86" s="16">
        <f>AVERAGE(J2:J72)</f>
        <v>0.15181157573671586</v>
      </c>
      <c r="K86" s="16">
        <f>AVERAGE(K2:K72)</f>
        <v>3.6138006207127663E-2</v>
      </c>
      <c r="L86" s="16" t="e">
        <f>AVERAGE(L2:L72)</f>
        <v>#DIV/0!</v>
      </c>
      <c r="M86" s="16">
        <f>AVERAGE(M2:M72)</f>
        <v>2.0003667121442869E-2</v>
      </c>
      <c r="N86" s="17">
        <f>AVERAGE(N2:N72)</f>
        <v>2.6900308779697069E-2</v>
      </c>
      <c r="O86" s="1" t="e">
        <f>AVERAGE(O2:O72)</f>
        <v>#DIV/0!</v>
      </c>
      <c r="P86" s="1" t="e">
        <f>AVERAGE(P2:P72)</f>
        <v>#DIV/0!</v>
      </c>
    </row>
    <row r="87" spans="1:53" ht="15.75" thickBot="1" x14ac:dyDescent="0.3">
      <c r="C87" s="21" t="s">
        <v>270</v>
      </c>
      <c r="D87" s="26" t="e">
        <f>AVERAGE(D86:N86)</f>
        <v>#DIV/0!</v>
      </c>
      <c r="P87" s="1"/>
    </row>
  </sheetData>
  <pageMargins left="0.7" right="0.7" top="0.75" bottom="0.75" header="0.3" footer="0.3"/>
  <pageSetup orientation="portrait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BT25"/>
  <sheetViews>
    <sheetView topLeftCell="AK1" workbookViewId="0">
      <selection activeCell="BC25" sqref="BC25"/>
    </sheetView>
  </sheetViews>
  <sheetFormatPr defaultRowHeight="15" x14ac:dyDescent="0.25"/>
  <sheetData>
    <row r="1" spans="1:72" x14ac:dyDescent="0.25">
      <c r="A1" t="s">
        <v>59</v>
      </c>
      <c r="B1">
        <v>2001.25</v>
      </c>
      <c r="C1">
        <v>2001.5</v>
      </c>
      <c r="D1">
        <v>2001.75</v>
      </c>
      <c r="E1">
        <v>2002</v>
      </c>
      <c r="F1">
        <v>2002.25</v>
      </c>
      <c r="G1">
        <v>2002.5</v>
      </c>
      <c r="H1">
        <v>2002.75</v>
      </c>
      <c r="I1">
        <v>2003</v>
      </c>
      <c r="J1">
        <v>2003.25</v>
      </c>
      <c r="K1">
        <v>2003.5</v>
      </c>
      <c r="L1">
        <v>2003.75</v>
      </c>
      <c r="M1">
        <v>2004</v>
      </c>
      <c r="N1">
        <v>2004.25</v>
      </c>
      <c r="O1">
        <v>2004.5</v>
      </c>
      <c r="P1">
        <v>2004.75</v>
      </c>
      <c r="Q1">
        <v>2005</v>
      </c>
      <c r="R1">
        <v>2005.25</v>
      </c>
      <c r="S1">
        <v>2005.5</v>
      </c>
      <c r="T1">
        <v>2005.75</v>
      </c>
      <c r="U1">
        <v>2006</v>
      </c>
      <c r="V1">
        <v>2006.25</v>
      </c>
      <c r="W1">
        <v>2006.5</v>
      </c>
      <c r="X1">
        <v>2006.75</v>
      </c>
      <c r="Y1">
        <v>2007</v>
      </c>
      <c r="Z1">
        <v>2007.25</v>
      </c>
      <c r="AA1">
        <v>2007.5</v>
      </c>
      <c r="AB1">
        <v>2007.75</v>
      </c>
      <c r="AC1">
        <v>2008</v>
      </c>
      <c r="AD1">
        <v>2008.25</v>
      </c>
      <c r="AE1">
        <v>2008.5</v>
      </c>
      <c r="AF1">
        <v>2008.75</v>
      </c>
      <c r="AG1">
        <v>2009</v>
      </c>
      <c r="AH1">
        <v>2009.25</v>
      </c>
      <c r="AI1">
        <v>2009.5</v>
      </c>
      <c r="AJ1">
        <v>2009.75</v>
      </c>
      <c r="AK1">
        <v>2010</v>
      </c>
      <c r="AL1">
        <v>2010.25</v>
      </c>
      <c r="AM1">
        <v>2010.5</v>
      </c>
      <c r="AN1">
        <v>2010.75</v>
      </c>
      <c r="AO1">
        <v>2011</v>
      </c>
      <c r="AP1">
        <v>2011.25</v>
      </c>
      <c r="AQ1">
        <v>2011.5</v>
      </c>
      <c r="AR1">
        <v>2011.75</v>
      </c>
      <c r="AS1">
        <v>2012</v>
      </c>
      <c r="AT1">
        <v>2012.25</v>
      </c>
      <c r="AU1">
        <v>2012.5</v>
      </c>
      <c r="AV1">
        <v>2012.75</v>
      </c>
      <c r="AW1">
        <v>2013</v>
      </c>
      <c r="AX1">
        <v>2013.25</v>
      </c>
      <c r="AY1">
        <v>2013.5</v>
      </c>
      <c r="AZ1">
        <v>2013.75</v>
      </c>
      <c r="BA1">
        <v>2014</v>
      </c>
      <c r="BB1">
        <v>2014.25</v>
      </c>
      <c r="BC1">
        <v>2014.5</v>
      </c>
      <c r="BD1">
        <v>2014.75</v>
      </c>
      <c r="BE1">
        <v>2015</v>
      </c>
      <c r="BF1">
        <v>2015.25</v>
      </c>
      <c r="BG1">
        <v>2015.5</v>
      </c>
      <c r="BH1">
        <v>2015.75</v>
      </c>
      <c r="BI1">
        <v>2016</v>
      </c>
      <c r="BJ1">
        <v>2016.25</v>
      </c>
      <c r="BK1">
        <v>2016.5</v>
      </c>
      <c r="BL1">
        <v>2016.75</v>
      </c>
      <c r="BM1">
        <v>2017</v>
      </c>
      <c r="BN1">
        <v>2017.25</v>
      </c>
      <c r="BO1">
        <v>2017.5</v>
      </c>
      <c r="BP1">
        <v>2017.75</v>
      </c>
      <c r="BQ1">
        <v>2018</v>
      </c>
      <c r="BR1">
        <v>2018.25</v>
      </c>
      <c r="BS1">
        <v>2018.5</v>
      </c>
      <c r="BT1">
        <v>2018.75</v>
      </c>
    </row>
    <row r="2" spans="1:72" x14ac:dyDescent="0.25">
      <c r="A2" s="1" t="s">
        <v>47</v>
      </c>
      <c r="B2" s="1">
        <f>PWCData!$AT2</f>
        <v>6.0586538192207502E-2</v>
      </c>
      <c r="C2" s="1">
        <f>PWCData!$AT3</f>
        <v>6.4659166774614599E-2</v>
      </c>
      <c r="D2" s="1">
        <f>PWCData!$AT4</f>
        <v>6.6954888769656204E-2</v>
      </c>
      <c r="E2" s="1">
        <f>PWCData!$AT5</f>
        <v>3.5950536848053702E-2</v>
      </c>
      <c r="F2" s="1">
        <f>PWCData!$AT6</f>
        <v>1.41713861880273E-2</v>
      </c>
      <c r="G2" s="1">
        <f>PWCData!$AT7</f>
        <v>1.2759941173545101E-2</v>
      </c>
      <c r="H2" s="1">
        <f>PWCData!$AT8</f>
        <v>9.2541424009501497E-3</v>
      </c>
      <c r="I2" s="1">
        <f>PWCData!$AT9</f>
        <v>9.74450515167463E-3</v>
      </c>
      <c r="J2" s="1">
        <f>PWCData!$AT10</f>
        <v>1.5649294796158002E-2</v>
      </c>
      <c r="K2" s="1">
        <f>PWCData!$AT11</f>
        <v>1.58822311506049E-2</v>
      </c>
      <c r="L2" s="1">
        <f>PWCData!$AT12</f>
        <v>1.3384657101425401E-2</v>
      </c>
      <c r="M2" s="1">
        <f>PWCData!$AT13</f>
        <v>1.2733759773522301E-2</v>
      </c>
      <c r="N2" s="1">
        <f>PWCData!$AT14</f>
        <v>1.3260654501714901E-2</v>
      </c>
      <c r="O2" s="1">
        <f>PWCData!$AT15</f>
        <v>1.09631858183882E-2</v>
      </c>
      <c r="P2" s="1">
        <f>PWCData!$AT16</f>
        <v>1.03320062139747E-2</v>
      </c>
      <c r="Q2" s="1">
        <f>PWCData!$AT17</f>
        <v>9.8553400298793895E-3</v>
      </c>
      <c r="R2" s="1">
        <f>PWCData!$AT18</f>
        <v>1.1025850482253401E-2</v>
      </c>
      <c r="S2" s="1">
        <f>PWCData!$AT19</f>
        <v>1.0754280101596901E-2</v>
      </c>
      <c r="T2" s="1">
        <f>PWCData!$AT20</f>
        <v>9.4319931027983198E-3</v>
      </c>
      <c r="U2" s="1">
        <f>PWCData!$AT21</f>
        <v>8.2854903653808692E-3</v>
      </c>
      <c r="V2" s="1">
        <f>PWCData!$AT22</f>
        <v>7.7974663845553002E-3</v>
      </c>
      <c r="W2" s="1">
        <f>PWCData!$AT23</f>
        <v>6.0985457584034897E-3</v>
      </c>
      <c r="X2" s="1">
        <f>PWCData!$AT24</f>
        <v>5.92989950692277E-3</v>
      </c>
      <c r="Y2" s="1">
        <f>PWCData!$AT25</f>
        <v>3.5815302731292001E-3</v>
      </c>
      <c r="Z2" s="1">
        <f>PWCData!$AT26</f>
        <v>1.3376627612314399E-2</v>
      </c>
      <c r="AA2" s="1">
        <f>PWCData!$AT27</f>
        <v>1.33588484949329E-2</v>
      </c>
      <c r="AB2" s="1">
        <f>PWCData!$AT28</f>
        <v>1.3534870941879501E-2</v>
      </c>
      <c r="AC2" s="1">
        <f>PWCData!$AT29</f>
        <v>1.3169426559438801E-2</v>
      </c>
      <c r="AD2" s="1">
        <f>PWCData!$AT30</f>
        <v>1.3246136386032999E-2</v>
      </c>
      <c r="AE2" s="1">
        <f>PWCData!$AT31</f>
        <v>1.3446182649801399E-2</v>
      </c>
      <c r="AF2" s="1">
        <f>PWCData!$AT32</f>
        <v>1.3355169706225399E-2</v>
      </c>
      <c r="AG2" s="1">
        <f>PWCData!$AT33</f>
        <v>1.3175756727953999E-2</v>
      </c>
      <c r="AH2" s="1">
        <f>PWCData!$AT34</f>
        <v>1.61821416352016E-2</v>
      </c>
      <c r="AI2" s="1">
        <f>PWCData!$AT35</f>
        <v>1.6264373982020301E-2</v>
      </c>
      <c r="AJ2" s="1">
        <f>PWCData!$AT36</f>
        <v>1.41474732486714E-2</v>
      </c>
      <c r="AK2" s="1">
        <f>PWCData!$AT37</f>
        <v>1.46078483004425E-2</v>
      </c>
      <c r="AL2" s="1">
        <f>PWCData!$AT38</f>
        <v>3.52517946656511E-2</v>
      </c>
      <c r="AM2" s="1">
        <f>PWCData!$AT39</f>
        <v>3.6203179710945499E-2</v>
      </c>
      <c r="AN2" s="1">
        <f>PWCData!$AT40</f>
        <v>3.1588466629559997E-2</v>
      </c>
      <c r="AO2" s="1">
        <f>PWCData!$AT41</f>
        <v>3.3279464790590602E-2</v>
      </c>
      <c r="AP2" s="1">
        <f>PWCData!$AT42</f>
        <v>3.34167250560716E-2</v>
      </c>
      <c r="AQ2" s="1">
        <f>PWCData!$AT43</f>
        <v>3.5153746509394998E-2</v>
      </c>
      <c r="AR2" s="1">
        <f>PWCData!$AT44</f>
        <v>3.5800742301525502E-2</v>
      </c>
      <c r="AS2" s="1">
        <f>PWCData!$AT45</f>
        <v>3.7236089003954302E-2</v>
      </c>
      <c r="AT2" s="1">
        <f>PWCData!$AT46</f>
        <v>3.27324508811093E-2</v>
      </c>
      <c r="AU2" s="1">
        <f>PWCData!$AT47</f>
        <v>3.3444252885103602E-2</v>
      </c>
      <c r="AV2" s="1">
        <f>PWCData!$AT48</f>
        <v>3.1944899589766401E-2</v>
      </c>
      <c r="AW2" s="1">
        <f>PWCData!$AT49</f>
        <v>3.2457161374343797E-2</v>
      </c>
      <c r="AX2" s="1">
        <f>PWCData!$AT50</f>
        <v>2.6505701861578301E-2</v>
      </c>
      <c r="AY2" s="1">
        <f>PWCData!$AT51</f>
        <v>2.08010277473696E-2</v>
      </c>
      <c r="AZ2" s="1">
        <f>PWCData!$AT52</f>
        <v>2.09759395244833E-2</v>
      </c>
      <c r="BA2" s="1">
        <f>PWCData!$AT53</f>
        <v>2.1320064548090299E-2</v>
      </c>
      <c r="BB2" s="1">
        <f>PWCData!$AT54</f>
        <v>1.9710694843200299E-2</v>
      </c>
      <c r="BC2" s="1">
        <f>PWCData!$AT55</f>
        <v>7.36555222966114E-3</v>
      </c>
      <c r="BD2" s="1">
        <f>PWCData!$AT56</f>
        <v>7.08354776649869E-3</v>
      </c>
      <c r="BE2" s="1">
        <f>PWCData!$AT57</f>
        <v>6.9177161636619997E-3</v>
      </c>
      <c r="BF2" s="1">
        <f>PWCData!$AT58</f>
        <v>6.8946993962494896E-3</v>
      </c>
      <c r="BG2" s="1">
        <f>PWCData!$AT59</f>
        <v>7.0221945582336597E-3</v>
      </c>
      <c r="BH2" s="1">
        <f>PWCData!$AT60</f>
        <v>6.7864274985672598E-3</v>
      </c>
      <c r="BI2" s="1">
        <f>PWCData!$AT61</f>
        <v>5.8362111280040596E-3</v>
      </c>
      <c r="BJ2" s="1">
        <f>PWCData!$AT62</f>
        <v>7.9507709361252808E-3</v>
      </c>
      <c r="BK2" s="1">
        <f>PWCData!$AT63</f>
        <v>7.8644827736282404E-3</v>
      </c>
      <c r="BL2" s="1">
        <f>PWCData!$AT64</f>
        <v>7.8101835071168798E-3</v>
      </c>
      <c r="BM2" s="1">
        <f>PWCData!$AT65</f>
        <v>7.44945036624992E-3</v>
      </c>
      <c r="BN2" s="1">
        <f>PWCData!$AT66</f>
        <v>1.01060164575927E-2</v>
      </c>
      <c r="BO2" s="1">
        <f>PWCData!$AT67</f>
        <v>1.0001629307015199E-2</v>
      </c>
      <c r="BP2" s="1">
        <f>PWCData!$AT68</f>
        <v>1.0019414371988901E-2</v>
      </c>
      <c r="BQ2" s="1">
        <f>PWCData!$AT69</f>
        <v>9.0071817849459099E-3</v>
      </c>
      <c r="BR2" s="1">
        <f>PWCData!$AT70</f>
        <v>8.4731182821837E-3</v>
      </c>
      <c r="BS2" s="1">
        <f>PWCData!$AT71</f>
        <v>8.2572650305089493E-3</v>
      </c>
      <c r="BT2" s="1">
        <f>PWCData!$AT72</f>
        <v>8.0920673398922494E-3</v>
      </c>
    </row>
    <row r="3" spans="1:72" x14ac:dyDescent="0.25">
      <c r="A3" s="1" t="s">
        <v>48</v>
      </c>
      <c r="B3" s="1">
        <f>DiscoverData!$AT2</f>
        <v>3.76065158198002E-2</v>
      </c>
      <c r="C3" s="1">
        <f>DiscoverData!$AT3</f>
        <v>3.8882484817568598E-2</v>
      </c>
      <c r="D3" s="1">
        <f>DiscoverData!$AT4</f>
        <v>4.1864213012958097E-2</v>
      </c>
      <c r="E3" s="1">
        <f>DiscoverData!$AT5</f>
        <v>3.6625462232111203E-2</v>
      </c>
      <c r="F3" s="1">
        <f>DiscoverData!$AT6</f>
        <v>4.19435926877222E-2</v>
      </c>
      <c r="G3" s="1">
        <f>DiscoverData!$AT7</f>
        <v>4.3797250065851702E-2</v>
      </c>
      <c r="H3" s="1">
        <f>DiscoverData!$AT8</f>
        <v>3.9813643420821103E-2</v>
      </c>
      <c r="I3" s="1">
        <f>DiscoverData!$AT9</f>
        <v>3.6054766965373901E-2</v>
      </c>
      <c r="J3" s="1">
        <f>DiscoverData!$AT10</f>
        <v>5.0719971759071801E-2</v>
      </c>
      <c r="K3" s="1">
        <f>DiscoverData!$AT11</f>
        <v>5.0150977913326802E-2</v>
      </c>
      <c r="L3" s="1">
        <f>DiscoverData!$AT12</f>
        <v>5.1260323651450897E-2</v>
      </c>
      <c r="M3" s="1">
        <f>DiscoverData!$AT13</f>
        <v>5.13897078136024E-2</v>
      </c>
      <c r="N3" s="1">
        <f>DiscoverData!$AT14</f>
        <v>6.5029345208996003E-2</v>
      </c>
      <c r="O3" s="1">
        <f>DiscoverData!$AT15</f>
        <v>5.8339113699303703E-2</v>
      </c>
      <c r="P3" s="1">
        <f>DiscoverData!$AT16</f>
        <v>5.4270765324740698E-2</v>
      </c>
      <c r="Q3" s="1">
        <f>DiscoverData!$AT17</f>
        <v>4.6992238781956297E-2</v>
      </c>
      <c r="R3" s="1">
        <f>DiscoverData!$AT18</f>
        <v>5.2130063985921599E-2</v>
      </c>
      <c r="S3" s="1">
        <f>DiscoverData!$AT19</f>
        <v>4.7685976971755001E-2</v>
      </c>
      <c r="T3" s="1">
        <f>DiscoverData!$AT20</f>
        <v>4.5871491634245601E-2</v>
      </c>
      <c r="U3" s="1">
        <f>DiscoverData!$AT21</f>
        <v>4.1450532633867901E-2</v>
      </c>
      <c r="V3" s="1">
        <f>DiscoverData!$AT22</f>
        <v>4.6678845166258601E-2</v>
      </c>
      <c r="W3" s="1">
        <f>DiscoverData!$AT23</f>
        <v>3.8713401936517601E-2</v>
      </c>
      <c r="X3" s="1">
        <f>DiscoverData!$AT24</f>
        <v>3.9557485015783697E-2</v>
      </c>
      <c r="Y3" s="1">
        <f>DiscoverData!$AT25</f>
        <v>3.4744800223125497E-2</v>
      </c>
      <c r="Z3" s="1">
        <f>DiscoverData!$AT26</f>
        <v>3.3723213050244803E-2</v>
      </c>
      <c r="AA3" s="1">
        <f>DiscoverData!$AT27</f>
        <v>3.5133815138505699E-2</v>
      </c>
      <c r="AB3" s="1">
        <f>DiscoverData!$AT28</f>
        <v>3.4266155794557503E-2</v>
      </c>
      <c r="AC3" s="1">
        <f>DiscoverData!$AT29</f>
        <v>2.86570200492786E-2</v>
      </c>
      <c r="AD3" s="1">
        <f>DiscoverData!$AT30</f>
        <v>3.8553478391112297E-2</v>
      </c>
      <c r="AE3" s="1">
        <f>DiscoverData!$AT31</f>
        <v>3.74351682838691E-2</v>
      </c>
      <c r="AF3" s="1">
        <f>DiscoverData!$AT32</f>
        <v>3.38087326011796E-2</v>
      </c>
      <c r="AG3" s="1">
        <f>DiscoverData!$AT33</f>
        <v>2.6652371668110499E-2</v>
      </c>
      <c r="AH3" s="1">
        <f>DiscoverData!$AT34</f>
        <v>5.68008442387977E-2</v>
      </c>
      <c r="AI3" s="1">
        <f>DiscoverData!$AT35</f>
        <v>5.6895464191918599E-2</v>
      </c>
      <c r="AJ3" s="1">
        <f>DiscoverData!$AT36</f>
        <v>6.7724551346347903E-2</v>
      </c>
      <c r="AK3" s="1">
        <f>DiscoverData!$AT37</f>
        <v>3.0419906114699798E-2</v>
      </c>
      <c r="AL3" s="1">
        <f>DiscoverData!$AT38</f>
        <v>7.7419050243639001E-2</v>
      </c>
      <c r="AM3" s="1">
        <f>DiscoverData!$AT39</f>
        <v>7.7537806858769195E-2</v>
      </c>
      <c r="AN3" s="1">
        <f>DiscoverData!$AT40</f>
        <v>7.9814492566875006E-2</v>
      </c>
      <c r="AO3" s="1">
        <f>DiscoverData!$AT41</f>
        <v>7.2307227509880806E-2</v>
      </c>
      <c r="AP3" s="1">
        <f>DiscoverData!$AT42</f>
        <v>6.3506332123906301E-2</v>
      </c>
      <c r="AQ3" s="1">
        <f>DiscoverData!$AT43</f>
        <v>6.1939707672418097E-2</v>
      </c>
      <c r="AR3" s="1">
        <f>DiscoverData!$AT44</f>
        <v>5.8325623808708302E-2</v>
      </c>
      <c r="AS3" s="1">
        <f>DiscoverData!$AT45</f>
        <v>5.5787974437041303E-2</v>
      </c>
      <c r="AT3" s="1">
        <f>DiscoverData!$AT46</f>
        <v>4.00539009057026E-2</v>
      </c>
      <c r="AU3" s="1">
        <f>DiscoverData!$AT47</f>
        <v>3.9154870858107302E-2</v>
      </c>
      <c r="AV3" s="1">
        <f>DiscoverData!$AT48</f>
        <v>3.8011818092295403E-2</v>
      </c>
      <c r="AW3" s="1">
        <f>DiscoverData!$AT49</f>
        <v>3.6083667680228401E-2</v>
      </c>
      <c r="AX3" s="1">
        <f>DiscoverData!$AT50</f>
        <v>2.97705685200991E-2</v>
      </c>
      <c r="AY3" s="1">
        <f>DiscoverData!$AT51</f>
        <v>2.9137326114549202E-2</v>
      </c>
      <c r="AZ3" s="1">
        <f>DiscoverData!$AT52</f>
        <v>2.85900426464979E-2</v>
      </c>
      <c r="BA3" s="1">
        <f>DiscoverData!$AT53</f>
        <v>2.7272007738636299E-2</v>
      </c>
      <c r="BB3" s="1">
        <f>DiscoverData!$AT54</f>
        <v>2.5628896617505201E-2</v>
      </c>
      <c r="BC3" s="1">
        <f>DiscoverData!$AT55</f>
        <v>2.4833637590745299E-2</v>
      </c>
      <c r="BD3" s="1">
        <f>DiscoverData!$AT56</f>
        <v>2.4287262869804201E-2</v>
      </c>
      <c r="BE3" s="1">
        <f>DiscoverData!$AT57</f>
        <v>2.33660761323723E-2</v>
      </c>
      <c r="BF3" s="1">
        <f>DiscoverData!$AT58</f>
        <v>2.56461487462421E-2</v>
      </c>
      <c r="BG3" s="1">
        <f>DiscoverData!$AT59</f>
        <v>2.5122180955567602E-2</v>
      </c>
      <c r="BH3" s="1">
        <f>DiscoverData!$AT60</f>
        <v>2.4688610353370801E-2</v>
      </c>
      <c r="BI3" s="1">
        <f>DiscoverData!$AT61</f>
        <v>2.3899618069261601E-2</v>
      </c>
      <c r="BJ3" s="1">
        <f>DiscoverData!$AT62</f>
        <v>2.6355023933327299E-2</v>
      </c>
      <c r="BK3" s="1">
        <f>DiscoverData!$AT63</f>
        <v>2.5767617293729402E-2</v>
      </c>
      <c r="BL3" s="1">
        <f>DiscoverData!$AT64</f>
        <v>2.5197604342843599E-2</v>
      </c>
      <c r="BM3" s="1">
        <f>DiscoverData!$AT65</f>
        <v>2.3988477205303602E-2</v>
      </c>
      <c r="BN3" s="1">
        <f>DiscoverData!$AT66</f>
        <v>2.8361320106760599E-2</v>
      </c>
      <c r="BO3" s="1">
        <f>DiscoverData!$AT67</f>
        <v>2.7582035265016701E-2</v>
      </c>
      <c r="BP3" s="1">
        <f>DiscoverData!$AT68</f>
        <v>2.6742908319797101E-2</v>
      </c>
      <c r="BQ3" s="1">
        <f>DiscoverData!$AT69</f>
        <v>2.5536853366106199E-2</v>
      </c>
      <c r="BR3" s="1">
        <f>DiscoverData!$AT70</f>
        <v>3.1588581102947502E-2</v>
      </c>
      <c r="BS3" s="1">
        <f>DiscoverData!$AT71</f>
        <v>3.08266740893848E-2</v>
      </c>
      <c r="BT3" s="1">
        <f>DiscoverData!$AT72</f>
        <v>3.00808345829848E-2</v>
      </c>
    </row>
    <row r="4" spans="1:72" x14ac:dyDescent="0.25">
      <c r="A4" s="1" t="s">
        <v>49</v>
      </c>
      <c r="B4" s="1">
        <f>CapitalOneData!$AT2</f>
        <v>4.90672371270452E-2</v>
      </c>
      <c r="C4" s="1">
        <f>CapitalOneData!$AT3</f>
        <v>5.1873131267309497E-2</v>
      </c>
      <c r="D4" s="1">
        <f>CapitalOneData!$AT4</f>
        <v>5.0338505955642598E-2</v>
      </c>
      <c r="E4" s="1">
        <f>CapitalOneData!$AT5</f>
        <v>4.9974976326111101E-2</v>
      </c>
      <c r="F4" s="1">
        <f>CapitalOneData!$AT6</f>
        <v>5.4052271324061797E-2</v>
      </c>
      <c r="G4" s="1">
        <f>CapitalOneData!$AT7</f>
        <v>5.4371071915186302E-2</v>
      </c>
      <c r="H4" s="1">
        <f>CapitalOneData!$AT8</f>
        <v>4.7567724136556203E-2</v>
      </c>
      <c r="I4" s="1">
        <f>CapitalOneData!$AT9</f>
        <v>5.8965183191243803E-2</v>
      </c>
      <c r="J4" s="1">
        <f>CapitalOneData!$AT10</f>
        <v>0.11176070924213601</v>
      </c>
      <c r="K4" s="1">
        <f>CapitalOneData!$AT11</f>
        <v>0.115482168334141</v>
      </c>
      <c r="L4" s="1">
        <f>CapitalOneData!$AT12</f>
        <v>8.4226296342095802E-2</v>
      </c>
      <c r="M4" s="1">
        <f>CapitalOneData!$AT13</f>
        <v>7.1810668217722501E-2</v>
      </c>
      <c r="N4" s="1">
        <f>CapitalOneData!$AT14</f>
        <v>6.8147518839716106E-2</v>
      </c>
      <c r="O4" s="1">
        <f>CapitalOneData!$AT15</f>
        <v>6.5462059228084096E-2</v>
      </c>
      <c r="P4" s="1">
        <f>CapitalOneData!$AT16</f>
        <v>6.44220873833425E-2</v>
      </c>
      <c r="Q4" s="1">
        <f>CapitalOneData!$AT17</f>
        <v>5.5753636249537303E-2</v>
      </c>
      <c r="R4" s="1">
        <f>CapitalOneData!$AT18</f>
        <v>6.7960224171438294E-2</v>
      </c>
      <c r="S4" s="1">
        <f>CapitalOneData!$AT19</f>
        <v>7.11002652728287E-2</v>
      </c>
      <c r="T4" s="1">
        <f>CapitalOneData!$AT20</f>
        <v>7.5929838640292499E-2</v>
      </c>
      <c r="U4" s="1">
        <f>CapitalOneData!$AT21</f>
        <v>5.8687496838261403E-2</v>
      </c>
      <c r="V4" s="1">
        <f>CapitalOneData!$AT22</f>
        <v>6.9807602253876E-2</v>
      </c>
      <c r="W4" s="1">
        <f>CapitalOneData!$AT23</f>
        <v>7.0509745981842106E-2</v>
      </c>
      <c r="X4" s="1">
        <f>CapitalOneData!$AT24</f>
        <v>6.4249341554557804E-2</v>
      </c>
      <c r="Y4" s="1">
        <f>CapitalOneData!$AT25</f>
        <v>5.4834903509764998E-2</v>
      </c>
      <c r="Z4" s="1">
        <f>CapitalOneData!$AT26</f>
        <v>9.4959504636517394E-2</v>
      </c>
      <c r="AA4" s="1">
        <f>CapitalOneData!$AT27</f>
        <v>0.11803673481749601</v>
      </c>
      <c r="AB4" s="1">
        <f>CapitalOneData!$AT28</f>
        <v>6.5389095638862693E-2</v>
      </c>
      <c r="AC4" s="1">
        <f>CapitalOneData!$AT29</f>
        <v>5.0936292801701998E-2</v>
      </c>
      <c r="AD4" s="1">
        <f>CapitalOneData!$AT30</f>
        <v>8.59517701483095E-2</v>
      </c>
      <c r="AE4" s="1">
        <f>CapitalOneData!$AT31</f>
        <v>8.0598070642287703E-2</v>
      </c>
      <c r="AF4" s="1">
        <f>CapitalOneData!$AT32</f>
        <v>7.1700115805678297E-2</v>
      </c>
      <c r="AG4" s="1">
        <f>CapitalOneData!$AT33</f>
        <v>6.2108526004930498E-2</v>
      </c>
      <c r="AH4" s="1">
        <f>CapitalOneData!$AT34</f>
        <v>8.1760864797265007E-2</v>
      </c>
      <c r="AI4" s="1">
        <f>CapitalOneData!$AT35</f>
        <v>7.1465599016686698E-2</v>
      </c>
      <c r="AJ4" s="1">
        <f>CapitalOneData!$AT36</f>
        <v>9.7134338487210994E-2</v>
      </c>
      <c r="AK4" s="1">
        <f>CapitalOneData!$AT37</f>
        <v>0.12807433329593401</v>
      </c>
      <c r="AL4" s="1">
        <f>CapitalOneData!$AT38</f>
        <v>2.9086407046676001E-2</v>
      </c>
      <c r="AM4" s="1">
        <f>CapitalOneData!$AT39</f>
        <v>2.9556529251037598E-2</v>
      </c>
      <c r="AN4" s="1">
        <f>CapitalOneData!$AT40</f>
        <v>3.0036635881685699E-2</v>
      </c>
      <c r="AO4" s="1">
        <f>CapitalOneData!$AT41</f>
        <v>2.9649305097353699E-2</v>
      </c>
      <c r="AP4" s="1">
        <f>CapitalOneData!$AT42</f>
        <v>8.0259048431867402E-2</v>
      </c>
      <c r="AQ4" s="1">
        <f>CapitalOneData!$AT43</f>
        <v>7.9939039438893703E-2</v>
      </c>
      <c r="AR4" s="1">
        <f>CapitalOneData!$AT44</f>
        <v>7.95579157419668E-2</v>
      </c>
      <c r="AS4" s="1">
        <f>CapitalOneData!$AT45</f>
        <v>7.6132842334787398E-2</v>
      </c>
      <c r="AT4" s="1">
        <f>CapitalOneData!$AT46</f>
        <v>5.7240915165142597E-2</v>
      </c>
      <c r="AU4" s="1">
        <f>CapitalOneData!$AT47</f>
        <v>4.8628334502722297E-2</v>
      </c>
      <c r="AV4" s="1">
        <f>CapitalOneData!$AT48</f>
        <v>4.8497674944730097E-2</v>
      </c>
      <c r="AW4" s="1">
        <f>CapitalOneData!$AT49</f>
        <v>4.7738419981656503E-2</v>
      </c>
      <c r="AX4" s="1">
        <f>CapitalOneData!$AT50</f>
        <v>5.9730146853775597E-2</v>
      </c>
      <c r="AY4" s="1">
        <f>CapitalOneData!$AT51</f>
        <v>5.9153093769288699E-2</v>
      </c>
      <c r="AZ4" s="1">
        <f>CapitalOneData!$AT52</f>
        <v>5.9220711853972499E-2</v>
      </c>
      <c r="BA4" s="1">
        <f>CapitalOneData!$AT53</f>
        <v>5.7144526363764499E-2</v>
      </c>
      <c r="BB4" s="1">
        <f>CapitalOneData!$AT54</f>
        <v>5.1490107304915003E-2</v>
      </c>
      <c r="BC4" s="1">
        <f>CapitalOneData!$AT55</f>
        <v>4.8784944202631797E-2</v>
      </c>
      <c r="BD4" s="1">
        <f>CapitalOneData!$AT56</f>
        <v>4.6978823597702099E-2</v>
      </c>
      <c r="BE4" s="1">
        <f>CapitalOneData!$AT57</f>
        <v>4.4627404632334999E-2</v>
      </c>
      <c r="BF4" s="1">
        <f>CapitalOneData!$AT58</f>
        <v>4.7028708759703899E-2</v>
      </c>
      <c r="BG4" s="1">
        <f>CapitalOneData!$AT59</f>
        <v>4.3595881328257903E-2</v>
      </c>
      <c r="BH4" s="1">
        <f>CapitalOneData!$AT60</f>
        <v>4.1513811645715999E-2</v>
      </c>
      <c r="BI4" s="1">
        <f>CapitalOneData!$AT61</f>
        <v>3.9132389676897902E-2</v>
      </c>
      <c r="BJ4" s="1">
        <f>CapitalOneData!$AT62</f>
        <v>4.6858970316939003E-2</v>
      </c>
      <c r="BK4" s="1">
        <f>CapitalOneData!$AT63</f>
        <v>4.4363617712405101E-2</v>
      </c>
      <c r="BL4" s="1">
        <f>CapitalOneData!$AT64</f>
        <v>4.2900149693084602E-2</v>
      </c>
      <c r="BM4" s="1">
        <f>CapitalOneData!$AT65</f>
        <v>4.0751735316135199E-2</v>
      </c>
      <c r="BN4" s="1">
        <f>CapitalOneData!$AT66</f>
        <v>5.47338323460013E-2</v>
      </c>
      <c r="BO4" s="1">
        <f>CapitalOneData!$AT67</f>
        <v>5.3409885692354601E-2</v>
      </c>
      <c r="BP4" s="1">
        <f>CapitalOneData!$AT68</f>
        <v>4.8778181907876902E-2</v>
      </c>
      <c r="BQ4" s="1">
        <f>CapitalOneData!$AT69</f>
        <v>4.6753549767387402E-2</v>
      </c>
      <c r="BR4" s="1">
        <f>CapitalOneData!$AT70</f>
        <v>6.0964911882758703E-2</v>
      </c>
      <c r="BS4" s="1">
        <f>CapitalOneData!$AT71</f>
        <v>5.9368132282373899E-2</v>
      </c>
      <c r="BT4" s="1">
        <f>CapitalOneData!$AT72</f>
        <v>5.8689625481517002E-2</v>
      </c>
    </row>
    <row r="5" spans="1:72" x14ac:dyDescent="0.25">
      <c r="A5" s="1" t="s">
        <v>50</v>
      </c>
      <c r="B5" s="1">
        <f>CitiData!$AT2</f>
        <v>4.66764222427134E-2</v>
      </c>
      <c r="C5" s="1">
        <f>CitiData!$AT3</f>
        <v>4.5846090235186397E-2</v>
      </c>
      <c r="D5" s="1">
        <f>CitiData!$AT4</f>
        <v>4.2990602440780602E-2</v>
      </c>
      <c r="E5" s="1">
        <f>CitiData!$AT5</f>
        <v>3.6569373444211503E-2</v>
      </c>
      <c r="F5" s="1">
        <f>CitiData!$AT6</f>
        <v>4.02426678686756E-2</v>
      </c>
      <c r="G5" s="1">
        <f>CitiData!$AT7</f>
        <v>3.8856425294491202E-2</v>
      </c>
      <c r="H5" s="1">
        <f>CitiData!$AT8</f>
        <v>3.7055181329522999E-2</v>
      </c>
      <c r="I5" s="1">
        <f>CitiData!$AT9</f>
        <v>3.5570592538405298E-2</v>
      </c>
      <c r="J5" s="1">
        <f>CitiData!$AT10</f>
        <v>5.5537086914930402E-2</v>
      </c>
      <c r="K5" s="1">
        <f>CitiData!$AT11</f>
        <v>6.0773890835659601E-2</v>
      </c>
      <c r="L5" s="1">
        <f>CitiData!$AT12</f>
        <v>5.9697356426617998E-2</v>
      </c>
      <c r="M5" s="1">
        <f>CitiData!$AT13</f>
        <v>5.1794063866269301E-2</v>
      </c>
      <c r="N5" s="1">
        <f>CitiData!$AT14</f>
        <v>5.5520492665480897E-2</v>
      </c>
      <c r="O5" s="1">
        <f>CitiData!$AT15</f>
        <v>5.1606748164520599E-2</v>
      </c>
      <c r="P5" s="1">
        <f>CitiData!$AT16</f>
        <v>5.0008900424349301E-2</v>
      </c>
      <c r="Q5" s="1">
        <f>CitiData!$AT17</f>
        <v>4.9975611855507397E-2</v>
      </c>
      <c r="R5" s="1">
        <f>CitiData!$AT18</f>
        <v>4.6617473435655303E-2</v>
      </c>
      <c r="S5" s="1">
        <f>CitiData!$AT19</f>
        <v>4.6484386496747798E-2</v>
      </c>
      <c r="T5" s="1">
        <f>CitiData!$AT20</f>
        <v>4.6493691529634798E-2</v>
      </c>
      <c r="U5" s="1">
        <f>CitiData!$AT21</f>
        <v>4.3488317023608301E-2</v>
      </c>
      <c r="V5" s="1">
        <f>CitiData!$AT22</f>
        <v>3.4101108407677799E-2</v>
      </c>
      <c r="W5" s="1">
        <f>CitiData!$AT23</f>
        <v>3.3423246299701601E-2</v>
      </c>
      <c r="X5" s="1">
        <f>CitiData!$AT24</f>
        <v>3.4541680586666401E-2</v>
      </c>
      <c r="Y5" s="1">
        <f>CitiData!$AT25</f>
        <v>2.0345948875440299E-2</v>
      </c>
      <c r="Z5" s="1">
        <f>CitiData!$AT26</f>
        <v>1.5837785661147599E-2</v>
      </c>
      <c r="AA5" s="1">
        <f>CitiData!$AT27</f>
        <v>1.5545933223699101E-2</v>
      </c>
      <c r="AB5" s="1">
        <f>CitiData!$AT28</f>
        <v>1.45960172591105E-2</v>
      </c>
      <c r="AC5" s="1">
        <f>CitiData!$AT29</f>
        <v>1.42534637687575E-2</v>
      </c>
      <c r="AD5" s="1">
        <f>CitiData!$AT30</f>
        <v>3.0016896648831299E-2</v>
      </c>
      <c r="AE5" s="1">
        <f>CitiData!$AT31</f>
        <v>3.1773806507385302E-2</v>
      </c>
      <c r="AF5" s="1">
        <f>CitiData!$AT32</f>
        <v>3.2153458178483502E-2</v>
      </c>
      <c r="AG5" s="1">
        <f>CitiData!$AT33</f>
        <v>3.3969227239119902E-2</v>
      </c>
      <c r="AH5" s="1">
        <f>CitiData!$AT34</f>
        <v>5.967980038147E-2</v>
      </c>
      <c r="AI5" s="1">
        <f>CitiData!$AT35</f>
        <v>5.98582898473815E-2</v>
      </c>
      <c r="AJ5" s="1">
        <f>CitiData!$AT36</f>
        <v>6.3675201761844394E-2</v>
      </c>
      <c r="AK5" s="1">
        <f>CitiData!$AT37</f>
        <v>6.7198428984356004E-2</v>
      </c>
      <c r="AL5" s="1">
        <f>CitiData!$AT38</f>
        <v>7.7279463114684296E-2</v>
      </c>
      <c r="AM5" s="1">
        <f>CitiData!$AT39</f>
        <v>8.1647710912755495E-2</v>
      </c>
      <c r="AN5" s="1">
        <f>CitiData!$AT40</f>
        <v>8.6081934367505497E-2</v>
      </c>
      <c r="AO5" s="1">
        <f>CitiData!$AT41</f>
        <v>9.9716038963322401E-2</v>
      </c>
      <c r="AP5" s="1">
        <f>CitiData!$AT42</f>
        <v>8.4539603189862797E-2</v>
      </c>
      <c r="AQ5" s="1">
        <f>CitiData!$AT43</f>
        <v>6.9875323987362098E-2</v>
      </c>
      <c r="AR5" s="1">
        <f>CitiData!$AT44</f>
        <v>5.4678478583991101E-2</v>
      </c>
      <c r="AS5" s="1">
        <f>CitiData!$AT45</f>
        <v>5.3332909758302301E-2</v>
      </c>
      <c r="AT5" s="1">
        <f>CitiData!$AT46</f>
        <v>7.4064632226137794E-2</v>
      </c>
      <c r="AU5" s="1">
        <f>CitiData!$AT47</f>
        <v>7.2236327896473496E-2</v>
      </c>
      <c r="AV5" s="1">
        <f>CitiData!$AT48</f>
        <v>7.2527188517825594E-2</v>
      </c>
      <c r="AW5" s="1">
        <f>CitiData!$AT49</f>
        <v>7.2202535494585204E-2</v>
      </c>
      <c r="AX5" s="1">
        <f>CitiData!$AT50</f>
        <v>6.24328294045998E-2</v>
      </c>
      <c r="AY5" s="1">
        <f>CitiData!$AT51</f>
        <v>6.1795993144613197E-2</v>
      </c>
      <c r="AZ5" s="1">
        <f>CitiData!$AT52</f>
        <v>6.1128746558164797E-2</v>
      </c>
      <c r="BA5" s="1">
        <f>CitiData!$AT53</f>
        <v>5.9999311440981903E-2</v>
      </c>
      <c r="BB5" s="1">
        <f>CitiData!$AT54</f>
        <v>4.5466924717226E-2</v>
      </c>
      <c r="BC5" s="1">
        <f>CitiData!$AT55</f>
        <v>4.5252561370524302E-2</v>
      </c>
      <c r="BD5" s="1">
        <f>CitiData!$AT56</f>
        <v>4.5458363869682002E-2</v>
      </c>
      <c r="BE5" s="1">
        <f>CitiData!$AT57</f>
        <v>4.5147499669154198E-2</v>
      </c>
      <c r="BF5" s="1">
        <f>CitiData!$AT58</f>
        <v>3.6057798399981203E-2</v>
      </c>
      <c r="BG5" s="1">
        <f>CitiData!$AT59</f>
        <v>3.52985906486818E-2</v>
      </c>
      <c r="BH5" s="1">
        <f>CitiData!$AT60</f>
        <v>3.5123972863828998E-2</v>
      </c>
      <c r="BI5" s="1">
        <f>CitiData!$AT61</f>
        <v>3.4428605943464599E-2</v>
      </c>
      <c r="BJ5" s="1">
        <f>CitiData!$AT62</f>
        <v>3.0831647612337199E-2</v>
      </c>
      <c r="BK5" s="1">
        <f>CitiData!$AT63</f>
        <v>2.9199358539709199E-2</v>
      </c>
      <c r="BL5" s="1">
        <f>CitiData!$AT64</f>
        <v>2.9186165348824698E-2</v>
      </c>
      <c r="BM5" s="1">
        <f>CitiData!$AT65</f>
        <v>2.8895592969413599E-2</v>
      </c>
      <c r="BN5" s="1">
        <f>CitiData!$AT66</f>
        <v>2.8590865129799501E-2</v>
      </c>
      <c r="BO5" s="1">
        <f>CitiData!$AT67</f>
        <v>2.7877005532779799E-2</v>
      </c>
      <c r="BP5" s="1">
        <f>CitiData!$AT68</f>
        <v>2.7832446808510599E-2</v>
      </c>
      <c r="BQ5" s="1">
        <f>CitiData!$AT69</f>
        <v>2.6991754167408202E-2</v>
      </c>
      <c r="BR5" s="1">
        <f>CitiData!$AT70</f>
        <v>2.8198570398058901E-2</v>
      </c>
      <c r="BS5" s="1">
        <f>CitiData!$AT71</f>
        <v>2.7659136520351998E-2</v>
      </c>
      <c r="BT5" s="1">
        <f>CitiData!$AT72</f>
        <v>2.7610403086201E-2</v>
      </c>
    </row>
    <row r="6" spans="1:72" x14ac:dyDescent="0.25">
      <c r="A6" s="1" t="s">
        <v>51</v>
      </c>
      <c r="B6" s="1">
        <f>AMEXData!$AT2</f>
        <v>2.8173761583337498E-2</v>
      </c>
      <c r="C6" s="1">
        <f>AMEXData!$AT3</f>
        <v>2.7867139261833901E-2</v>
      </c>
      <c r="D6" s="1">
        <f>AMEXData!$AT4</f>
        <v>2.9010068361977601E-2</v>
      </c>
      <c r="E6" s="1">
        <f>AMEXData!$AT5</f>
        <v>2.6914093653015E-2</v>
      </c>
      <c r="F6" s="1">
        <f>AMEXData!$AT6</f>
        <v>3.8004010208168501E-2</v>
      </c>
      <c r="G6" s="1">
        <f>AMEXData!$AT7</f>
        <v>4.195223179141E-2</v>
      </c>
      <c r="H6" s="1">
        <f>AMEXData!$AT8</f>
        <v>3.93483374561579E-2</v>
      </c>
      <c r="I6" s="1">
        <f>AMEXData!$AT9</f>
        <v>3.3734288261241002E-2</v>
      </c>
      <c r="J6" s="1">
        <f>AMEXData!$AT10</f>
        <v>4.4930076103902698E-2</v>
      </c>
      <c r="K6" s="1">
        <f>AMEXData!$AT11</f>
        <v>4.4887114184875898E-2</v>
      </c>
      <c r="L6" s="1">
        <f>AMEXData!$AT12</f>
        <v>4.5483984544446701E-2</v>
      </c>
      <c r="M6" s="1">
        <f>AMEXData!$AT13</f>
        <v>3.8384405364321E-2</v>
      </c>
      <c r="N6" s="1">
        <f>AMEXData!$AT14</f>
        <v>4.08148022025328E-2</v>
      </c>
      <c r="O6" s="1">
        <f>AMEXData!$AT15</f>
        <v>6.3954897372429306E-2</v>
      </c>
      <c r="P6" s="1">
        <f>AMEXData!$AT16</f>
        <v>7.6935354560792202E-2</v>
      </c>
      <c r="Q6" s="1">
        <f>AMEXData!$AT17</f>
        <v>6.6366883590561199E-2</v>
      </c>
      <c r="R6" s="1">
        <f>AMEXData!$AT18</f>
        <v>3.2787485613185799E-2</v>
      </c>
      <c r="S6" s="1">
        <f>AMEXData!$AT19</f>
        <v>2.9843368493828501E-2</v>
      </c>
      <c r="T6" s="1">
        <f>AMEXData!$AT20</f>
        <v>2.7254061678679199E-2</v>
      </c>
      <c r="U6" s="1">
        <f>AMEXData!$AT21</f>
        <v>2.2568114958241001E-2</v>
      </c>
      <c r="V6" s="1">
        <f>AMEXData!$AT22</f>
        <v>3.0629993021554801E-2</v>
      </c>
      <c r="W6" s="1">
        <f>AMEXData!$AT23</f>
        <v>2.66245290805176E-2</v>
      </c>
      <c r="X6" s="1">
        <f>AMEXData!$AT24</f>
        <v>2.4663196342536699E-2</v>
      </c>
      <c r="Y6" s="1">
        <f>AMEXData!$AT25</f>
        <v>1.9765883292128798E-2</v>
      </c>
      <c r="Z6" s="1">
        <f>AMEXData!$AT26</f>
        <v>2.2372262040818401E-2</v>
      </c>
      <c r="AA6" s="1">
        <f>AMEXData!$AT27</f>
        <v>1.9027818700853499E-2</v>
      </c>
      <c r="AB6" s="1">
        <f>AMEXData!$AT28</f>
        <v>1.8492646603653899E-2</v>
      </c>
      <c r="AC6" s="1">
        <f>AMEXData!$AT29</f>
        <v>1.7543188835500101E-2</v>
      </c>
      <c r="AD6" s="1">
        <f>AMEXData!$AT30</f>
        <v>3.5369103211544697E-2</v>
      </c>
      <c r="AE6" s="1">
        <f>AMEXData!$AT31</f>
        <v>3.5022334375455003E-2</v>
      </c>
      <c r="AF6" s="1">
        <f>AMEXData!$AT32</f>
        <v>4.0211657788639603E-2</v>
      </c>
      <c r="AG6" s="1">
        <f>AMEXData!$AT33</f>
        <v>3.57673534040895E-2</v>
      </c>
      <c r="AH6" s="1">
        <f>AMEXData!$AT34</f>
        <v>6.8200570122719295E-2</v>
      </c>
      <c r="AI6" s="1">
        <f>AMEXData!$AT35</f>
        <v>8.2144612487009105E-2</v>
      </c>
      <c r="AJ6" s="1">
        <f>AMEXData!$AT36</f>
        <v>8.5592069968717904E-2</v>
      </c>
      <c r="AK6" s="1">
        <f>AMEXData!$AT37</f>
        <v>8.0528723477621203E-2</v>
      </c>
      <c r="AL6" s="1">
        <f>AMEXData!$AT38</f>
        <v>7.3709307982729899E-2</v>
      </c>
      <c r="AM6" s="1">
        <f>AMEXData!$AT39</f>
        <v>7.0065319639202997E-2</v>
      </c>
      <c r="AN6" s="1">
        <f>AMEXData!$AT40</f>
        <v>6.5538576280030097E-2</v>
      </c>
      <c r="AO6" s="1">
        <f>AMEXData!$AT41</f>
        <v>5.5557913716085303E-2</v>
      </c>
      <c r="AP6" s="1">
        <f>AMEXData!$AT42</f>
        <v>4.53070416837488E-2</v>
      </c>
      <c r="AQ6" s="1">
        <f>AMEXData!$AT43</f>
        <v>4.1285422090916797E-2</v>
      </c>
      <c r="AR6" s="1">
        <f>AMEXData!$AT44</f>
        <v>4.1109057409433498E-2</v>
      </c>
      <c r="AS6" s="1">
        <f>AMEXData!$AT45</f>
        <v>3.9097163709014497E-2</v>
      </c>
      <c r="AT6" s="1">
        <f>AMEXData!$AT46</f>
        <v>2.92336611844769E-2</v>
      </c>
      <c r="AU6" s="1">
        <f>AMEXData!$AT47</f>
        <v>2.7116096272153199E-2</v>
      </c>
      <c r="AV6" s="1">
        <f>AMEXData!$AT48</f>
        <v>2.83002129264163E-2</v>
      </c>
      <c r="AW6" s="1">
        <f>AMEXData!$AT49</f>
        <v>2.5975127281732801E-2</v>
      </c>
      <c r="AX6" s="1">
        <f>AMEXData!$AT50</f>
        <v>2.4815509711301701E-2</v>
      </c>
      <c r="AY6" s="1">
        <f>AMEXData!$AT51</f>
        <v>2.3369299434309501E-2</v>
      </c>
      <c r="AZ6" s="1">
        <f>AMEXData!$AT52</f>
        <v>2.33846512323077E-2</v>
      </c>
      <c r="BA6" s="1">
        <f>AMEXData!$AT53</f>
        <v>2.2826550098241701E-2</v>
      </c>
      <c r="BB6" s="1">
        <f>AMEXData!$AT54</f>
        <v>2.0909474094984799E-2</v>
      </c>
      <c r="BC6" s="1">
        <f>AMEXData!$AT55</f>
        <v>2.0475896286200199E-2</v>
      </c>
      <c r="BD6" s="1">
        <f>AMEXData!$AT56</f>
        <v>2.0964806371613302E-2</v>
      </c>
      <c r="BE6" s="1">
        <f>AMEXData!$AT57</f>
        <v>1.94086653528085E-2</v>
      </c>
      <c r="BF6" s="1">
        <f>AMEXData!$AT58</f>
        <v>2.2157374646272598E-2</v>
      </c>
      <c r="BG6" s="1">
        <f>AMEXData!$AT59</f>
        <v>2.157963678729E-2</v>
      </c>
      <c r="BH6" s="1">
        <f>AMEXData!$AT60</f>
        <v>1.9188184404782802E-2</v>
      </c>
      <c r="BI6" s="1">
        <f>AMEXData!$AT61</f>
        <v>1.6812530122317999E-2</v>
      </c>
      <c r="BJ6" s="1">
        <f>AMEXData!$AT62</f>
        <v>2.2000991179406001E-2</v>
      </c>
      <c r="BK6" s="1">
        <f>AMEXData!$AT63</f>
        <v>2.1839704000389499E-2</v>
      </c>
      <c r="BL6" s="1">
        <f>AMEXData!$AT64</f>
        <v>2.1872358605546399E-2</v>
      </c>
      <c r="BM6" s="1">
        <f>AMEXData!$AT65</f>
        <v>2.0510483957738398E-2</v>
      </c>
      <c r="BN6" s="1">
        <f>AMEXData!$AT66</f>
        <v>2.8535868607344701E-2</v>
      </c>
      <c r="BO6" s="1">
        <f>AMEXData!$AT67</f>
        <v>2.7984910219363699E-2</v>
      </c>
      <c r="BP6" s="1">
        <f>AMEXData!$AT68</f>
        <v>2.63256824492633E-2</v>
      </c>
      <c r="BQ6" s="1">
        <f>AMEXData!$AT69</f>
        <v>1.3748424738714699E-2</v>
      </c>
      <c r="BR6" s="1">
        <f>AMEXData!$AT70</f>
        <v>2.63205127392914E-2</v>
      </c>
      <c r="BS6" s="1">
        <f>AMEXData!$AT71</f>
        <v>2.0832156804324702E-2</v>
      </c>
      <c r="BT6" s="1">
        <f>AMEXData!$AT72</f>
        <v>2.02959156036163E-2</v>
      </c>
    </row>
    <row r="7" spans="1:72" x14ac:dyDescent="0.25">
      <c r="A7" s="1" t="s">
        <v>52</v>
      </c>
      <c r="B7" s="1">
        <f>JPMData!$AT2</f>
        <v>1.9339599825870999E-2</v>
      </c>
      <c r="C7" s="1">
        <f>JPMData!$AT3</f>
        <v>1.8809785165438301E-2</v>
      </c>
      <c r="D7" s="1">
        <f>JPMData!$AT4</f>
        <v>1.8287430535968801E-2</v>
      </c>
      <c r="E7" s="1">
        <f>JPMData!$AT5</f>
        <v>1.72407597720396E-2</v>
      </c>
      <c r="F7" s="1">
        <f>JPMData!$AT6</f>
        <v>2.3294355297598698E-2</v>
      </c>
      <c r="G7" s="1">
        <f>JPMData!$AT7</f>
        <v>2.3085327600183302E-2</v>
      </c>
      <c r="H7" s="1">
        <f>JPMData!$AT8</f>
        <v>2.2687754154803199E-2</v>
      </c>
      <c r="I7" s="1">
        <f>JPMData!$AT9</f>
        <v>2.1916469808808101E-2</v>
      </c>
      <c r="J7" s="1">
        <f>JPMData!$AT10</f>
        <v>2.3357549680566501E-2</v>
      </c>
      <c r="K7" s="1">
        <f>JPMData!$AT11</f>
        <v>2.1667394574659101E-2</v>
      </c>
      <c r="L7" s="1">
        <f>JPMData!$AT12</f>
        <v>2.0473433828165299E-2</v>
      </c>
      <c r="M7" s="1">
        <f>JPMData!$AT13</f>
        <v>2.3318514456565E-2</v>
      </c>
      <c r="N7" s="1">
        <f>JPMData!$AT14</f>
        <v>2.0902433199777099E-2</v>
      </c>
      <c r="O7" s="1">
        <f>JPMData!$AT15</f>
        <v>2.0208692752191799E-2</v>
      </c>
      <c r="P7" s="1">
        <f>JPMData!$AT16</f>
        <v>1.9892048862093999E-2</v>
      </c>
      <c r="Q7" s="1">
        <f>JPMData!$AT17</f>
        <v>9.5341258770881392E-3</v>
      </c>
      <c r="R7" s="1">
        <f>JPMData!$AT18</f>
        <v>1.6159987833624798E-2</v>
      </c>
      <c r="S7" s="1">
        <f>JPMData!$AT19</f>
        <v>1.57517899761337E-2</v>
      </c>
      <c r="T7" s="1">
        <f>JPMData!$AT20</f>
        <v>1.50822240957904E-2</v>
      </c>
      <c r="U7" s="1">
        <f>JPMData!$AT21</f>
        <v>1.49234446669682E-2</v>
      </c>
      <c r="V7" s="1">
        <f>JPMData!$AT22</f>
        <v>1.3293810454403599E-2</v>
      </c>
      <c r="W7" s="1">
        <f>JPMData!$AT23</f>
        <v>1.40069674353147E-2</v>
      </c>
      <c r="X7" s="1">
        <f>JPMData!$AT24</f>
        <v>1.39574580586575E-2</v>
      </c>
      <c r="Y7" s="1">
        <f>JPMData!$AT25</f>
        <v>1.3383852300909301E-2</v>
      </c>
      <c r="Z7" s="1">
        <f>JPMData!$AT26</f>
        <v>1.4420475401513999E-2</v>
      </c>
      <c r="AA7" s="1">
        <f>JPMData!$AT27</f>
        <v>1.39080187664098E-2</v>
      </c>
      <c r="AB7" s="1">
        <f>JPMData!$AT28</f>
        <v>1.31625511417304E-2</v>
      </c>
      <c r="AC7" s="1">
        <f>JPMData!$AT29</f>
        <v>1.2514432747632099E-2</v>
      </c>
      <c r="AD7" s="1">
        <f>JPMData!$AT30</f>
        <v>1.7549960471935099E-2</v>
      </c>
      <c r="AE7" s="1">
        <f>JPMData!$AT31</f>
        <v>1.7676347711272002E-2</v>
      </c>
      <c r="AF7" s="1">
        <f>JPMData!$AT32</f>
        <v>1.12808373710101E-2</v>
      </c>
      <c r="AG7" s="1">
        <f>JPMData!$AT33</f>
        <v>1.1863830622043599E-2</v>
      </c>
      <c r="AH7" s="1">
        <f>JPMData!$AT34</f>
        <v>3.0354886547439099E-2</v>
      </c>
      <c r="AI7" s="1">
        <f>JPMData!$AT35</f>
        <v>3.1832370178193001E-2</v>
      </c>
      <c r="AJ7" s="1">
        <f>JPMData!$AT36</f>
        <v>3.2833735308755399E-2</v>
      </c>
      <c r="AK7" s="1">
        <f>JPMData!$AT37</f>
        <v>3.3960889441495501E-2</v>
      </c>
      <c r="AL7" s="1">
        <f>JPMData!$AT38</f>
        <v>4.6509898471196999E-2</v>
      </c>
      <c r="AM7" s="1">
        <f>JPMData!$AT39</f>
        <v>4.7198589166130497E-2</v>
      </c>
      <c r="AN7" s="1">
        <f>JPMData!$AT40</f>
        <v>4.7726916727916797E-2</v>
      </c>
      <c r="AO7" s="1">
        <f>JPMData!$AT41</f>
        <v>4.8792806109879301E-2</v>
      </c>
      <c r="AP7" s="1">
        <f>JPMData!$AT42</f>
        <v>4.6194773720764103E-2</v>
      </c>
      <c r="AQ7" s="1">
        <f>JPMData!$AT43</f>
        <v>4.61275286870668E-2</v>
      </c>
      <c r="AR7" s="1">
        <f>JPMData!$AT44</f>
        <v>4.5866214171811803E-2</v>
      </c>
      <c r="AS7" s="1">
        <f>JPMData!$AT45</f>
        <v>4.4459108915403799E-2</v>
      </c>
      <c r="AT7" s="1">
        <f>JPMData!$AT46</f>
        <v>4.2699475662271703E-2</v>
      </c>
      <c r="AU7" s="1">
        <f>JPMData!$AT47</f>
        <v>4.2163065021731401E-2</v>
      </c>
      <c r="AV7" s="1">
        <f>JPMData!$AT48</f>
        <v>4.2453947524260002E-2</v>
      </c>
      <c r="AW7" s="1">
        <f>JPMData!$AT49</f>
        <v>4.1533817801200801E-2</v>
      </c>
      <c r="AX7" s="1">
        <f>JPMData!$AT50</f>
        <v>3.36772034854564E-2</v>
      </c>
      <c r="AY7" s="1">
        <f>JPMData!$AT51</f>
        <v>3.3756757340538499E-2</v>
      </c>
      <c r="AZ7" s="1">
        <f>JPMData!$AT52</f>
        <v>3.3517189477111603E-2</v>
      </c>
      <c r="BA7" s="1">
        <f>JPMData!$AT53</f>
        <v>3.2700289511026902E-2</v>
      </c>
      <c r="BB7" s="1">
        <f>JPMData!$AT54</f>
        <v>2.513934401127E-2</v>
      </c>
      <c r="BC7" s="1">
        <f>JPMData!$AT55</f>
        <v>2.4568039102351901E-2</v>
      </c>
      <c r="BD7" s="1">
        <f>JPMData!$AT56</f>
        <v>2.4322402388165801E-2</v>
      </c>
      <c r="BE7" s="1">
        <f>JPMData!$AT57</f>
        <v>2.3475789586572999E-2</v>
      </c>
      <c r="BF7" s="1">
        <f>JPMData!$AT58</f>
        <v>1.9752673971258398E-2</v>
      </c>
      <c r="BG7" s="1">
        <f>JPMData!$AT59</f>
        <v>1.8902641074613102E-2</v>
      </c>
      <c r="BH7" s="1">
        <f>JPMData!$AT60</f>
        <v>1.8178353475457099E-2</v>
      </c>
      <c r="BI7" s="1">
        <f>JPMData!$AT61</f>
        <v>1.7366401703596299E-2</v>
      </c>
      <c r="BJ7" s="1">
        <f>JPMData!$AT62</f>
        <v>1.5992600813910501E-2</v>
      </c>
      <c r="BK7" s="1">
        <f>JPMData!$AT63</f>
        <v>1.54888437901303E-2</v>
      </c>
      <c r="BL7" s="1">
        <f>JPMData!$AT64</f>
        <v>1.5184470166387101E-2</v>
      </c>
      <c r="BM7" s="1">
        <f>JPMData!$AT65</f>
        <v>1.5025624341316801E-2</v>
      </c>
      <c r="BN7" s="1">
        <f>JPMData!$AT66</f>
        <v>1.4760640679306301E-2</v>
      </c>
      <c r="BO7" s="1">
        <f>JPMData!$AT67</f>
        <v>1.4624492442078699E-2</v>
      </c>
      <c r="BP7" s="1">
        <f>JPMData!$AT68</f>
        <v>1.4468702232352601E-2</v>
      </c>
      <c r="BQ7" s="1">
        <f>JPMData!$AT69</f>
        <v>1.4264072376023E-2</v>
      </c>
      <c r="BR7" s="1">
        <f>JPMData!$AT70</f>
        <v>1.33395966760176E-2</v>
      </c>
      <c r="BS7" s="1">
        <f>JPMData!$AT71</f>
        <v>1.3098433801001501E-2</v>
      </c>
      <c r="BT7" s="1">
        <f>JPMData!$AT72</f>
        <v>1.2997042434744E-2</v>
      </c>
    </row>
    <row r="8" spans="1:72" x14ac:dyDescent="0.25">
      <c r="A8" s="1" t="s">
        <v>53</v>
      </c>
      <c r="B8" s="1">
        <f>BofAData!$AT2</f>
        <v>1.8786660889138301E-2</v>
      </c>
      <c r="C8" s="1">
        <f>BofAData!$AT3</f>
        <v>1.86480455635838E-2</v>
      </c>
      <c r="D8" s="1">
        <f>BofAData!$AT4</f>
        <v>2.0114334109676099E-2</v>
      </c>
      <c r="E8" s="1">
        <f>BofAData!$AT5</f>
        <v>2.2025230139788601E-2</v>
      </c>
      <c r="F8" s="1">
        <f>BofAData!$AT6</f>
        <v>2.0276478806365801E-2</v>
      </c>
      <c r="G8" s="1">
        <f>BofAData!$AT7</f>
        <v>1.9567704058254799E-2</v>
      </c>
      <c r="H8" s="1">
        <f>BofAData!$AT8</f>
        <v>1.9301805317101101E-2</v>
      </c>
      <c r="I8" s="1">
        <f>BofAData!$AT9</f>
        <v>1.8845341841674999E-2</v>
      </c>
      <c r="J8" s="1">
        <f>BofAData!$AT10</f>
        <v>1.8225590047926999E-2</v>
      </c>
      <c r="K8" s="1">
        <f>BofAData!$AT11</f>
        <v>1.70680195928746E-2</v>
      </c>
      <c r="L8" s="1">
        <f>BofAData!$AT12</f>
        <v>1.6849015719593501E-2</v>
      </c>
      <c r="M8" s="1">
        <f>BofAData!$AT13</f>
        <v>1.7034973001283302E-2</v>
      </c>
      <c r="N8" s="1">
        <f>BofAData!$AT14</f>
        <v>1.35709019487715E-2</v>
      </c>
      <c r="O8" s="1">
        <f>BofAData!$AT15</f>
        <v>1.36189765787087E-2</v>
      </c>
      <c r="P8" s="1">
        <f>BofAData!$AT16</f>
        <v>1.3229723119336701E-2</v>
      </c>
      <c r="Q8" s="1">
        <f>BofAData!$AT17</f>
        <v>1.26600291159179E-2</v>
      </c>
      <c r="R8" s="1">
        <f>BofAData!$AT18</f>
        <v>1.04691796502286E-2</v>
      </c>
      <c r="S8" s="1">
        <f>BofAData!$AT19</f>
        <v>8.2425849675777704E-3</v>
      </c>
      <c r="T8" s="1">
        <f>BofAData!$AT20</f>
        <v>7.8530853765846707E-3</v>
      </c>
      <c r="U8" s="1">
        <f>BofAData!$AT21</f>
        <v>7.6500896171073701E-3</v>
      </c>
      <c r="V8" s="1">
        <f>BofAData!$AT22</f>
        <v>8.4106725692667701E-3</v>
      </c>
      <c r="W8" s="1">
        <f>BofAData!$AT23</f>
        <v>7.8831375786700703E-3</v>
      </c>
      <c r="X8" s="1">
        <f>BofAData!$AT24</f>
        <v>7.75121447663768E-3</v>
      </c>
      <c r="Y8" s="1">
        <f>BofAData!$AT25</f>
        <v>7.51459103654218E-3</v>
      </c>
      <c r="Z8" s="1">
        <f>BofAData!$AT26</f>
        <v>6.6589094215890798E-3</v>
      </c>
      <c r="AA8" s="1">
        <f>BofAData!$AT27</f>
        <v>6.4698803977504904E-3</v>
      </c>
      <c r="AB8" s="1">
        <f>BofAData!$AT28</f>
        <v>6.5592563813882798E-3</v>
      </c>
      <c r="AC8" s="1">
        <f>BofAData!$AT29</f>
        <v>6.4667083546717102E-3</v>
      </c>
      <c r="AD8" s="1">
        <f>BofAData!$AT30</f>
        <v>7.2583432904752797E-3</v>
      </c>
      <c r="AE8" s="1">
        <f>BofAData!$AT31</f>
        <v>7.4122607647698398E-3</v>
      </c>
      <c r="AF8" s="1">
        <f>BofAData!$AT32</f>
        <v>7.4312827692621097E-3</v>
      </c>
      <c r="AG8" s="1">
        <f>BofAData!$AT33</f>
        <v>6.9638330408285697E-3</v>
      </c>
      <c r="AH8" s="1">
        <f>BofAData!$AT34</f>
        <v>1.75036039709318E-2</v>
      </c>
      <c r="AI8" s="1">
        <f>BofAData!$AT35</f>
        <v>1.5769685647393301E-2</v>
      </c>
      <c r="AJ8" s="1">
        <f>BofAData!$AT36</f>
        <v>1.59189148614137E-2</v>
      </c>
      <c r="AK8" s="1">
        <f>BofAData!$AT37</f>
        <v>1.5527486307612699E-2</v>
      </c>
      <c r="AL8" s="1">
        <f>BofAData!$AT38</f>
        <v>3.4202758212329001E-2</v>
      </c>
      <c r="AM8" s="1">
        <f>BofAData!$AT39</f>
        <v>3.4348223867038299E-2</v>
      </c>
      <c r="AN8" s="1">
        <f>BofAData!$AT40</f>
        <v>3.5421984454383597E-2</v>
      </c>
      <c r="AO8" s="1">
        <f>BofAData!$AT41</f>
        <v>3.4779192470137298E-2</v>
      </c>
      <c r="AP8" s="1">
        <f>BofAData!$AT42</f>
        <v>3.5507950092225099E-2</v>
      </c>
      <c r="AQ8" s="1">
        <f>BofAData!$AT43</f>
        <v>3.5418233171658799E-2</v>
      </c>
      <c r="AR8" s="1">
        <f>BofAData!$AT44</f>
        <v>3.5310152143103901E-2</v>
      </c>
      <c r="AS8" s="1">
        <f>BofAData!$AT45</f>
        <v>3.5576682429524102E-2</v>
      </c>
      <c r="AT8" s="1">
        <f>BofAData!$AT46</f>
        <v>3.5221789814054202E-2</v>
      </c>
      <c r="AU8" s="1">
        <f>BofAData!$AT47</f>
        <v>3.5961923295838402E-2</v>
      </c>
      <c r="AV8" s="1">
        <f>BofAData!$AT48</f>
        <v>3.5582132226381999E-2</v>
      </c>
      <c r="AW8" s="1">
        <f>BofAData!$AT49</f>
        <v>3.4996946760946397E-2</v>
      </c>
      <c r="AX8" s="1">
        <f>BofAData!$AT50</f>
        <v>2.50503929401436E-2</v>
      </c>
      <c r="AY8" s="1">
        <f>BofAData!$AT51</f>
        <v>2.4471783515859401E-2</v>
      </c>
      <c r="AZ8" s="1">
        <f>BofAData!$AT52</f>
        <v>2.4362315012457399E-2</v>
      </c>
      <c r="BA8" s="1">
        <f>BofAData!$AT53</f>
        <v>2.4624740771314501E-2</v>
      </c>
      <c r="BB8" s="1">
        <f>BofAData!$AT54</f>
        <v>1.7493627979276099E-2</v>
      </c>
      <c r="BC8" s="1">
        <f>BofAData!$AT55</f>
        <v>1.75993503407916E-2</v>
      </c>
      <c r="BD8" s="1">
        <f>BofAData!$AT56</f>
        <v>1.7994371400335999E-2</v>
      </c>
      <c r="BE8" s="1">
        <f>BofAData!$AT57</f>
        <v>1.5670560619120099E-2</v>
      </c>
      <c r="BF8" s="1">
        <f>BofAData!$AT58</f>
        <v>1.85059089574078E-2</v>
      </c>
      <c r="BG8" s="1">
        <f>BofAData!$AT59</f>
        <v>1.83947801816568E-2</v>
      </c>
      <c r="BH8" s="1">
        <f>BofAData!$AT60</f>
        <v>1.8417372178770802E-2</v>
      </c>
      <c r="BI8" s="1">
        <f>BofAData!$AT61</f>
        <v>1.8142284783902701E-2</v>
      </c>
      <c r="BJ8" s="1">
        <f>BofAData!$AT62</f>
        <v>1.5389901527279501E-2</v>
      </c>
      <c r="BK8" s="1">
        <f>BofAData!$AT63</f>
        <v>1.5160119972719601E-2</v>
      </c>
      <c r="BL8" s="1">
        <f>BofAData!$AT64</f>
        <v>1.5009387927226E-2</v>
      </c>
      <c r="BM8" s="1">
        <f>BofAData!$AT65</f>
        <v>1.49154698578796E-2</v>
      </c>
      <c r="BN8" s="1">
        <f>BofAData!$AT66</f>
        <v>1.36833740983077E-2</v>
      </c>
      <c r="BO8" s="1">
        <f>BofAData!$AT67</f>
        <v>1.3661527324294201E-2</v>
      </c>
      <c r="BP8" s="1">
        <f>BofAData!$AT68</f>
        <v>1.34540753481933E-2</v>
      </c>
      <c r="BQ8" s="1">
        <f>BofAData!$AT69</f>
        <v>1.33437296820194E-2</v>
      </c>
      <c r="BR8" s="1">
        <f>BofAData!$AT70</f>
        <v>1.2475139898999701E-2</v>
      </c>
      <c r="BS8" s="1">
        <f>BofAData!$AT71</f>
        <v>1.23829983863515E-2</v>
      </c>
      <c r="BT8" s="1">
        <f>BofAData!$AT72</f>
        <v>1.24515445534679E-2</v>
      </c>
    </row>
    <row r="9" spans="1:72" x14ac:dyDescent="0.25">
      <c r="A9" s="1" t="s">
        <v>54</v>
      </c>
      <c r="B9" s="1">
        <f>WellsFargoData!$AT2</f>
        <v>1.9264202075982999E-2</v>
      </c>
      <c r="C9" s="1">
        <f>WellsFargoData!$AT3</f>
        <v>1.8068677761258499E-2</v>
      </c>
      <c r="D9" s="1">
        <f>WellsFargoData!$AT4</f>
        <v>1.78311542329764E-2</v>
      </c>
      <c r="E9" s="1">
        <f>WellsFargoData!$AT5</f>
        <v>1.5822519003821801E-2</v>
      </c>
      <c r="F9" s="1">
        <f>WellsFargoData!$AT6</f>
        <v>1.52041245791246E-2</v>
      </c>
      <c r="G9" s="1">
        <f>WellsFargoData!$AT7</f>
        <v>1.43606765916002E-2</v>
      </c>
      <c r="H9" s="1">
        <f>WellsFargoData!$AT8</f>
        <v>1.2372316834056801E-2</v>
      </c>
      <c r="I9" s="1">
        <f>WellsFargoData!$AT9</f>
        <v>1.05700512775498E-2</v>
      </c>
      <c r="J9" s="1">
        <f>WellsFargoData!$AT10</f>
        <v>8.6285839577986204E-3</v>
      </c>
      <c r="K9" s="1">
        <f>WellsFargoData!$AT11</f>
        <v>8.2020977263392806E-3</v>
      </c>
      <c r="L9" s="1">
        <f>WellsFargoData!$AT12</f>
        <v>7.6998331127352201E-3</v>
      </c>
      <c r="M9" s="1">
        <f>WellsFargoData!$AT13</f>
        <v>7.1527469648938E-3</v>
      </c>
      <c r="N9" s="1">
        <f>WellsFargoData!$AT14</f>
        <v>5.90598313336348E-3</v>
      </c>
      <c r="O9" s="1">
        <f>WellsFargoData!$AT15</f>
        <v>5.6490397722935301E-3</v>
      </c>
      <c r="P9" s="1">
        <f>WellsFargoData!$AT16</f>
        <v>5.6756549464757203E-3</v>
      </c>
      <c r="Q9" s="1">
        <f>WellsFargoData!$AT17</f>
        <v>5.5623961972395596E-3</v>
      </c>
      <c r="R9" s="1">
        <f>WellsFargoData!$AT18</f>
        <v>8.6002004824329899E-3</v>
      </c>
      <c r="S9" s="1">
        <f>WellsFargoData!$AT19</f>
        <v>8.6174464248954807E-3</v>
      </c>
      <c r="T9" s="1">
        <f>WellsFargoData!$AT20</f>
        <v>8.4118916709107205E-3</v>
      </c>
      <c r="U9" s="1">
        <f>WellsFargoData!$AT21</f>
        <v>8.2941909918527006E-3</v>
      </c>
      <c r="V9" s="1">
        <f>WellsFargoData!$AT22</f>
        <v>7.31310569195352E-3</v>
      </c>
      <c r="W9" s="1">
        <f>WellsFargoData!$AT23</f>
        <v>7.6656587878722203E-3</v>
      </c>
      <c r="X9" s="1">
        <f>WellsFargoData!$AT24</f>
        <v>7.5838259365417502E-3</v>
      </c>
      <c r="Y9" s="1">
        <f>WellsFargoData!$AT25</f>
        <v>7.4030917153054196E-3</v>
      </c>
      <c r="Z9" s="1">
        <f>WellsFargoData!$AT26</f>
        <v>7.3421852143580497E-3</v>
      </c>
      <c r="AA9" s="1">
        <f>WellsFargoData!$AT27</f>
        <v>7.3341131097271802E-3</v>
      </c>
      <c r="AB9" s="1">
        <f>WellsFargoData!$AT28</f>
        <v>6.9976004396959703E-3</v>
      </c>
      <c r="AC9" s="1">
        <f>WellsFargoData!$AT29</f>
        <v>6.7961228249477602E-3</v>
      </c>
      <c r="AD9" s="1">
        <f>WellsFargoData!$AT30</f>
        <v>1.13852647977035E-2</v>
      </c>
      <c r="AE9" s="1">
        <f>WellsFargoData!$AT31</f>
        <v>1.10333282605387E-2</v>
      </c>
      <c r="AF9" s="1">
        <f>WellsFargoData!$AT32</f>
        <v>1.08921660537006E-2</v>
      </c>
      <c r="AG9" s="1">
        <f>WellsFargoData!$AT33</f>
        <v>1.04072463143993E-2</v>
      </c>
      <c r="AH9" s="1">
        <f>WellsFargoData!$AT34</f>
        <v>2.2927630940800501E-2</v>
      </c>
      <c r="AI9" s="1">
        <f>WellsFargoData!$AT35</f>
        <v>2.2959700494273299E-2</v>
      </c>
      <c r="AJ9" s="1">
        <f>WellsFargoData!$AT36</f>
        <v>2.2913025776807799E-2</v>
      </c>
      <c r="AK9" s="1">
        <f>WellsFargoData!$AT37</f>
        <v>2.0443212201185099E-2</v>
      </c>
      <c r="AL9" s="1">
        <f>WellsFargoData!$AT38</f>
        <v>1.6137550202209701E-2</v>
      </c>
      <c r="AM9" s="1">
        <f>WellsFargoData!$AT39</f>
        <v>1.6316124920331399E-2</v>
      </c>
      <c r="AN9" s="1">
        <f>WellsFargoData!$AT40</f>
        <v>1.6430197333515899E-2</v>
      </c>
      <c r="AO9" s="1">
        <f>WellsFargoData!$AT41</f>
        <v>1.6184298701462901E-2</v>
      </c>
      <c r="AP9" s="1">
        <f>WellsFargoData!$AT42</f>
        <v>2.8556055637556099E-2</v>
      </c>
      <c r="AQ9" s="1">
        <f>WellsFargoData!$AT43</f>
        <v>2.83578662499946E-2</v>
      </c>
      <c r="AR9" s="1">
        <f>WellsFargoData!$AT44</f>
        <v>2.76438077701666E-2</v>
      </c>
      <c r="AS9" s="1">
        <f>WellsFargoData!$AT45</f>
        <v>2.7296433962841201E-2</v>
      </c>
      <c r="AT9" s="1">
        <f>WellsFargoData!$AT46</f>
        <v>2.2729735662621799E-2</v>
      </c>
      <c r="AU9" s="1">
        <f>WellsFargoData!$AT47</f>
        <v>2.2307914673589901E-2</v>
      </c>
      <c r="AV9" s="1">
        <f>WellsFargoData!$AT48</f>
        <v>2.2048428375626501E-2</v>
      </c>
      <c r="AW9" s="1">
        <f>WellsFargoData!$AT49</f>
        <v>2.1622364609105701E-2</v>
      </c>
      <c r="AX9" s="1">
        <f>WellsFargoData!$AT50</f>
        <v>1.8767692776271001E-2</v>
      </c>
      <c r="AY9" s="1">
        <f>WellsFargoData!$AT51</f>
        <v>1.8804089499751001E-2</v>
      </c>
      <c r="AZ9" s="1">
        <f>WellsFargoData!$AT52</f>
        <v>1.8852705457271499E-2</v>
      </c>
      <c r="BA9" s="1">
        <f>WellsFargoData!$AT53</f>
        <v>1.8671532406271799E-2</v>
      </c>
      <c r="BB9" s="1">
        <f>WellsFargoData!$AT54</f>
        <v>1.6226971183114901E-2</v>
      </c>
      <c r="BC9" s="1">
        <f>WellsFargoData!$AT55</f>
        <v>1.5879306531596901E-2</v>
      </c>
      <c r="BD9" s="1">
        <f>WellsFargoData!$AT56</f>
        <v>1.5478884613084E-2</v>
      </c>
      <c r="BE9" s="1">
        <f>WellsFargoData!$AT57</f>
        <v>1.53526499111299E-2</v>
      </c>
      <c r="BF9" s="1">
        <f>WellsFargoData!$AT58</f>
        <v>1.3324273548171501E-2</v>
      </c>
      <c r="BG9" s="1">
        <f>WellsFargoData!$AT59</f>
        <v>1.2992583540011701E-2</v>
      </c>
      <c r="BH9" s="1">
        <f>WellsFargoData!$AT60</f>
        <v>1.2833318342982399E-2</v>
      </c>
      <c r="BI9" s="1">
        <f>WellsFargoData!$AT61</f>
        <v>1.26834266305174E-2</v>
      </c>
      <c r="BJ9" s="1">
        <f>WellsFargoData!$AT62</f>
        <v>1.17535758173216E-2</v>
      </c>
      <c r="BK9" s="1">
        <f>WellsFargoData!$AT63</f>
        <v>1.1553111492158799E-2</v>
      </c>
      <c r="BL9" s="1">
        <f>WellsFargoData!$AT64</f>
        <v>1.1430711047883299E-2</v>
      </c>
      <c r="BM9" s="1">
        <f>WellsFargoData!$AT65</f>
        <v>1.1414950949573E-2</v>
      </c>
      <c r="BN9" s="1">
        <f>WellsFargoData!$AT66</f>
        <v>1.17827891843375E-2</v>
      </c>
      <c r="BO9" s="1">
        <f>WellsFargoData!$AT67</f>
        <v>1.15731659474304E-2</v>
      </c>
      <c r="BP9" s="1">
        <f>WellsFargoData!$AT68</f>
        <v>1.1774189389327399E-2</v>
      </c>
      <c r="BQ9" s="1">
        <f>WellsFargoData!$AT69</f>
        <v>1.1634425136207599E-2</v>
      </c>
      <c r="BR9" s="1">
        <f>WellsFargoData!$AT70</f>
        <v>1.13158481230408E-2</v>
      </c>
      <c r="BS9" s="1">
        <f>WellsFargoData!$AT71</f>
        <v>1.1276785714285699E-2</v>
      </c>
      <c r="BT9" s="1">
        <f>WellsFargoData!$AT72</f>
        <v>1.1367753113643801E-2</v>
      </c>
    </row>
    <row r="10" spans="1:72" x14ac:dyDescent="0.25">
      <c r="A10" s="1" t="s">
        <v>56</v>
      </c>
      <c r="B10" s="1">
        <f>HuntingtonData!$AT2</f>
        <v>9.4736583085213693E-3</v>
      </c>
      <c r="C10" s="1">
        <f>HuntingtonData!$AT3</f>
        <v>9.10273081924577E-3</v>
      </c>
      <c r="D10" s="1">
        <f>HuntingtonData!$AT4</f>
        <v>8.8266312072997396E-3</v>
      </c>
      <c r="E10" s="1">
        <f>HuntingtonData!$AT5</f>
        <v>8.4996467679265292E-3</v>
      </c>
      <c r="F10" s="1">
        <f>HuntingtonData!$AT6</f>
        <v>9.3873411165540897E-3</v>
      </c>
      <c r="G10" s="1">
        <f>HuntingtonData!$AT7</f>
        <v>9.1859360152043105E-3</v>
      </c>
      <c r="H10" s="1">
        <f>HuntingtonData!$AT8</f>
        <v>9.1210265872683008E-3</v>
      </c>
      <c r="I10" s="1">
        <f>HuntingtonData!$AT9</f>
        <v>9.1046088157729493E-3</v>
      </c>
      <c r="J10" s="1">
        <f>HuntingtonData!$AT10</f>
        <v>9.7807828878824603E-3</v>
      </c>
      <c r="K10" s="1">
        <f>HuntingtonData!$AT11</f>
        <v>9.2557194309744704E-3</v>
      </c>
      <c r="L10" s="1">
        <f>HuntingtonData!$AT12</f>
        <v>8.7751092119570401E-3</v>
      </c>
      <c r="M10" s="1">
        <f>HuntingtonData!$AT13</f>
        <v>8.3282036426838499E-3</v>
      </c>
      <c r="N10" s="1">
        <f>HuntingtonData!$AT14</f>
        <v>8.3186857172690993E-3</v>
      </c>
      <c r="O10" s="1">
        <f>HuntingtonData!$AT15</f>
        <v>7.5773187705086903E-3</v>
      </c>
      <c r="P10" s="1">
        <f>HuntingtonData!$AT16</f>
        <v>7.0101338964905302E-3</v>
      </c>
      <c r="Q10" s="1">
        <f>HuntingtonData!$AT17</f>
        <v>7.1250763933399901E-3</v>
      </c>
      <c r="R10" s="1">
        <f>HuntingtonData!$AT18</f>
        <v>8.6006721662083702E-3</v>
      </c>
      <c r="S10" s="1">
        <f>HuntingtonData!$AT19</f>
        <v>8.4171812160808504E-3</v>
      </c>
      <c r="T10" s="1">
        <f>HuntingtonData!$AT20</f>
        <v>8.3407407407407406E-3</v>
      </c>
      <c r="U10" s="1">
        <f>HuntingtonData!$AT21</f>
        <v>8.0351663407881007E-3</v>
      </c>
      <c r="V10" s="1">
        <f>HuntingtonData!$AT22</f>
        <v>9.1221215037853194E-3</v>
      </c>
      <c r="W10" s="1">
        <f>HuntingtonData!$AT23</f>
        <v>8.5014660008300592E-3</v>
      </c>
      <c r="X10" s="1">
        <f>HuntingtonData!$AT24</f>
        <v>8.2964240452579694E-3</v>
      </c>
      <c r="Y10" s="1">
        <f>HuntingtonData!$AT25</f>
        <v>8.5357493312542797E-3</v>
      </c>
      <c r="Z10" s="1">
        <f>HuntingtonData!$AT26</f>
        <v>9.6577615757114099E-3</v>
      </c>
      <c r="AA10" s="1">
        <f>HuntingtonData!$AT27</f>
        <v>9.3672489313420208E-3</v>
      </c>
      <c r="AB10" s="1">
        <f>HuntingtonData!$AT28</f>
        <v>9.4790526287682596E-3</v>
      </c>
      <c r="AC10" s="1">
        <f>HuntingtonData!$AT29</f>
        <v>9.5932982029455494E-3</v>
      </c>
      <c r="AD10" s="1">
        <f>HuntingtonData!$AT30</f>
        <v>6.6568249542087003E-3</v>
      </c>
      <c r="AE10" s="1">
        <f>HuntingtonData!$AT31</f>
        <v>6.3334763892682003E-3</v>
      </c>
      <c r="AF10" s="1">
        <f>HuntingtonData!$AT32</f>
        <v>6.2180796731358496E-3</v>
      </c>
      <c r="AG10" s="1">
        <f>HuntingtonData!$AT33</f>
        <v>6.2833034435599401E-3</v>
      </c>
      <c r="AH10" s="1">
        <f>HuntingtonData!$AT34</f>
        <v>1.0430487500492599E-2</v>
      </c>
      <c r="AI10" s="1">
        <f>HuntingtonData!$AT35</f>
        <v>1.01012671110885E-2</v>
      </c>
      <c r="AJ10" s="1">
        <f>HuntingtonData!$AT36</f>
        <v>9.7031614708721903E-3</v>
      </c>
      <c r="AK10" s="1">
        <f>HuntingtonData!$AT37</f>
        <v>9.5439574969348791E-3</v>
      </c>
      <c r="AL10" s="1">
        <f>HuntingtonData!$AT38</f>
        <v>1.09521028037383E-2</v>
      </c>
      <c r="AM10" s="1">
        <f>HuntingtonData!$AT39</f>
        <v>1.0959437902607101E-2</v>
      </c>
      <c r="AN10" s="1">
        <f>HuntingtonData!$AT40</f>
        <v>1.0725138533039399E-2</v>
      </c>
      <c r="AO10" s="1">
        <f>HuntingtonData!$AT41</f>
        <v>1.0926838744141999E-2</v>
      </c>
      <c r="AP10" s="1">
        <f>HuntingtonData!$AT42</f>
        <v>2.1432387007674001E-2</v>
      </c>
      <c r="AQ10" s="1">
        <f>HuntingtonData!$AT43</f>
        <v>2.0222260467632099E-2</v>
      </c>
      <c r="AR10" s="1">
        <f>HuntingtonData!$AT44</f>
        <v>1.9273579379027499E-2</v>
      </c>
      <c r="AS10" s="1">
        <f>HuntingtonData!$AT45</f>
        <v>1.9740552735476601E-2</v>
      </c>
      <c r="AT10" s="1">
        <f>HuntingtonData!$AT46</f>
        <v>1.4266220071951399E-2</v>
      </c>
      <c r="AU10" s="1">
        <f>HuntingtonData!$AT47</f>
        <v>1.3630114255914301E-2</v>
      </c>
      <c r="AV10" s="1">
        <f>HuntingtonData!$AT48</f>
        <v>1.3801214506876601E-2</v>
      </c>
      <c r="AW10" s="1">
        <f>HuntingtonData!$AT49</f>
        <v>1.34273637998272E-2</v>
      </c>
      <c r="AX10" s="1">
        <f>HuntingtonData!$AT50</f>
        <v>1.48247297706839E-2</v>
      </c>
      <c r="AY10" s="1">
        <f>HuntingtonData!$AT51</f>
        <v>1.4141681824204701E-2</v>
      </c>
      <c r="AZ10" s="1">
        <f>HuntingtonData!$AT52</f>
        <v>1.3601659078006799E-2</v>
      </c>
      <c r="BA10" s="1">
        <f>HuntingtonData!$AT53</f>
        <v>1.35620631895108E-2</v>
      </c>
      <c r="BB10" s="1">
        <f>HuntingtonData!$AT54</f>
        <v>6.0342582843686699E-3</v>
      </c>
      <c r="BC10" s="1">
        <f>HuntingtonData!$AT55</f>
        <v>5.8692037483620198E-3</v>
      </c>
      <c r="BD10" s="1">
        <f>HuntingtonData!$AT56</f>
        <v>5.7742099732414698E-3</v>
      </c>
      <c r="BE10" s="1">
        <f>HuntingtonData!$AT57</f>
        <v>5.58782211225966E-3</v>
      </c>
      <c r="BF10" s="1">
        <f>HuntingtonData!$AT58</f>
        <v>7.6740065806124996E-3</v>
      </c>
      <c r="BG10" s="1">
        <f>HuntingtonData!$AT59</f>
        <v>7.1840169838501798E-3</v>
      </c>
      <c r="BH10" s="1">
        <f>HuntingtonData!$AT60</f>
        <v>6.8283982091219501E-3</v>
      </c>
      <c r="BI10" s="1">
        <f>HuntingtonData!$AT61</f>
        <v>6.6787083131415502E-3</v>
      </c>
      <c r="BJ10" s="1">
        <f>HuntingtonData!$AT62</f>
        <v>8.5647843446974709E-3</v>
      </c>
      <c r="BK10" s="1">
        <f>HuntingtonData!$AT63</f>
        <v>8.3471597420590807E-3</v>
      </c>
      <c r="BL10" s="1">
        <f>HuntingtonData!$AT64</f>
        <v>8.5875427837364595E-3</v>
      </c>
      <c r="BM10" s="1">
        <f>HuntingtonData!$AT65</f>
        <v>8.8308210130109803E-3</v>
      </c>
      <c r="BN10" s="1">
        <f>HuntingtonData!$AT66</f>
        <v>8.8501949203662507E-3</v>
      </c>
      <c r="BO10" s="1">
        <f>HuntingtonData!$AT67</f>
        <v>8.4477024483727604E-3</v>
      </c>
      <c r="BP10" s="1">
        <f>HuntingtonData!$AT68</f>
        <v>8.5344677895467999E-3</v>
      </c>
      <c r="BQ10" s="1">
        <f>HuntingtonData!$AT69</f>
        <v>8.0485368529647806E-3</v>
      </c>
      <c r="BR10" s="1">
        <f>HuntingtonData!$AT70</f>
        <v>9.6280556104632008E-3</v>
      </c>
      <c r="BS10" s="1">
        <f>HuntingtonData!$AT71</f>
        <v>9.1045031854078695E-3</v>
      </c>
      <c r="BT10" s="1">
        <f>HuntingtonData!$AT72</f>
        <v>8.6624675805853993E-3</v>
      </c>
    </row>
    <row r="11" spans="1:72" x14ac:dyDescent="0.25">
      <c r="A11" s="1" t="s">
        <v>55</v>
      </c>
      <c r="B11" s="1">
        <f>PNCData!$AT2</f>
        <v>1.43870434499653E-2</v>
      </c>
      <c r="C11" s="1">
        <f>PNCData!$AT3</f>
        <v>1.49231181106564E-2</v>
      </c>
      <c r="D11" s="1">
        <f>PNCData!$AT4</f>
        <v>1.5653940251987599E-2</v>
      </c>
      <c r="E11" s="1">
        <f>PNCData!$AT5</f>
        <v>1.6353873573847402E-2</v>
      </c>
      <c r="F11" s="1">
        <f>PNCData!$AT6</f>
        <v>1.5173845997659301E-2</v>
      </c>
      <c r="G11" s="1">
        <f>PNCData!$AT7</f>
        <v>1.5925854248803301E-2</v>
      </c>
      <c r="H11" s="1">
        <f>PNCData!$AT8</f>
        <v>1.6903368223047398E-2</v>
      </c>
      <c r="I11" s="1">
        <f>PNCData!$AT9</f>
        <v>1.7322572163015301E-2</v>
      </c>
      <c r="J11" s="1">
        <f>PNCData!$AT10</f>
        <v>1.8541344601998098E-2</v>
      </c>
      <c r="K11" s="1">
        <f>PNCData!$AT11</f>
        <v>1.9074371981907399E-2</v>
      </c>
      <c r="L11" s="1">
        <f>PNCData!$AT12</f>
        <v>1.90711834307392E-2</v>
      </c>
      <c r="M11" s="1">
        <f>PNCData!$AT13</f>
        <v>1.9529957359100701E-2</v>
      </c>
      <c r="N11" s="1">
        <f>PNCData!$AT14</f>
        <v>1.6646564975175901E-2</v>
      </c>
      <c r="O11" s="1">
        <f>PNCData!$AT15</f>
        <v>1.6144793057765099E-2</v>
      </c>
      <c r="P11" s="1">
        <f>PNCData!$AT16</f>
        <v>1.47716661273306E-2</v>
      </c>
      <c r="Q11" s="1">
        <f>PNCData!$AT17</f>
        <v>1.43872892041043E-2</v>
      </c>
      <c r="R11" s="1">
        <f>PNCData!$AT18</f>
        <v>1.3373325090745699E-2</v>
      </c>
      <c r="S11" s="1">
        <f>PNCData!$AT19</f>
        <v>1.21296702600922E-2</v>
      </c>
      <c r="T11" s="1">
        <f>PNCData!$AT20</f>
        <v>1.18174160397094E-2</v>
      </c>
      <c r="U11" s="1">
        <f>PNCData!$AT21</f>
        <v>1.21499789498023E-2</v>
      </c>
      <c r="V11" s="1">
        <f>PNCData!$AT22</f>
        <v>1.1851070603487701E-2</v>
      </c>
      <c r="W11" s="1">
        <f>PNCData!$AT23</f>
        <v>1.15497383483383E-2</v>
      </c>
      <c r="X11" s="1">
        <f>PNCData!$AT24</f>
        <v>1.1530154143974999E-2</v>
      </c>
      <c r="Y11" s="1">
        <f>PNCData!$AT25</f>
        <v>1.17105551503383E-2</v>
      </c>
      <c r="Z11" s="1">
        <f>PNCData!$AT26</f>
        <v>1.0757620763667999E-2</v>
      </c>
      <c r="AA11" s="1">
        <f>PNCData!$AT27</f>
        <v>1.02006160268768E-2</v>
      </c>
      <c r="AB11" s="1">
        <f>PNCData!$AT28</f>
        <v>8.2011317572563795E-3</v>
      </c>
      <c r="AC11" s="1">
        <f>PNCData!$AT29</f>
        <v>7.9592709728543293E-3</v>
      </c>
      <c r="AD11" s="1">
        <f>PNCData!$AT30</f>
        <v>1.04618871743026E-2</v>
      </c>
      <c r="AE11" s="1">
        <f>PNCData!$AT31</f>
        <v>1.04069309303785E-2</v>
      </c>
      <c r="AF11" s="1">
        <f>PNCData!$AT32</f>
        <v>9.92858636980932E-3</v>
      </c>
      <c r="AG11" s="1">
        <f>PNCData!$AT33</f>
        <v>9.7821667079531303E-3</v>
      </c>
      <c r="AH11" s="1">
        <f>PNCData!$AT34</f>
        <v>1.7587263630019501E-2</v>
      </c>
      <c r="AI11" s="1">
        <f>PNCData!$AT35</f>
        <v>1.8091062251234798E-2</v>
      </c>
      <c r="AJ11" s="1">
        <f>PNCData!$AT36</f>
        <v>1.72854350496645E-2</v>
      </c>
      <c r="AK11" s="1">
        <f>PNCData!$AT37</f>
        <v>8.1464158460199804E-3</v>
      </c>
      <c r="AL11" s="1">
        <f>PNCData!$AT38</f>
        <v>3.1925614730655499E-2</v>
      </c>
      <c r="AM11" s="1">
        <f>PNCData!$AT39</f>
        <v>3.2478142901835302E-2</v>
      </c>
      <c r="AN11" s="1">
        <f>PNCData!$AT40</f>
        <v>3.3291845529511199E-2</v>
      </c>
      <c r="AO11" s="1">
        <f>PNCData!$AT41</f>
        <v>3.3195460626057299E-2</v>
      </c>
      <c r="AP11" s="1">
        <f>PNCData!$AT42</f>
        <v>3.2339917672564202E-2</v>
      </c>
      <c r="AQ11" s="1">
        <f>PNCData!$AT43</f>
        <v>3.2247327098369298E-2</v>
      </c>
      <c r="AR11" s="1">
        <f>PNCData!$AT44</f>
        <v>3.1435805830171103E-2</v>
      </c>
      <c r="AS11" s="1">
        <f>PNCData!$AT45</f>
        <v>3.0467750075092299E-2</v>
      </c>
      <c r="AT11" s="1">
        <f>PNCData!$AT46</f>
        <v>2.4501048097193698E-2</v>
      </c>
      <c r="AU11" s="1">
        <f>PNCData!$AT47</f>
        <v>2.38953407369276E-2</v>
      </c>
      <c r="AV11" s="1">
        <f>PNCData!$AT48</f>
        <v>2.3715886357746799E-2</v>
      </c>
      <c r="AW11" s="1">
        <f>PNCData!$AT49</f>
        <v>2.3105663729874201E-2</v>
      </c>
      <c r="AX11" s="1">
        <f>PNCData!$AT50</f>
        <v>2.14065079527298E-2</v>
      </c>
      <c r="AY11" s="1">
        <f>PNCData!$AT51</f>
        <v>2.1090782681485801E-2</v>
      </c>
      <c r="AZ11" s="1">
        <f>PNCData!$AT52</f>
        <v>2.09162162522156E-2</v>
      </c>
      <c r="BA11" s="1">
        <f>PNCData!$AT53</f>
        <v>2.0633475851127701E-2</v>
      </c>
      <c r="BB11" s="1">
        <f>PNCData!$AT54</f>
        <v>1.8229987401146501E-2</v>
      </c>
      <c r="BC11" s="1">
        <f>PNCData!$AT55</f>
        <v>1.7997579741679499E-2</v>
      </c>
      <c r="BD11" s="1">
        <f>PNCData!$AT56</f>
        <v>1.7997982143646001E-2</v>
      </c>
      <c r="BE11" s="1">
        <f>PNCData!$AT57</f>
        <v>1.7669489836578501E-2</v>
      </c>
      <c r="BF11" s="1">
        <f>PNCData!$AT58</f>
        <v>1.6258425841744601E-2</v>
      </c>
      <c r="BG11" s="1">
        <f>PNCData!$AT59</f>
        <v>1.62731941350376E-2</v>
      </c>
      <c r="BH11" s="1">
        <f>PNCData!$AT60</f>
        <v>1.6329661170198299E-2</v>
      </c>
      <c r="BI11" s="1">
        <f>PNCData!$AT61</f>
        <v>1.6230946118783399E-2</v>
      </c>
      <c r="BJ11" s="1">
        <f>PNCData!$AT62</f>
        <v>1.3236308148724899E-2</v>
      </c>
      <c r="BK11" s="1">
        <f>PNCData!$AT63</f>
        <v>1.3085887571487501E-2</v>
      </c>
      <c r="BL11" s="1">
        <f>PNCData!$AT64</f>
        <v>1.29744774381881E-2</v>
      </c>
      <c r="BM11" s="1">
        <f>PNCData!$AT65</f>
        <v>1.29732240907365E-2</v>
      </c>
      <c r="BN11" s="1">
        <f>PNCData!$AT66</f>
        <v>1.22627971028268E-2</v>
      </c>
      <c r="BO11" s="1">
        <f>PNCData!$AT67</f>
        <v>1.1922150421739001E-2</v>
      </c>
      <c r="BP11" s="1">
        <f>PNCData!$AT68</f>
        <v>1.18040551581694E-2</v>
      </c>
      <c r="BQ11" s="1">
        <f>PNCData!$AT69</f>
        <v>1.1795636307381801E-2</v>
      </c>
      <c r="BR11" s="1">
        <f>PNCData!$AT70</f>
        <v>1.19222907846785E-2</v>
      </c>
      <c r="BS11" s="1">
        <f>PNCData!$AT71</f>
        <v>1.18294888560064E-2</v>
      </c>
      <c r="BT11" s="1">
        <f>PNCData!$AT72</f>
        <v>1.18325127712433E-2</v>
      </c>
    </row>
    <row r="12" spans="1:72" x14ac:dyDescent="0.25">
      <c r="A12" s="1" t="s">
        <v>57</v>
      </c>
      <c r="B12" s="1">
        <f>TDData!$AT2</f>
        <v>2.29425757449295E-2</v>
      </c>
      <c r="C12" s="1">
        <f>TDData!$AT3</f>
        <v>3.5123867938089998E-2</v>
      </c>
      <c r="D12" s="1">
        <f>TDData!$AT4</f>
        <v>3.6329693204910002E-2</v>
      </c>
      <c r="E12" s="1">
        <f>TDData!$AT5</f>
        <v>4.0873605947955402E-2</v>
      </c>
      <c r="F12" s="1">
        <f>TDData!$AT6</f>
        <v>2.61619871263278E-2</v>
      </c>
      <c r="G12" s="1">
        <f>TDData!$AT7</f>
        <v>2.7219688565676501E-2</v>
      </c>
      <c r="H12" s="1">
        <f>TDData!$AT8</f>
        <v>2.612484719429E-2</v>
      </c>
      <c r="I12" s="1">
        <f>TDData!$AT9</f>
        <v>2.5603369983188701E-2</v>
      </c>
      <c r="J12" s="1">
        <f>TDData!$AT10</f>
        <v>3.1670838418733603E-2</v>
      </c>
      <c r="K12" s="1">
        <f>TDData!$AT11</f>
        <v>3.2907746539420503E-2</v>
      </c>
      <c r="L12" s="1">
        <f>TDData!$AT12</f>
        <v>3.5478414015248101E-2</v>
      </c>
      <c r="M12" s="1">
        <f>TDData!$AT13</f>
        <v>3.5911148640724297E-2</v>
      </c>
      <c r="N12" s="1">
        <f>TDData!$AT14</f>
        <v>4.2252167855684503E-2</v>
      </c>
      <c r="O12" s="1">
        <f>TDData!$AT15</f>
        <v>4.3968404739289098E-2</v>
      </c>
      <c r="P12" s="1">
        <f>TDData!$AT16</f>
        <v>7.0495351074062199E-2</v>
      </c>
      <c r="Q12" s="1">
        <f>TDData!$AT17</f>
        <v>7.0724940693980901E-2</v>
      </c>
      <c r="R12" s="1">
        <f>TDData!$AT18</f>
        <v>2.3438415563107901E-2</v>
      </c>
      <c r="S12" s="1">
        <f>TDData!$AT19</f>
        <v>2.1773052219036901E-2</v>
      </c>
      <c r="T12" s="1">
        <f>TDData!$AT20</f>
        <v>2.0137606981037101E-2</v>
      </c>
      <c r="U12" s="1">
        <f>TDData!$AT21</f>
        <v>2.2383883603805301E-2</v>
      </c>
      <c r="V12" s="1">
        <f>TDData!$AT22</f>
        <v>2.4741960725863502E-2</v>
      </c>
      <c r="W12" s="1">
        <f>TDData!$AT23</f>
        <v>2.4945525584191101E-2</v>
      </c>
      <c r="X12" s="1">
        <f>TDData!$AT24</f>
        <v>2.6498523425652499E-2</v>
      </c>
      <c r="Y12" s="1">
        <f>TDData!$AT25</f>
        <v>2.4955838689066801E-2</v>
      </c>
      <c r="Z12" s="1">
        <f>TDData!$AT26</f>
        <v>2.59614218124469E-2</v>
      </c>
      <c r="AA12" s="1">
        <f>TDData!$AT27</f>
        <v>2.86428125278844E-2</v>
      </c>
      <c r="AB12" s="1">
        <f>TDData!$AT28</f>
        <v>2.0012468827930199E-2</v>
      </c>
      <c r="AC12" s="1">
        <f>TDData!$AT29</f>
        <v>2.05131482250695E-2</v>
      </c>
      <c r="AD12" s="1">
        <f>TDData!$AT30</f>
        <v>1.73312980983273E-2</v>
      </c>
      <c r="AE12" s="1">
        <f>TDData!$AT31</f>
        <v>1.8151540383014201E-2</v>
      </c>
      <c r="AF12" s="1">
        <f>TDData!$AT32</f>
        <v>1.7546118927272099E-2</v>
      </c>
      <c r="AG12" s="1">
        <f>TDData!$AT33</f>
        <v>5.1619233800084905E-4</v>
      </c>
      <c r="AH12" s="1">
        <f>TDData!$AT34</f>
        <v>3.6279288568926397E-4</v>
      </c>
      <c r="AI12" s="1">
        <f>TDData!$AT35</f>
        <v>3.6217584344778802E-4</v>
      </c>
      <c r="AJ12" s="1">
        <f>TDData!$AT36</f>
        <v>2.4779725809285802E-4</v>
      </c>
      <c r="AK12" s="1">
        <f>TDData!$AT37</f>
        <v>3.7015193370905602E-4</v>
      </c>
      <c r="AL12" s="1">
        <f>TDData!$AT38</f>
        <v>1.2840890492138901E-3</v>
      </c>
      <c r="AM12" s="1">
        <f>TDData!$AT39</f>
        <v>1.3656286798377599E-3</v>
      </c>
      <c r="AN12" s="1">
        <f>TDData!$AT40</f>
        <v>1.41075638385366E-3</v>
      </c>
      <c r="AO12" s="1">
        <f>TDData!$AT41</f>
        <v>1.4564709546799599E-3</v>
      </c>
      <c r="AP12" s="1">
        <f>TDData!$AT42</f>
        <v>1.2840149193999401E-3</v>
      </c>
      <c r="AQ12" s="1">
        <f>TDData!$AT43</f>
        <v>1.3465977049527101E-3</v>
      </c>
      <c r="AR12" s="1">
        <f>TDData!$AT44</f>
        <v>1.4407883854754601E-3</v>
      </c>
      <c r="AS12" s="1">
        <f>TDData!$AT45</f>
        <v>1.4928884836357299E-3</v>
      </c>
      <c r="AT12" s="1">
        <f>TDData!$AT46</f>
        <v>1.2867473600233299E-3</v>
      </c>
      <c r="AU12" s="1">
        <f>TDData!$AT47</f>
        <v>1.34805573597716E-3</v>
      </c>
      <c r="AV12" s="1">
        <f>TDData!$AT48</f>
        <v>1.3950102596663599E-3</v>
      </c>
      <c r="AW12" s="1">
        <f>TDData!$AT49</f>
        <v>5.1998474711408499E-3</v>
      </c>
      <c r="AX12" s="1">
        <f>TDData!$AT50</f>
        <v>2.3744733493719799E-4</v>
      </c>
      <c r="AY12" s="1">
        <f>TDData!$AT51</f>
        <v>2.3796310796056101E-4</v>
      </c>
      <c r="AZ12" s="1">
        <f>TDData!$AT52</f>
        <v>2.34380844528025E-4</v>
      </c>
      <c r="BA12" s="1">
        <f>TDData!$AT53</f>
        <v>2.1876858662224301E-4</v>
      </c>
      <c r="BB12" s="1">
        <f>TDData!$AT54</f>
        <v>4.8649581075345998E-2</v>
      </c>
      <c r="BC12" s="1">
        <f>TDData!$AT55</f>
        <v>4.9114532356923403E-2</v>
      </c>
      <c r="BD12" s="1">
        <f>TDData!$AT56</f>
        <v>4.9525950749782603E-2</v>
      </c>
      <c r="BE12" s="1">
        <f>TDData!$AT57</f>
        <v>4.5050282988466701E-2</v>
      </c>
      <c r="BF12" s="1">
        <f>TDData!$AT58</f>
        <v>6.97426285511656E-2</v>
      </c>
      <c r="BG12" s="1">
        <f>TDData!$AT59</f>
        <v>6.9748839425762599E-2</v>
      </c>
      <c r="BH12" s="1">
        <f>TDData!$AT60</f>
        <v>6.9981937032379704E-2</v>
      </c>
      <c r="BI12" s="1">
        <f>TDData!$AT61</f>
        <v>4.3330485188623001E-2</v>
      </c>
      <c r="BJ12" s="1">
        <f>TDData!$AT62</f>
        <v>5.6868403068882703E-2</v>
      </c>
      <c r="BK12" s="1">
        <f>TDData!$AT63</f>
        <v>5.66660050810339E-2</v>
      </c>
      <c r="BL12" s="1">
        <f>TDData!$AT64</f>
        <v>5.5171636463139398E-2</v>
      </c>
      <c r="BM12" s="1">
        <f>TDData!$AT65</f>
        <v>4.6695961302241601E-2</v>
      </c>
      <c r="BN12" s="1">
        <f>TDData!$AT66</f>
        <v>6.5325296206862102E-2</v>
      </c>
      <c r="BO12" s="1">
        <f>TDData!$AT67</f>
        <v>6.3432123743725893E-2</v>
      </c>
      <c r="BP12" s="1">
        <f>TDData!$AT68</f>
        <v>6.1169583029264597E-2</v>
      </c>
      <c r="BQ12" s="1">
        <f>TDData!$AT69</f>
        <v>5.1846480487937198E-2</v>
      </c>
      <c r="BR12" s="1">
        <f>TDData!$AT70</f>
        <v>7.1415883220827495E-2</v>
      </c>
      <c r="BS12" s="1">
        <f>TDData!$AT71</f>
        <v>7.0772755598194195E-2</v>
      </c>
      <c r="BT12" s="1">
        <f>TDData!$AT72</f>
        <v>6.7144889076152806E-2</v>
      </c>
    </row>
    <row r="13" spans="1:72" x14ac:dyDescent="0.25">
      <c r="A13" s="1" t="s">
        <v>58</v>
      </c>
      <c r="B13" s="1">
        <f>PWCData!$AT2</f>
        <v>6.0586538192207502E-2</v>
      </c>
      <c r="C13" s="1">
        <f>PWCData!$AT3</f>
        <v>6.4659166774614599E-2</v>
      </c>
      <c r="D13" s="1">
        <f>PWCData!$AT4</f>
        <v>6.6954888769656204E-2</v>
      </c>
      <c r="E13" s="1">
        <f>PWCData!$AT5</f>
        <v>3.5950536848053702E-2</v>
      </c>
      <c r="F13" s="1">
        <f>PWCData!$AT6</f>
        <v>1.41713861880273E-2</v>
      </c>
      <c r="G13" s="1">
        <f>PWCData!$AT7</f>
        <v>1.2759941173545101E-2</v>
      </c>
      <c r="H13" s="1">
        <f>PWCData!$AT8</f>
        <v>9.2541424009501497E-3</v>
      </c>
      <c r="I13" s="1">
        <f>PWCData!$AT9</f>
        <v>9.74450515167463E-3</v>
      </c>
      <c r="J13" s="1">
        <f>PWCData!$AT10</f>
        <v>1.5649294796158002E-2</v>
      </c>
      <c r="K13" s="1">
        <f>PWCData!$AT11</f>
        <v>1.58822311506049E-2</v>
      </c>
      <c r="L13" s="1">
        <f>PWCData!$AT12</f>
        <v>1.3384657101425401E-2</v>
      </c>
      <c r="M13" s="1">
        <f>PWCData!$AT13</f>
        <v>1.2733759773522301E-2</v>
      </c>
      <c r="N13" s="1">
        <f>PWCData!$AT14</f>
        <v>1.3260654501714901E-2</v>
      </c>
      <c r="O13" s="1">
        <f>PWCData!$AT15</f>
        <v>1.09631858183882E-2</v>
      </c>
      <c r="P13" s="1">
        <f>PWCData!$AT16</f>
        <v>1.03320062139747E-2</v>
      </c>
      <c r="Q13" s="1">
        <f>PWCData!$AT17</f>
        <v>9.8553400298793895E-3</v>
      </c>
      <c r="R13" s="1">
        <f>PWCData!$AT18</f>
        <v>1.1025850482253401E-2</v>
      </c>
      <c r="S13" s="1">
        <f>PWCData!$AT19</f>
        <v>1.0754280101596901E-2</v>
      </c>
      <c r="T13" s="1">
        <f>PWCData!$AT20</f>
        <v>9.4319931027983198E-3</v>
      </c>
      <c r="U13" s="1">
        <f>PWCData!$AT21</f>
        <v>8.2854903653808692E-3</v>
      </c>
      <c r="V13" s="1">
        <f>PWCData!$AT22</f>
        <v>7.7974663845553002E-3</v>
      </c>
      <c r="W13" s="1">
        <f>PWCData!$AT23</f>
        <v>6.0985457584034897E-3</v>
      </c>
      <c r="X13" s="1">
        <f>PWCData!$AT24</f>
        <v>5.92989950692277E-3</v>
      </c>
      <c r="Y13" s="1">
        <f>PWCData!$AT25</f>
        <v>3.5815302731292001E-3</v>
      </c>
      <c r="Z13" s="1">
        <f>PWCData!$AT26</f>
        <v>1.3376627612314399E-2</v>
      </c>
      <c r="AA13" s="1">
        <f>PWCData!$AT27</f>
        <v>1.33588484949329E-2</v>
      </c>
      <c r="AB13" s="1">
        <f>PWCData!$AT28</f>
        <v>1.3534870941879501E-2</v>
      </c>
      <c r="AC13" s="1">
        <f>PWCData!$AT29</f>
        <v>1.3169426559438801E-2</v>
      </c>
      <c r="AD13" s="1">
        <f>PWCData!$AT30</f>
        <v>1.3246136386032999E-2</v>
      </c>
      <c r="AE13" s="1">
        <f>PWCData!$AT31</f>
        <v>1.3446182649801399E-2</v>
      </c>
      <c r="AF13" s="1">
        <f>PWCData!$AT32</f>
        <v>1.3355169706225399E-2</v>
      </c>
      <c r="AG13" s="1">
        <f>PWCData!$AT33</f>
        <v>1.3175756727953999E-2</v>
      </c>
      <c r="AH13" s="1">
        <f>PWCData!$AT34</f>
        <v>1.61821416352016E-2</v>
      </c>
      <c r="AI13" s="1">
        <f>PWCData!$AT35</f>
        <v>1.6264373982020301E-2</v>
      </c>
      <c r="AJ13" s="1">
        <f>PWCData!$AT36</f>
        <v>1.41474732486714E-2</v>
      </c>
      <c r="AK13" s="1">
        <f>PWCData!$AT37</f>
        <v>1.46078483004425E-2</v>
      </c>
      <c r="AL13" s="1">
        <f>PWCData!$AT38</f>
        <v>3.52517946656511E-2</v>
      </c>
      <c r="AM13" s="1">
        <f>PWCData!$AT39</f>
        <v>3.6203179710945499E-2</v>
      </c>
      <c r="AN13" s="1">
        <f>PWCData!$AT40</f>
        <v>3.1588466629559997E-2</v>
      </c>
      <c r="AO13" s="1">
        <f>PWCData!$AT41</f>
        <v>3.3279464790590602E-2</v>
      </c>
      <c r="AP13" s="1">
        <f>PWCData!$AT42</f>
        <v>3.34167250560716E-2</v>
      </c>
      <c r="AQ13" s="1">
        <f>PWCData!$AT43</f>
        <v>3.5153746509394998E-2</v>
      </c>
      <c r="AR13" s="1">
        <f>PWCData!$AT44</f>
        <v>3.5800742301525502E-2</v>
      </c>
      <c r="AS13" s="1">
        <f>PWCData!$AT45</f>
        <v>3.7236089003954302E-2</v>
      </c>
      <c r="AT13" s="1">
        <f>PWCData!$AT46</f>
        <v>3.27324508811093E-2</v>
      </c>
      <c r="AU13" s="1">
        <f>PWCData!$AT47</f>
        <v>3.3444252885103602E-2</v>
      </c>
      <c r="AV13" s="1">
        <f>PWCData!$AT48</f>
        <v>3.1944899589766401E-2</v>
      </c>
      <c r="AW13" s="1">
        <f>PWCData!$AT49</f>
        <v>3.2457161374343797E-2</v>
      </c>
      <c r="AX13" s="1">
        <f>PWCData!$AT50</f>
        <v>2.6505701861578301E-2</v>
      </c>
      <c r="AY13" s="1">
        <f>PWCData!$AT51</f>
        <v>2.08010277473696E-2</v>
      </c>
      <c r="AZ13" s="1">
        <f>PWCData!$AT52</f>
        <v>2.09759395244833E-2</v>
      </c>
      <c r="BA13" s="1">
        <f>PWCData!$AT53</f>
        <v>2.1320064548090299E-2</v>
      </c>
      <c r="BB13" s="1">
        <f>PWCData!$AT54</f>
        <v>1.9710694843200299E-2</v>
      </c>
      <c r="BC13" s="1">
        <f>PWCData!$AT55</f>
        <v>7.36555222966114E-3</v>
      </c>
      <c r="BD13" s="1">
        <f>PWCData!$AT56</f>
        <v>7.08354776649869E-3</v>
      </c>
      <c r="BE13" s="1">
        <f>PWCData!$AT57</f>
        <v>6.9177161636619997E-3</v>
      </c>
      <c r="BF13" s="1">
        <f>PWCData!$AT58</f>
        <v>6.8946993962494896E-3</v>
      </c>
      <c r="BG13" s="1">
        <f>PWCData!$AT59</f>
        <v>7.0221945582336597E-3</v>
      </c>
      <c r="BH13" s="1">
        <f>PWCData!$AT60</f>
        <v>6.7864274985672598E-3</v>
      </c>
      <c r="BI13" s="1">
        <f>PWCData!$AT61</f>
        <v>5.8362111280040596E-3</v>
      </c>
      <c r="BJ13" s="1">
        <f>PWCData!$AT62</f>
        <v>7.9507709361252808E-3</v>
      </c>
      <c r="BK13" s="1">
        <f>PWCData!$AT63</f>
        <v>7.8644827736282404E-3</v>
      </c>
      <c r="BL13" s="1">
        <f>PWCData!$AT64</f>
        <v>7.8101835071168798E-3</v>
      </c>
      <c r="BM13" s="1">
        <f>PWCData!$AT65</f>
        <v>7.44945036624992E-3</v>
      </c>
      <c r="BN13" s="1">
        <f>PWCData!$AT66</f>
        <v>1.01060164575927E-2</v>
      </c>
      <c r="BO13" s="1">
        <f>PWCData!$AT67</f>
        <v>1.0001629307015199E-2</v>
      </c>
      <c r="BP13" s="1">
        <f>PWCData!$AT68</f>
        <v>1.0019414371988901E-2</v>
      </c>
      <c r="BQ13" s="1">
        <f>PWCData!$AT69</f>
        <v>9.0071817849459099E-3</v>
      </c>
      <c r="BR13" s="1">
        <f>PWCData!$AT70</f>
        <v>8.4731182821837E-3</v>
      </c>
      <c r="BS13" s="1">
        <f>PWCData!$AT71</f>
        <v>8.2572650305089493E-3</v>
      </c>
      <c r="BT13" s="1">
        <f>PWCData!$AT72</f>
        <v>8.0920673398922494E-3</v>
      </c>
    </row>
    <row r="15" spans="1:72" x14ac:dyDescent="0.25">
      <c r="A15" s="1" t="s">
        <v>60</v>
      </c>
      <c r="B15" s="2">
        <f t="shared" ref="B15:AG15" si="0">MIN(B2:B13)</f>
        <v>9.4736583085213693E-3</v>
      </c>
      <c r="C15" s="2">
        <f t="shared" si="0"/>
        <v>9.10273081924577E-3</v>
      </c>
      <c r="D15" s="2">
        <f t="shared" si="0"/>
        <v>8.8266312072997396E-3</v>
      </c>
      <c r="E15" s="2">
        <f t="shared" si="0"/>
        <v>8.4996467679265292E-3</v>
      </c>
      <c r="F15" s="2">
        <f t="shared" si="0"/>
        <v>9.3873411165540897E-3</v>
      </c>
      <c r="G15" s="2">
        <f t="shared" si="0"/>
        <v>9.1859360152043105E-3</v>
      </c>
      <c r="H15" s="2">
        <f t="shared" si="0"/>
        <v>9.1210265872683008E-3</v>
      </c>
      <c r="I15" s="2">
        <f t="shared" si="0"/>
        <v>9.1046088157729493E-3</v>
      </c>
      <c r="J15" s="2">
        <f t="shared" si="0"/>
        <v>8.6285839577986204E-3</v>
      </c>
      <c r="K15" s="2">
        <f t="shared" si="0"/>
        <v>8.2020977263392806E-3</v>
      </c>
      <c r="L15" s="2">
        <f t="shared" si="0"/>
        <v>7.6998331127352201E-3</v>
      </c>
      <c r="M15" s="2">
        <f t="shared" si="0"/>
        <v>7.1527469648938E-3</v>
      </c>
      <c r="N15" s="2">
        <f t="shared" si="0"/>
        <v>5.90598313336348E-3</v>
      </c>
      <c r="O15" s="2">
        <f t="shared" si="0"/>
        <v>5.6490397722935301E-3</v>
      </c>
      <c r="P15" s="2">
        <f t="shared" si="0"/>
        <v>5.6756549464757203E-3</v>
      </c>
      <c r="Q15" s="2">
        <f t="shared" si="0"/>
        <v>5.5623961972395596E-3</v>
      </c>
      <c r="R15" s="2">
        <f t="shared" si="0"/>
        <v>8.6002004824329899E-3</v>
      </c>
      <c r="S15" s="2">
        <f t="shared" si="0"/>
        <v>8.2425849675777704E-3</v>
      </c>
      <c r="T15" s="2">
        <f t="shared" si="0"/>
        <v>7.8530853765846707E-3</v>
      </c>
      <c r="U15" s="2">
        <f t="shared" si="0"/>
        <v>7.6500896171073701E-3</v>
      </c>
      <c r="V15" s="2">
        <f t="shared" si="0"/>
        <v>7.31310569195352E-3</v>
      </c>
      <c r="W15" s="2">
        <f t="shared" si="0"/>
        <v>6.0985457584034897E-3</v>
      </c>
      <c r="X15" s="2">
        <f t="shared" si="0"/>
        <v>5.92989950692277E-3</v>
      </c>
      <c r="Y15" s="2">
        <f t="shared" si="0"/>
        <v>3.5815302731292001E-3</v>
      </c>
      <c r="Z15" s="2">
        <f t="shared" si="0"/>
        <v>6.6589094215890798E-3</v>
      </c>
      <c r="AA15" s="2">
        <f t="shared" si="0"/>
        <v>6.4698803977504904E-3</v>
      </c>
      <c r="AB15" s="2">
        <f t="shared" si="0"/>
        <v>6.5592563813882798E-3</v>
      </c>
      <c r="AC15" s="2">
        <f t="shared" si="0"/>
        <v>6.4667083546717102E-3</v>
      </c>
      <c r="AD15" s="2">
        <f t="shared" si="0"/>
        <v>6.6568249542087003E-3</v>
      </c>
      <c r="AE15" s="2">
        <f t="shared" si="0"/>
        <v>6.3334763892682003E-3</v>
      </c>
      <c r="AF15" s="2">
        <f t="shared" si="0"/>
        <v>6.2180796731358496E-3</v>
      </c>
      <c r="AG15" s="2">
        <f t="shared" si="0"/>
        <v>5.1619233800084905E-4</v>
      </c>
      <c r="AH15" s="2">
        <f t="shared" ref="AH15:BM15" si="1">MIN(AH2:AH13)</f>
        <v>3.6279288568926397E-4</v>
      </c>
      <c r="AI15" s="2">
        <f t="shared" si="1"/>
        <v>3.6217584344778802E-4</v>
      </c>
      <c r="AJ15" s="2">
        <f t="shared" si="1"/>
        <v>2.4779725809285802E-4</v>
      </c>
      <c r="AK15" s="2">
        <f t="shared" si="1"/>
        <v>3.7015193370905602E-4</v>
      </c>
      <c r="AL15" s="2">
        <f t="shared" si="1"/>
        <v>1.2840890492138901E-3</v>
      </c>
      <c r="AM15" s="2">
        <f t="shared" si="1"/>
        <v>1.3656286798377599E-3</v>
      </c>
      <c r="AN15" s="2">
        <f t="shared" si="1"/>
        <v>1.41075638385366E-3</v>
      </c>
      <c r="AO15" s="2">
        <f t="shared" si="1"/>
        <v>1.4564709546799599E-3</v>
      </c>
      <c r="AP15" s="2">
        <f t="shared" si="1"/>
        <v>1.2840149193999401E-3</v>
      </c>
      <c r="AQ15" s="2">
        <f t="shared" si="1"/>
        <v>1.3465977049527101E-3</v>
      </c>
      <c r="AR15" s="2">
        <f t="shared" si="1"/>
        <v>1.4407883854754601E-3</v>
      </c>
      <c r="AS15" s="2">
        <f t="shared" si="1"/>
        <v>1.4928884836357299E-3</v>
      </c>
      <c r="AT15" s="2">
        <f t="shared" si="1"/>
        <v>1.2867473600233299E-3</v>
      </c>
      <c r="AU15" s="2">
        <f t="shared" si="1"/>
        <v>1.34805573597716E-3</v>
      </c>
      <c r="AV15" s="2">
        <f t="shared" si="1"/>
        <v>1.3950102596663599E-3</v>
      </c>
      <c r="AW15" s="2">
        <f t="shared" si="1"/>
        <v>5.1998474711408499E-3</v>
      </c>
      <c r="AX15" s="2">
        <f t="shared" si="1"/>
        <v>2.3744733493719799E-4</v>
      </c>
      <c r="AY15" s="2">
        <f t="shared" si="1"/>
        <v>2.3796310796056101E-4</v>
      </c>
      <c r="AZ15" s="2">
        <f t="shared" si="1"/>
        <v>2.34380844528025E-4</v>
      </c>
      <c r="BA15" s="2">
        <f t="shared" si="1"/>
        <v>2.1876858662224301E-4</v>
      </c>
      <c r="BB15" s="2">
        <f t="shared" si="1"/>
        <v>6.0342582843686699E-3</v>
      </c>
      <c r="BC15" s="2">
        <f t="shared" si="1"/>
        <v>5.8692037483620198E-3</v>
      </c>
      <c r="BD15" s="2">
        <f t="shared" si="1"/>
        <v>5.7742099732414698E-3</v>
      </c>
      <c r="BE15" s="2">
        <f t="shared" si="1"/>
        <v>5.58782211225966E-3</v>
      </c>
      <c r="BF15" s="2">
        <f t="shared" si="1"/>
        <v>6.8946993962494896E-3</v>
      </c>
      <c r="BG15" s="2">
        <f t="shared" si="1"/>
        <v>7.0221945582336597E-3</v>
      </c>
      <c r="BH15" s="2">
        <f t="shared" si="1"/>
        <v>6.7864274985672598E-3</v>
      </c>
      <c r="BI15" s="2">
        <f t="shared" si="1"/>
        <v>5.8362111280040596E-3</v>
      </c>
      <c r="BJ15" s="2">
        <f t="shared" si="1"/>
        <v>7.9507709361252808E-3</v>
      </c>
      <c r="BK15" s="2">
        <f t="shared" si="1"/>
        <v>7.8644827736282404E-3</v>
      </c>
      <c r="BL15" s="2">
        <f t="shared" si="1"/>
        <v>7.8101835071168798E-3</v>
      </c>
      <c r="BM15" s="2">
        <f t="shared" si="1"/>
        <v>7.44945036624992E-3</v>
      </c>
      <c r="BN15" s="2">
        <f t="shared" ref="BN15:BT15" si="2">MIN(BN2:BN13)</f>
        <v>8.8501949203662507E-3</v>
      </c>
      <c r="BO15" s="2">
        <f t="shared" si="2"/>
        <v>8.4477024483727604E-3</v>
      </c>
      <c r="BP15" s="2">
        <f t="shared" si="2"/>
        <v>8.5344677895467999E-3</v>
      </c>
      <c r="BQ15" s="2">
        <f t="shared" si="2"/>
        <v>8.0485368529647806E-3</v>
      </c>
      <c r="BR15" s="2">
        <f t="shared" si="2"/>
        <v>8.4731182821837E-3</v>
      </c>
      <c r="BS15" s="2">
        <f t="shared" si="2"/>
        <v>8.2572650305089493E-3</v>
      </c>
      <c r="BT15" s="2">
        <f t="shared" si="2"/>
        <v>8.0920673398922494E-3</v>
      </c>
    </row>
    <row r="16" spans="1:72" x14ac:dyDescent="0.25">
      <c r="A16" s="1" t="s">
        <v>61</v>
      </c>
      <c r="B16" s="1">
        <f t="shared" ref="B16:AG16" si="3">_xlfn.QUARTILE.INC(B2:B13,1)</f>
        <v>1.9144816779271823E-2</v>
      </c>
      <c r="C16" s="1">
        <f t="shared" si="3"/>
        <v>1.8503203613002474E-2</v>
      </c>
      <c r="D16" s="1">
        <f t="shared" si="3"/>
        <v>1.8173361460220701E-2</v>
      </c>
      <c r="E16" s="1">
        <f t="shared" si="3"/>
        <v>1.701903822249155E-2</v>
      </c>
      <c r="F16" s="1">
        <f t="shared" si="3"/>
        <v>1.4923231045251301E-2</v>
      </c>
      <c r="G16" s="1">
        <f t="shared" si="3"/>
        <v>1.3960492737086425E-2</v>
      </c>
      <c r="H16" s="1">
        <f t="shared" si="3"/>
        <v>1.1592773225780138E-2</v>
      </c>
      <c r="I16" s="1">
        <f t="shared" si="3"/>
        <v>1.0363664746081008E-2</v>
      </c>
      <c r="J16" s="1">
        <f t="shared" si="3"/>
        <v>1.5649294796158002E-2</v>
      </c>
      <c r="K16" s="1">
        <f t="shared" si="3"/>
        <v>1.58822311506049E-2</v>
      </c>
      <c r="L16" s="1">
        <f t="shared" si="3"/>
        <v>1.3384657101425401E-2</v>
      </c>
      <c r="M16" s="1">
        <f t="shared" si="3"/>
        <v>1.2733759773522301E-2</v>
      </c>
      <c r="N16" s="1">
        <f t="shared" si="3"/>
        <v>1.3260654501714901E-2</v>
      </c>
      <c r="O16" s="1">
        <f t="shared" si="3"/>
        <v>1.09631858183882E-2</v>
      </c>
      <c r="P16" s="1">
        <f t="shared" si="3"/>
        <v>1.03320062139747E-2</v>
      </c>
      <c r="Q16" s="1">
        <f t="shared" si="3"/>
        <v>9.7750364916815765E-3</v>
      </c>
      <c r="R16" s="1">
        <f t="shared" si="3"/>
        <v>1.0886682774247201E-2</v>
      </c>
      <c r="S16" s="1">
        <f t="shared" si="3"/>
        <v>1.0220071682421545E-2</v>
      </c>
      <c r="T16" s="1">
        <f t="shared" si="3"/>
        <v>9.1769677448264204E-3</v>
      </c>
      <c r="U16" s="1">
        <f t="shared" si="3"/>
        <v>8.2854903653808692E-3</v>
      </c>
      <c r="V16" s="1">
        <f t="shared" si="3"/>
        <v>8.2573710230889018E-3</v>
      </c>
      <c r="W16" s="1">
        <f t="shared" si="3"/>
        <v>7.8287678809706076E-3</v>
      </c>
      <c r="X16" s="1">
        <f t="shared" si="3"/>
        <v>7.7093673416136974E-3</v>
      </c>
      <c r="Y16" s="1">
        <f t="shared" si="3"/>
        <v>7.4867162062329899E-3</v>
      </c>
      <c r="Z16" s="1">
        <f t="shared" si="3"/>
        <v>1.0482655966678852E-2</v>
      </c>
      <c r="AA16" s="1">
        <f t="shared" si="3"/>
        <v>9.9922742529931045E-3</v>
      </c>
      <c r="AB16" s="1">
        <f t="shared" si="3"/>
        <v>9.15957241089029E-3</v>
      </c>
      <c r="AC16" s="1">
        <f t="shared" si="3"/>
        <v>9.1847913954227443E-3</v>
      </c>
      <c r="AD16" s="1">
        <f t="shared" si="3"/>
        <v>1.1154420391853274E-2</v>
      </c>
      <c r="AE16" s="1">
        <f t="shared" si="3"/>
        <v>1.0876728927998651E-2</v>
      </c>
      <c r="AF16" s="1">
        <f t="shared" si="3"/>
        <v>1.0651271132727781E-2</v>
      </c>
      <c r="AG16" s="1">
        <f t="shared" si="3"/>
        <v>9.0775832911719895E-3</v>
      </c>
      <c r="AH16" s="1">
        <f t="shared" ref="AH16:BM16" si="4">_xlfn.QUARTILE.INC(AH2:AH13,1)</f>
        <v>1.61821416352016E-2</v>
      </c>
      <c r="AI16" s="1">
        <f t="shared" si="4"/>
        <v>1.6140701898363551E-2</v>
      </c>
      <c r="AJ16" s="1">
        <f t="shared" si="4"/>
        <v>1.41474732486714E-2</v>
      </c>
      <c r="AK16" s="1">
        <f t="shared" si="4"/>
        <v>1.3341875599565595E-2</v>
      </c>
      <c r="AL16" s="1">
        <f t="shared" si="4"/>
        <v>2.5849192835559427E-2</v>
      </c>
      <c r="AM16" s="1">
        <f t="shared" si="4"/>
        <v>2.624642816836105E-2</v>
      </c>
      <c r="AN16" s="1">
        <f t="shared" si="4"/>
        <v>2.6635026244643249E-2</v>
      </c>
      <c r="AO16" s="1">
        <f t="shared" si="4"/>
        <v>2.6283053498381E-2</v>
      </c>
      <c r="AP16" s="1">
        <f t="shared" si="4"/>
        <v>3.1393952163812175E-2</v>
      </c>
      <c r="AQ16" s="1">
        <f t="shared" si="4"/>
        <v>3.1274961886275626E-2</v>
      </c>
      <c r="AR16" s="1">
        <f t="shared" si="4"/>
        <v>3.0487806315169976E-2</v>
      </c>
      <c r="AS16" s="1">
        <f t="shared" si="4"/>
        <v>2.9674921047029526E-2</v>
      </c>
      <c r="AT16" s="1">
        <f t="shared" si="4"/>
        <v>2.4058219988550723E-2</v>
      </c>
      <c r="AU16" s="1">
        <f t="shared" si="4"/>
        <v>2.3498484221093175E-2</v>
      </c>
      <c r="AV16" s="1">
        <f t="shared" si="4"/>
        <v>2.3299021862216725E-2</v>
      </c>
      <c r="AW16" s="1">
        <f t="shared" si="4"/>
        <v>2.2734838949682076E-2</v>
      </c>
      <c r="AX16" s="1">
        <f t="shared" si="4"/>
        <v>2.0746804158615101E-2</v>
      </c>
      <c r="AY16" s="1">
        <f t="shared" si="4"/>
        <v>2.0301793185464951E-2</v>
      </c>
      <c r="AZ16" s="1">
        <f t="shared" si="4"/>
        <v>2.0400338553479575E-2</v>
      </c>
      <c r="BA16" s="1">
        <f t="shared" si="4"/>
        <v>2.0142989989913727E-2</v>
      </c>
      <c r="BB16" s="1">
        <f t="shared" si="4"/>
        <v>1.80458975456789E-2</v>
      </c>
      <c r="BC16" s="1">
        <f t="shared" si="4"/>
        <v>1.3750867956112961E-2</v>
      </c>
      <c r="BD16" s="1">
        <f t="shared" si="4"/>
        <v>1.3380050401437672E-2</v>
      </c>
      <c r="BE16" s="1">
        <f t="shared" si="4"/>
        <v>1.3243916474262925E-2</v>
      </c>
      <c r="BF16" s="1">
        <f t="shared" si="4"/>
        <v>1.1911706806281751E-2</v>
      </c>
      <c r="BG16" s="1">
        <f t="shared" si="4"/>
        <v>1.154044190097132E-2</v>
      </c>
      <c r="BH16" s="1">
        <f t="shared" si="4"/>
        <v>1.1332088309517287E-2</v>
      </c>
      <c r="BI16" s="1">
        <f t="shared" si="4"/>
        <v>1.1182247051173436E-2</v>
      </c>
      <c r="BJ16" s="1">
        <f t="shared" si="4"/>
        <v>1.0956377949165567E-2</v>
      </c>
      <c r="BK16" s="1">
        <f t="shared" si="4"/>
        <v>1.075162355463387E-2</v>
      </c>
      <c r="BL16" s="1">
        <f t="shared" si="4"/>
        <v>1.0719918981846589E-2</v>
      </c>
      <c r="BM16" s="1">
        <f t="shared" si="4"/>
        <v>1.0768918465432495E-2</v>
      </c>
      <c r="BN16" s="1">
        <f t="shared" ref="BN16:BT16" si="5">_xlfn.QUARTILE.INC(BN2:BN13,1)</f>
        <v>1.1363596002651299E-2</v>
      </c>
      <c r="BO16" s="1">
        <f t="shared" si="5"/>
        <v>1.11802817873266E-2</v>
      </c>
      <c r="BP16" s="1">
        <f t="shared" si="5"/>
        <v>1.1335495634992775E-2</v>
      </c>
      <c r="BQ16" s="1">
        <f t="shared" si="5"/>
        <v>1.0977614298392177E-2</v>
      </c>
      <c r="BR16" s="1">
        <f t="shared" si="5"/>
        <v>1.08938999948964E-2</v>
      </c>
      <c r="BS16" s="1">
        <f t="shared" si="5"/>
        <v>1.0733715082066242E-2</v>
      </c>
      <c r="BT16" s="1">
        <f t="shared" si="5"/>
        <v>1.0691431730379199E-2</v>
      </c>
    </row>
    <row r="17" spans="1:72" x14ac:dyDescent="0.25">
      <c r="A17" s="1" t="s">
        <v>62</v>
      </c>
      <c r="B17" s="1">
        <f t="shared" ref="B17:AG17" si="6">_xlfn.QUARTILE.INC(B2:B13,2)</f>
        <v>2.5558168664133497E-2</v>
      </c>
      <c r="C17" s="1">
        <f t="shared" si="6"/>
        <v>3.1495503599961949E-2</v>
      </c>
      <c r="D17" s="1">
        <f t="shared" si="6"/>
        <v>3.2669880783443801E-2</v>
      </c>
      <c r="E17" s="1">
        <f t="shared" si="6"/>
        <v>3.1432315250534353E-2</v>
      </c>
      <c r="F17" s="1">
        <f t="shared" si="6"/>
        <v>2.178541705198225E-2</v>
      </c>
      <c r="G17" s="1">
        <f t="shared" si="6"/>
        <v>2.1326515829219052E-2</v>
      </c>
      <c r="H17" s="1">
        <f t="shared" si="6"/>
        <v>2.0994779735952152E-2</v>
      </c>
      <c r="I17" s="1">
        <f t="shared" si="6"/>
        <v>2.038090582524155E-2</v>
      </c>
      <c r="J17" s="1">
        <f t="shared" si="6"/>
        <v>2.0949447141282301E-2</v>
      </c>
      <c r="K17" s="1">
        <f t="shared" si="6"/>
        <v>2.037088327828325E-2</v>
      </c>
      <c r="L17" s="1">
        <f t="shared" si="6"/>
        <v>1.977230862945225E-2</v>
      </c>
      <c r="M17" s="1">
        <f t="shared" si="6"/>
        <v>2.142423590783285E-2</v>
      </c>
      <c r="N17" s="1">
        <f t="shared" si="6"/>
        <v>1.8774499087476498E-2</v>
      </c>
      <c r="O17" s="1">
        <f t="shared" si="6"/>
        <v>1.8176742904978449E-2</v>
      </c>
      <c r="P17" s="1">
        <f t="shared" si="6"/>
        <v>1.7331857494712298E-2</v>
      </c>
      <c r="Q17" s="1">
        <f t="shared" si="6"/>
        <v>1.35236591600111E-2</v>
      </c>
      <c r="R17" s="1">
        <f t="shared" si="6"/>
        <v>1.4766656462185248E-2</v>
      </c>
      <c r="S17" s="1">
        <f t="shared" si="6"/>
        <v>1.394073011811295E-2</v>
      </c>
      <c r="T17" s="1">
        <f t="shared" si="6"/>
        <v>1.3449820067749901E-2</v>
      </c>
      <c r="U17" s="1">
        <f t="shared" si="6"/>
        <v>1.3536711808385251E-2</v>
      </c>
      <c r="V17" s="1">
        <f t="shared" si="6"/>
        <v>1.257244052894565E-2</v>
      </c>
      <c r="W17" s="1">
        <f t="shared" si="6"/>
        <v>1.27783528918265E-2</v>
      </c>
      <c r="X17" s="1">
        <f t="shared" si="6"/>
        <v>1.274380610131625E-2</v>
      </c>
      <c r="Y17" s="1">
        <f t="shared" si="6"/>
        <v>1.25472037256238E-2</v>
      </c>
      <c r="Z17" s="1">
        <f t="shared" si="6"/>
        <v>1.38985515069142E-2</v>
      </c>
      <c r="AA17" s="1">
        <f t="shared" si="6"/>
        <v>1.3633433630671349E-2</v>
      </c>
      <c r="AB17" s="1">
        <f t="shared" si="6"/>
        <v>1.3534870941879501E-2</v>
      </c>
      <c r="AC17" s="1">
        <f t="shared" si="6"/>
        <v>1.3169426559438801E-2</v>
      </c>
      <c r="AD17" s="1">
        <f t="shared" si="6"/>
        <v>1.5288717242180149E-2</v>
      </c>
      <c r="AE17" s="1">
        <f t="shared" si="6"/>
        <v>1.5561265180536701E-2</v>
      </c>
      <c r="AF17" s="1">
        <f t="shared" si="6"/>
        <v>1.3355169706225399E-2</v>
      </c>
      <c r="AG17" s="1">
        <f t="shared" si="6"/>
        <v>1.2519793674998799E-2</v>
      </c>
      <c r="AH17" s="1">
        <f t="shared" ref="AH17:BM17" si="7">_xlfn.QUARTILE.INC(AH2:AH13,2)</f>
        <v>2.0257447285409999E-2</v>
      </c>
      <c r="AI17" s="1">
        <f t="shared" si="7"/>
        <v>2.0525381372754049E-2</v>
      </c>
      <c r="AJ17" s="1">
        <f t="shared" si="7"/>
        <v>2.0099230413236149E-2</v>
      </c>
      <c r="AK17" s="1">
        <f t="shared" si="7"/>
        <v>1.7985349254398899E-2</v>
      </c>
      <c r="AL17" s="1">
        <f t="shared" si="7"/>
        <v>3.4727276438990054E-2</v>
      </c>
      <c r="AM17" s="1">
        <f t="shared" si="7"/>
        <v>3.5275701788991899E-2</v>
      </c>
      <c r="AN17" s="1">
        <f t="shared" si="7"/>
        <v>3.2440156079535598E-2</v>
      </c>
      <c r="AO17" s="1">
        <f t="shared" si="7"/>
        <v>3.3279464790590602E-2</v>
      </c>
      <c r="AP17" s="1">
        <f t="shared" si="7"/>
        <v>3.446233757414835E-2</v>
      </c>
      <c r="AQ17" s="1">
        <f t="shared" si="7"/>
        <v>3.5285989840526902E-2</v>
      </c>
      <c r="AR17" s="1">
        <f t="shared" si="7"/>
        <v>3.5800742301525502E-2</v>
      </c>
      <c r="AS17" s="1">
        <f t="shared" si="7"/>
        <v>3.7236089003954302E-2</v>
      </c>
      <c r="AT17" s="1">
        <f t="shared" si="7"/>
        <v>3.27324508811093E-2</v>
      </c>
      <c r="AU17" s="1">
        <f t="shared" si="7"/>
        <v>3.3444252885103602E-2</v>
      </c>
      <c r="AV17" s="1">
        <f t="shared" si="7"/>
        <v>3.1944899589766401E-2</v>
      </c>
      <c r="AW17" s="1">
        <f t="shared" si="7"/>
        <v>3.2457161374343797E-2</v>
      </c>
      <c r="AX17" s="1">
        <f t="shared" si="7"/>
        <v>2.577804740086095E-2</v>
      </c>
      <c r="AY17" s="1">
        <f t="shared" si="7"/>
        <v>2.2230041057897651E-2</v>
      </c>
      <c r="AZ17" s="1">
        <f t="shared" si="7"/>
        <v>2.2180295378395498E-2</v>
      </c>
      <c r="BA17" s="1">
        <f t="shared" si="7"/>
        <v>2.2073307323166001E-2</v>
      </c>
      <c r="BB17" s="1">
        <f t="shared" si="7"/>
        <v>2.0310084469092549E-2</v>
      </c>
      <c r="BC17" s="1">
        <f t="shared" si="7"/>
        <v>1.9236738013939849E-2</v>
      </c>
      <c r="BD17" s="1">
        <f t="shared" si="7"/>
        <v>1.9481394257629653E-2</v>
      </c>
      <c r="BE17" s="1">
        <f t="shared" si="7"/>
        <v>1.85390775946935E-2</v>
      </c>
      <c r="BF17" s="1">
        <f t="shared" si="7"/>
        <v>1.9129291464333099E-2</v>
      </c>
      <c r="BG17" s="1">
        <f t="shared" si="7"/>
        <v>1.8648710628134953E-2</v>
      </c>
      <c r="BH17" s="1">
        <f t="shared" si="7"/>
        <v>1.8297862827113952E-2</v>
      </c>
      <c r="BI17" s="1">
        <f t="shared" si="7"/>
        <v>1.7089465912957149E-2</v>
      </c>
      <c r="BJ17" s="1">
        <f t="shared" si="7"/>
        <v>1.5691251170595E-2</v>
      </c>
      <c r="BK17" s="1">
        <f t="shared" si="7"/>
        <v>1.5324481881424951E-2</v>
      </c>
      <c r="BL17" s="1">
        <f t="shared" si="7"/>
        <v>1.509692904680655E-2</v>
      </c>
      <c r="BM17" s="1">
        <f t="shared" si="7"/>
        <v>1.49705470995982E-2</v>
      </c>
      <c r="BN17" s="1">
        <f t="shared" ref="BN17:BT17" si="8">_xlfn.QUARTILE.INC(BN2:BN13,2)</f>
        <v>1.4222007388807001E-2</v>
      </c>
      <c r="BO17" s="1">
        <f t="shared" si="8"/>
        <v>1.4143009883186449E-2</v>
      </c>
      <c r="BP17" s="1">
        <f t="shared" si="8"/>
        <v>1.3961388790272949E-2</v>
      </c>
      <c r="BQ17" s="1">
        <f t="shared" si="8"/>
        <v>1.354607721036705E-2</v>
      </c>
      <c r="BR17" s="1">
        <f t="shared" si="8"/>
        <v>1.2907368287508651E-2</v>
      </c>
      <c r="BS17" s="1">
        <f t="shared" si="8"/>
        <v>1.27407160936765E-2</v>
      </c>
      <c r="BT17" s="1">
        <f t="shared" si="8"/>
        <v>1.272429349410595E-2</v>
      </c>
    </row>
    <row r="18" spans="1:72" x14ac:dyDescent="0.25">
      <c r="A18" s="1" t="s">
        <v>63</v>
      </c>
      <c r="B18" s="1">
        <f t="shared" ref="B18:AG18" si="9">_xlfn.QUARTILE.INC(B3:B14,3)</f>
        <v>4.2141469031256804E-2</v>
      </c>
      <c r="C18" s="1">
        <f t="shared" si="9"/>
        <v>4.2364287526377498E-2</v>
      </c>
      <c r="D18" s="1">
        <f t="shared" si="9"/>
        <v>4.242740772686935E-2</v>
      </c>
      <c r="E18" s="1">
        <f t="shared" si="9"/>
        <v>3.6597417838161353E-2</v>
      </c>
      <c r="F18" s="1">
        <f t="shared" si="9"/>
        <v>3.912333903842205E-2</v>
      </c>
      <c r="G18" s="1">
        <f t="shared" si="9"/>
        <v>4.0404328542950604E-2</v>
      </c>
      <c r="H18" s="1">
        <f t="shared" si="9"/>
        <v>3.8201759392840449E-2</v>
      </c>
      <c r="I18" s="1">
        <f t="shared" si="9"/>
        <v>3.4652440399823153E-2</v>
      </c>
      <c r="J18" s="1">
        <f t="shared" si="9"/>
        <v>4.782502393148725E-2</v>
      </c>
      <c r="K18" s="1">
        <f t="shared" si="9"/>
        <v>4.751904604910135E-2</v>
      </c>
      <c r="L18" s="1">
        <f t="shared" si="9"/>
        <v>4.8372154097948802E-2</v>
      </c>
      <c r="M18" s="1">
        <f t="shared" si="9"/>
        <v>4.48870565889617E-2</v>
      </c>
      <c r="N18" s="1">
        <f t="shared" si="9"/>
        <v>4.88863302605827E-2</v>
      </c>
      <c r="O18" s="1">
        <f t="shared" si="9"/>
        <v>5.4972930931912148E-2</v>
      </c>
      <c r="P18" s="1">
        <f t="shared" si="9"/>
        <v>5.9346426354041595E-2</v>
      </c>
      <c r="Q18" s="1">
        <f t="shared" si="9"/>
        <v>5.2864624052522347E-2</v>
      </c>
      <c r="R18" s="1">
        <f t="shared" si="9"/>
        <v>3.9702479524420548E-2</v>
      </c>
      <c r="S18" s="1">
        <f t="shared" si="9"/>
        <v>3.816387749528815E-2</v>
      </c>
      <c r="T18" s="1">
        <f t="shared" si="9"/>
        <v>3.6562776656462403E-2</v>
      </c>
      <c r="U18" s="1">
        <f t="shared" si="9"/>
        <v>3.2009323796054451E-2</v>
      </c>
      <c r="V18" s="1">
        <f t="shared" si="9"/>
        <v>3.2365550714616304E-2</v>
      </c>
      <c r="W18" s="1">
        <f t="shared" si="9"/>
        <v>3.0023887690109601E-2</v>
      </c>
      <c r="X18" s="1">
        <f t="shared" si="9"/>
        <v>3.0520102006159448E-2</v>
      </c>
      <c r="Y18" s="1">
        <f t="shared" si="9"/>
        <v>2.2650893782253552E-2</v>
      </c>
      <c r="Z18" s="1">
        <f t="shared" si="9"/>
        <v>2.416684192663265E-2</v>
      </c>
      <c r="AA18" s="1">
        <f t="shared" si="9"/>
        <v>2.3835315614368947E-2</v>
      </c>
      <c r="AB18" s="1">
        <f t="shared" si="9"/>
        <v>1.9252557715792047E-2</v>
      </c>
      <c r="AC18" s="1">
        <f t="shared" si="9"/>
        <v>1.90281685302848E-2</v>
      </c>
      <c r="AD18" s="1">
        <f t="shared" si="9"/>
        <v>3.2692999930187996E-2</v>
      </c>
      <c r="AE18" s="1">
        <f t="shared" si="9"/>
        <v>3.3398070441420152E-2</v>
      </c>
      <c r="AF18" s="1">
        <f t="shared" si="9"/>
        <v>3.2981095389831551E-2</v>
      </c>
      <c r="AG18" s="1">
        <f t="shared" si="9"/>
        <v>3.03107994536152E-2</v>
      </c>
      <c r="AH18" s="1">
        <f t="shared" ref="AH18:BM18" si="10">_xlfn.QUARTILE.INC(AH3:AH14,3)</f>
        <v>5.8240322310133846E-2</v>
      </c>
      <c r="AI18" s="1">
        <f t="shared" si="10"/>
        <v>5.8376877019650053E-2</v>
      </c>
      <c r="AJ18" s="1">
        <f t="shared" si="10"/>
        <v>6.5699876554096148E-2</v>
      </c>
      <c r="AK18" s="1">
        <f t="shared" si="10"/>
        <v>5.0579659212925752E-2</v>
      </c>
      <c r="AL18" s="1">
        <f t="shared" si="10"/>
        <v>6.0109603226963446E-2</v>
      </c>
      <c r="AM18" s="1">
        <f t="shared" si="10"/>
        <v>5.8631954402666747E-2</v>
      </c>
      <c r="AN18" s="1">
        <f t="shared" si="10"/>
        <v>5.6632746503973444E-2</v>
      </c>
      <c r="AO18" s="1">
        <f t="shared" si="10"/>
        <v>5.2175359912982305E-2</v>
      </c>
      <c r="AP18" s="1">
        <f t="shared" si="10"/>
        <v>5.4850552922335205E-2</v>
      </c>
      <c r="AQ18" s="1">
        <f t="shared" si="10"/>
        <v>5.4033618179742449E-2</v>
      </c>
      <c r="AR18" s="1">
        <f t="shared" si="10"/>
        <v>5.0272346377901456E-2</v>
      </c>
      <c r="AS18" s="1">
        <f t="shared" si="10"/>
        <v>4.889600933685305E-2</v>
      </c>
      <c r="AT18" s="1">
        <f t="shared" si="10"/>
        <v>4.1376688283987148E-2</v>
      </c>
      <c r="AU18" s="1">
        <f t="shared" si="10"/>
        <v>4.0658967939919355E-2</v>
      </c>
      <c r="AV18" s="1">
        <f t="shared" si="10"/>
        <v>4.0232882808277706E-2</v>
      </c>
      <c r="AW18" s="1">
        <f t="shared" si="10"/>
        <v>3.8808742740714601E-2</v>
      </c>
      <c r="AX18" s="1">
        <f t="shared" si="10"/>
        <v>3.172388600277775E-2</v>
      </c>
      <c r="AY18" s="1">
        <f t="shared" si="10"/>
        <v>3.1447041727543854E-2</v>
      </c>
      <c r="AZ18" s="1">
        <f t="shared" si="10"/>
        <v>3.1053616061804751E-2</v>
      </c>
      <c r="BA18" s="1">
        <f t="shared" si="10"/>
        <v>2.99861486248316E-2</v>
      </c>
      <c r="BB18" s="1">
        <f t="shared" si="10"/>
        <v>3.5547910667365602E-2</v>
      </c>
      <c r="BC18" s="1">
        <f t="shared" si="10"/>
        <v>3.5043099480634804E-2</v>
      </c>
      <c r="BD18" s="1">
        <f t="shared" si="10"/>
        <v>3.4890383128923903E-2</v>
      </c>
      <c r="BE18" s="1">
        <f t="shared" si="10"/>
        <v>3.4051597109453997E-2</v>
      </c>
      <c r="BF18" s="1">
        <f t="shared" si="10"/>
        <v>3.0851973573111653E-2</v>
      </c>
      <c r="BG18" s="1">
        <f t="shared" si="10"/>
        <v>3.0210385802124699E-2</v>
      </c>
      <c r="BH18" s="1">
        <f t="shared" si="10"/>
        <v>2.9906291608599901E-2</v>
      </c>
      <c r="BI18" s="1">
        <f t="shared" si="10"/>
        <v>2.91641120063631E-2</v>
      </c>
      <c r="BJ18" s="1">
        <f t="shared" si="10"/>
        <v>2.8593335772832247E-2</v>
      </c>
      <c r="BK18" s="1">
        <f t="shared" si="10"/>
        <v>2.7483487916719299E-2</v>
      </c>
      <c r="BL18" s="1">
        <f t="shared" si="10"/>
        <v>2.7191884845834149E-2</v>
      </c>
      <c r="BM18" s="1">
        <f t="shared" si="10"/>
        <v>2.6442035087358602E-2</v>
      </c>
      <c r="BN18" s="1">
        <f t="shared" ref="BN18:BT18" si="11">_xlfn.QUARTILE.INC(BN3:BN14,3)</f>
        <v>2.8563366868572103E-2</v>
      </c>
      <c r="BO18" s="1">
        <f t="shared" si="11"/>
        <v>2.7930957876071749E-2</v>
      </c>
      <c r="BP18" s="1">
        <f t="shared" si="11"/>
        <v>2.7287677564153852E-2</v>
      </c>
      <c r="BQ18" s="1">
        <f t="shared" si="11"/>
        <v>2.6264303766757202E-2</v>
      </c>
      <c r="BR18" s="1">
        <f t="shared" si="11"/>
        <v>2.98935757505032E-2</v>
      </c>
      <c r="BS18" s="1">
        <f t="shared" si="11"/>
        <v>2.9242905304868401E-2</v>
      </c>
      <c r="BT18" s="1">
        <f t="shared" si="11"/>
        <v>2.8845618834592898E-2</v>
      </c>
    </row>
    <row r="19" spans="1:72" x14ac:dyDescent="0.25">
      <c r="A19" s="1" t="s">
        <v>64</v>
      </c>
      <c r="B19" s="1">
        <f t="shared" ref="B19:AG19" si="12">MAX(B2:B13)</f>
        <v>6.0586538192207502E-2</v>
      </c>
      <c r="C19" s="1">
        <f t="shared" si="12"/>
        <v>6.4659166774614599E-2</v>
      </c>
      <c r="D19" s="1">
        <f t="shared" si="12"/>
        <v>6.6954888769656204E-2</v>
      </c>
      <c r="E19" s="1">
        <f t="shared" si="12"/>
        <v>4.9974976326111101E-2</v>
      </c>
      <c r="F19" s="1">
        <f t="shared" si="12"/>
        <v>5.4052271324061797E-2</v>
      </c>
      <c r="G19" s="1">
        <f t="shared" si="12"/>
        <v>5.4371071915186302E-2</v>
      </c>
      <c r="H19" s="1">
        <f t="shared" si="12"/>
        <v>4.7567724136556203E-2</v>
      </c>
      <c r="I19" s="1">
        <f t="shared" si="12"/>
        <v>5.8965183191243803E-2</v>
      </c>
      <c r="J19" s="1">
        <f t="shared" si="12"/>
        <v>0.11176070924213601</v>
      </c>
      <c r="K19" s="1">
        <f t="shared" si="12"/>
        <v>0.115482168334141</v>
      </c>
      <c r="L19" s="1">
        <f t="shared" si="12"/>
        <v>8.4226296342095802E-2</v>
      </c>
      <c r="M19" s="1">
        <f t="shared" si="12"/>
        <v>7.1810668217722501E-2</v>
      </c>
      <c r="N19" s="1">
        <f t="shared" si="12"/>
        <v>6.8147518839716106E-2</v>
      </c>
      <c r="O19" s="1">
        <f t="shared" si="12"/>
        <v>6.5462059228084096E-2</v>
      </c>
      <c r="P19" s="1">
        <f t="shared" si="12"/>
        <v>7.6935354560792202E-2</v>
      </c>
      <c r="Q19" s="1">
        <f t="shared" si="12"/>
        <v>7.0724940693980901E-2</v>
      </c>
      <c r="R19" s="1">
        <f t="shared" si="12"/>
        <v>6.7960224171438294E-2</v>
      </c>
      <c r="S19" s="1">
        <f t="shared" si="12"/>
        <v>7.11002652728287E-2</v>
      </c>
      <c r="T19" s="1">
        <f t="shared" si="12"/>
        <v>7.5929838640292499E-2</v>
      </c>
      <c r="U19" s="1">
        <f t="shared" si="12"/>
        <v>5.8687496838261403E-2</v>
      </c>
      <c r="V19" s="1">
        <f t="shared" si="12"/>
        <v>6.9807602253876E-2</v>
      </c>
      <c r="W19" s="1">
        <f t="shared" si="12"/>
        <v>7.0509745981842106E-2</v>
      </c>
      <c r="X19" s="1">
        <f t="shared" si="12"/>
        <v>6.4249341554557804E-2</v>
      </c>
      <c r="Y19" s="1">
        <f t="shared" si="12"/>
        <v>5.4834903509764998E-2</v>
      </c>
      <c r="Z19" s="1">
        <f t="shared" si="12"/>
        <v>9.4959504636517394E-2</v>
      </c>
      <c r="AA19" s="1">
        <f t="shared" si="12"/>
        <v>0.11803673481749601</v>
      </c>
      <c r="AB19" s="1">
        <f t="shared" si="12"/>
        <v>6.5389095638862693E-2</v>
      </c>
      <c r="AC19" s="1">
        <f t="shared" si="12"/>
        <v>5.0936292801701998E-2</v>
      </c>
      <c r="AD19" s="1">
        <f t="shared" si="12"/>
        <v>8.59517701483095E-2</v>
      </c>
      <c r="AE19" s="1">
        <f t="shared" si="12"/>
        <v>8.0598070642287703E-2</v>
      </c>
      <c r="AF19" s="1">
        <f t="shared" si="12"/>
        <v>7.1700115805678297E-2</v>
      </c>
      <c r="AG19" s="1">
        <f t="shared" si="12"/>
        <v>6.2108526004930498E-2</v>
      </c>
      <c r="AH19" s="1">
        <f t="shared" ref="AH19:BM19" si="13">MAX(AH2:AH13)</f>
        <v>8.1760864797265007E-2</v>
      </c>
      <c r="AI19" s="1">
        <f t="shared" si="13"/>
        <v>8.2144612487009105E-2</v>
      </c>
      <c r="AJ19" s="1">
        <f t="shared" si="13"/>
        <v>9.7134338487210994E-2</v>
      </c>
      <c r="AK19" s="1">
        <f t="shared" si="13"/>
        <v>0.12807433329593401</v>
      </c>
      <c r="AL19" s="1">
        <f t="shared" si="13"/>
        <v>7.7419050243639001E-2</v>
      </c>
      <c r="AM19" s="1">
        <f t="shared" si="13"/>
        <v>8.1647710912755495E-2</v>
      </c>
      <c r="AN19" s="1">
        <f t="shared" si="13"/>
        <v>8.6081934367505497E-2</v>
      </c>
      <c r="AO19" s="1">
        <f t="shared" si="13"/>
        <v>9.9716038963322401E-2</v>
      </c>
      <c r="AP19" s="1">
        <f t="shared" si="13"/>
        <v>8.4539603189862797E-2</v>
      </c>
      <c r="AQ19" s="1">
        <f t="shared" si="13"/>
        <v>7.9939039438893703E-2</v>
      </c>
      <c r="AR19" s="1">
        <f t="shared" si="13"/>
        <v>7.95579157419668E-2</v>
      </c>
      <c r="AS19" s="1">
        <f t="shared" si="13"/>
        <v>7.6132842334787398E-2</v>
      </c>
      <c r="AT19" s="1">
        <f t="shared" si="13"/>
        <v>7.4064632226137794E-2</v>
      </c>
      <c r="AU19" s="1">
        <f t="shared" si="13"/>
        <v>7.2236327896473496E-2</v>
      </c>
      <c r="AV19" s="1">
        <f t="shared" si="13"/>
        <v>7.2527188517825594E-2</v>
      </c>
      <c r="AW19" s="1">
        <f t="shared" si="13"/>
        <v>7.2202535494585204E-2</v>
      </c>
      <c r="AX19" s="1">
        <f t="shared" si="13"/>
        <v>6.24328294045998E-2</v>
      </c>
      <c r="AY19" s="1">
        <f t="shared" si="13"/>
        <v>6.1795993144613197E-2</v>
      </c>
      <c r="AZ19" s="1">
        <f t="shared" si="13"/>
        <v>6.1128746558164797E-2</v>
      </c>
      <c r="BA19" s="1">
        <f t="shared" si="13"/>
        <v>5.9999311440981903E-2</v>
      </c>
      <c r="BB19" s="1">
        <f t="shared" si="13"/>
        <v>5.1490107304915003E-2</v>
      </c>
      <c r="BC19" s="1">
        <f t="shared" si="13"/>
        <v>4.9114532356923403E-2</v>
      </c>
      <c r="BD19" s="1">
        <f t="shared" si="13"/>
        <v>4.9525950749782603E-2</v>
      </c>
      <c r="BE19" s="1">
        <f t="shared" si="13"/>
        <v>4.5147499669154198E-2</v>
      </c>
      <c r="BF19" s="1">
        <f t="shared" si="13"/>
        <v>6.97426285511656E-2</v>
      </c>
      <c r="BG19" s="1">
        <f t="shared" si="13"/>
        <v>6.9748839425762599E-2</v>
      </c>
      <c r="BH19" s="1">
        <f t="shared" si="13"/>
        <v>6.9981937032379704E-2</v>
      </c>
      <c r="BI19" s="1">
        <f t="shared" si="13"/>
        <v>4.3330485188623001E-2</v>
      </c>
      <c r="BJ19" s="1">
        <f t="shared" si="13"/>
        <v>5.6868403068882703E-2</v>
      </c>
      <c r="BK19" s="1">
        <f t="shared" si="13"/>
        <v>5.66660050810339E-2</v>
      </c>
      <c r="BL19" s="1">
        <f t="shared" si="13"/>
        <v>5.5171636463139398E-2</v>
      </c>
      <c r="BM19" s="1">
        <f t="shared" si="13"/>
        <v>4.6695961302241601E-2</v>
      </c>
      <c r="BN19" s="1">
        <f t="shared" ref="BN19:BT19" si="14">MAX(BN2:BN13)</f>
        <v>6.5325296206862102E-2</v>
      </c>
      <c r="BO19" s="1">
        <f t="shared" si="14"/>
        <v>6.3432123743725893E-2</v>
      </c>
      <c r="BP19" s="1">
        <f t="shared" si="14"/>
        <v>6.1169583029264597E-2</v>
      </c>
      <c r="BQ19" s="1">
        <f t="shared" si="14"/>
        <v>5.1846480487937198E-2</v>
      </c>
      <c r="BR19" s="1">
        <f t="shared" si="14"/>
        <v>7.1415883220827495E-2</v>
      </c>
      <c r="BS19" s="1">
        <f t="shared" si="14"/>
        <v>7.0772755598194195E-2</v>
      </c>
      <c r="BT19" s="1">
        <f t="shared" si="14"/>
        <v>6.7144889076152806E-2</v>
      </c>
    </row>
    <row r="21" spans="1:72" x14ac:dyDescent="0.25">
      <c r="B21" s="2">
        <f t="shared" ref="B21:AG21" si="15">B15</f>
        <v>9.4736583085213693E-3</v>
      </c>
      <c r="C21" s="2">
        <f t="shared" si="15"/>
        <v>9.10273081924577E-3</v>
      </c>
      <c r="D21" s="2">
        <f t="shared" si="15"/>
        <v>8.8266312072997396E-3</v>
      </c>
      <c r="E21" s="2">
        <f t="shared" si="15"/>
        <v>8.4996467679265292E-3</v>
      </c>
      <c r="F21" s="2">
        <f t="shared" si="15"/>
        <v>9.3873411165540897E-3</v>
      </c>
      <c r="G21" s="2">
        <f t="shared" si="15"/>
        <v>9.1859360152043105E-3</v>
      </c>
      <c r="H21" s="2">
        <f t="shared" si="15"/>
        <v>9.1210265872683008E-3</v>
      </c>
      <c r="I21" s="2">
        <f t="shared" si="15"/>
        <v>9.1046088157729493E-3</v>
      </c>
      <c r="J21" s="2">
        <f t="shared" si="15"/>
        <v>8.6285839577986204E-3</v>
      </c>
      <c r="K21" s="2">
        <f t="shared" si="15"/>
        <v>8.2020977263392806E-3</v>
      </c>
      <c r="L21" s="2">
        <f t="shared" si="15"/>
        <v>7.6998331127352201E-3</v>
      </c>
      <c r="M21" s="2">
        <f t="shared" si="15"/>
        <v>7.1527469648938E-3</v>
      </c>
      <c r="N21" s="2">
        <f t="shared" si="15"/>
        <v>5.90598313336348E-3</v>
      </c>
      <c r="O21" s="2">
        <f t="shared" si="15"/>
        <v>5.6490397722935301E-3</v>
      </c>
      <c r="P21" s="2">
        <f t="shared" si="15"/>
        <v>5.6756549464757203E-3</v>
      </c>
      <c r="Q21" s="2">
        <f t="shared" si="15"/>
        <v>5.5623961972395596E-3</v>
      </c>
      <c r="R21" s="2">
        <f t="shared" si="15"/>
        <v>8.6002004824329899E-3</v>
      </c>
      <c r="S21" s="2">
        <f t="shared" si="15"/>
        <v>8.2425849675777704E-3</v>
      </c>
      <c r="T21" s="2">
        <f t="shared" si="15"/>
        <v>7.8530853765846707E-3</v>
      </c>
      <c r="U21" s="2">
        <f t="shared" si="15"/>
        <v>7.6500896171073701E-3</v>
      </c>
      <c r="V21" s="2">
        <f t="shared" si="15"/>
        <v>7.31310569195352E-3</v>
      </c>
      <c r="W21" s="2">
        <f t="shared" si="15"/>
        <v>6.0985457584034897E-3</v>
      </c>
      <c r="X21" s="2">
        <f t="shared" si="15"/>
        <v>5.92989950692277E-3</v>
      </c>
      <c r="Y21" s="2">
        <f t="shared" si="15"/>
        <v>3.5815302731292001E-3</v>
      </c>
      <c r="Z21" s="2">
        <f t="shared" si="15"/>
        <v>6.6589094215890798E-3</v>
      </c>
      <c r="AA21" s="2">
        <f t="shared" si="15"/>
        <v>6.4698803977504904E-3</v>
      </c>
      <c r="AB21" s="2">
        <f t="shared" si="15"/>
        <v>6.5592563813882798E-3</v>
      </c>
      <c r="AC21" s="2">
        <f t="shared" si="15"/>
        <v>6.4667083546717102E-3</v>
      </c>
      <c r="AD21" s="2">
        <f t="shared" si="15"/>
        <v>6.6568249542087003E-3</v>
      </c>
      <c r="AE21" s="2">
        <f t="shared" si="15"/>
        <v>6.3334763892682003E-3</v>
      </c>
      <c r="AF21" s="2">
        <f t="shared" si="15"/>
        <v>6.2180796731358496E-3</v>
      </c>
      <c r="AG21" s="2">
        <f t="shared" si="15"/>
        <v>5.1619233800084905E-4</v>
      </c>
      <c r="AH21" s="2">
        <f t="shared" ref="AH21:BM21" si="16">AH15</f>
        <v>3.6279288568926397E-4</v>
      </c>
      <c r="AI21" s="2">
        <f t="shared" si="16"/>
        <v>3.6217584344778802E-4</v>
      </c>
      <c r="AJ21" s="2">
        <f t="shared" si="16"/>
        <v>2.4779725809285802E-4</v>
      </c>
      <c r="AK21" s="2">
        <f t="shared" si="16"/>
        <v>3.7015193370905602E-4</v>
      </c>
      <c r="AL21" s="2">
        <f t="shared" si="16"/>
        <v>1.2840890492138901E-3</v>
      </c>
      <c r="AM21" s="2">
        <f t="shared" si="16"/>
        <v>1.3656286798377599E-3</v>
      </c>
      <c r="AN21" s="2">
        <f t="shared" si="16"/>
        <v>1.41075638385366E-3</v>
      </c>
      <c r="AO21" s="2">
        <f t="shared" si="16"/>
        <v>1.4564709546799599E-3</v>
      </c>
      <c r="AP21" s="2">
        <f t="shared" si="16"/>
        <v>1.2840149193999401E-3</v>
      </c>
      <c r="AQ21" s="2">
        <f t="shared" si="16"/>
        <v>1.3465977049527101E-3</v>
      </c>
      <c r="AR21" s="2">
        <f t="shared" si="16"/>
        <v>1.4407883854754601E-3</v>
      </c>
      <c r="AS21" s="2">
        <f t="shared" si="16"/>
        <v>1.4928884836357299E-3</v>
      </c>
      <c r="AT21" s="2">
        <f t="shared" si="16"/>
        <v>1.2867473600233299E-3</v>
      </c>
      <c r="AU21" s="2">
        <f t="shared" si="16"/>
        <v>1.34805573597716E-3</v>
      </c>
      <c r="AV21" s="2">
        <f t="shared" si="16"/>
        <v>1.3950102596663599E-3</v>
      </c>
      <c r="AW21" s="2">
        <f t="shared" si="16"/>
        <v>5.1998474711408499E-3</v>
      </c>
      <c r="AX21" s="2">
        <f t="shared" si="16"/>
        <v>2.3744733493719799E-4</v>
      </c>
      <c r="AY21" s="2">
        <f t="shared" si="16"/>
        <v>2.3796310796056101E-4</v>
      </c>
      <c r="AZ21" s="2">
        <f t="shared" si="16"/>
        <v>2.34380844528025E-4</v>
      </c>
      <c r="BA21" s="2">
        <f t="shared" si="16"/>
        <v>2.1876858662224301E-4</v>
      </c>
      <c r="BB21" s="2">
        <f t="shared" si="16"/>
        <v>6.0342582843686699E-3</v>
      </c>
      <c r="BC21" s="2">
        <f t="shared" si="16"/>
        <v>5.8692037483620198E-3</v>
      </c>
      <c r="BD21" s="2">
        <f t="shared" si="16"/>
        <v>5.7742099732414698E-3</v>
      </c>
      <c r="BE21" s="2">
        <f t="shared" si="16"/>
        <v>5.58782211225966E-3</v>
      </c>
      <c r="BF21" s="2">
        <f t="shared" si="16"/>
        <v>6.8946993962494896E-3</v>
      </c>
      <c r="BG21" s="2">
        <f t="shared" si="16"/>
        <v>7.0221945582336597E-3</v>
      </c>
      <c r="BH21" s="2">
        <f t="shared" si="16"/>
        <v>6.7864274985672598E-3</v>
      </c>
      <c r="BI21" s="2">
        <f t="shared" si="16"/>
        <v>5.8362111280040596E-3</v>
      </c>
      <c r="BJ21" s="2">
        <f t="shared" si="16"/>
        <v>7.9507709361252808E-3</v>
      </c>
      <c r="BK21" s="2">
        <f t="shared" si="16"/>
        <v>7.8644827736282404E-3</v>
      </c>
      <c r="BL21" s="2">
        <f t="shared" si="16"/>
        <v>7.8101835071168798E-3</v>
      </c>
      <c r="BM21" s="2">
        <f t="shared" si="16"/>
        <v>7.44945036624992E-3</v>
      </c>
      <c r="BN21" s="2">
        <f t="shared" ref="BN21:BT21" si="17">BN15</f>
        <v>8.8501949203662507E-3</v>
      </c>
      <c r="BO21" s="2">
        <f t="shared" si="17"/>
        <v>8.4477024483727604E-3</v>
      </c>
      <c r="BP21" s="2">
        <f t="shared" si="17"/>
        <v>8.5344677895467999E-3</v>
      </c>
      <c r="BQ21" s="2">
        <f t="shared" si="17"/>
        <v>8.0485368529647806E-3</v>
      </c>
      <c r="BR21" s="2">
        <f t="shared" si="17"/>
        <v>8.4731182821837E-3</v>
      </c>
      <c r="BS21" s="2">
        <f t="shared" si="17"/>
        <v>8.2572650305089493E-3</v>
      </c>
      <c r="BT21" s="2">
        <f t="shared" si="17"/>
        <v>8.0920673398922494E-3</v>
      </c>
    </row>
    <row r="22" spans="1:72" x14ac:dyDescent="0.25">
      <c r="B22" s="2">
        <f t="shared" ref="B22:AG22" si="18">B16-B15</f>
        <v>9.6711584707504534E-3</v>
      </c>
      <c r="C22" s="2">
        <f t="shared" si="18"/>
        <v>9.4004727937567045E-3</v>
      </c>
      <c r="D22" s="2">
        <f t="shared" si="18"/>
        <v>9.3467302529209612E-3</v>
      </c>
      <c r="E22" s="2">
        <f t="shared" si="18"/>
        <v>8.5193914545650205E-3</v>
      </c>
      <c r="F22" s="2">
        <f t="shared" si="18"/>
        <v>5.5358899286972116E-3</v>
      </c>
      <c r="G22" s="2">
        <f t="shared" si="18"/>
        <v>4.7745567218821141E-3</v>
      </c>
      <c r="H22" s="2">
        <f t="shared" si="18"/>
        <v>2.4717466385118375E-3</v>
      </c>
      <c r="I22" s="2">
        <f t="shared" si="18"/>
        <v>1.2590559303080583E-3</v>
      </c>
      <c r="J22" s="2">
        <f t="shared" si="18"/>
        <v>7.0207108383593814E-3</v>
      </c>
      <c r="K22" s="2">
        <f t="shared" si="18"/>
        <v>7.6801334242656196E-3</v>
      </c>
      <c r="L22" s="2">
        <f t="shared" si="18"/>
        <v>5.6848239886901804E-3</v>
      </c>
      <c r="M22" s="2">
        <f t="shared" si="18"/>
        <v>5.5810128086285007E-3</v>
      </c>
      <c r="N22" s="2">
        <f t="shared" si="18"/>
        <v>7.3546713683514207E-3</v>
      </c>
      <c r="O22" s="2">
        <f t="shared" si="18"/>
        <v>5.3141460460946694E-3</v>
      </c>
      <c r="P22" s="2">
        <f t="shared" si="18"/>
        <v>4.65635126749898E-3</v>
      </c>
      <c r="Q22" s="2">
        <f t="shared" si="18"/>
        <v>4.2126402944420169E-3</v>
      </c>
      <c r="R22" s="2">
        <f t="shared" si="18"/>
        <v>2.2864822918142111E-3</v>
      </c>
      <c r="S22" s="2">
        <f t="shared" si="18"/>
        <v>1.977486714843775E-3</v>
      </c>
      <c r="T22" s="2">
        <f t="shared" si="18"/>
        <v>1.3238823682417498E-3</v>
      </c>
      <c r="U22" s="2">
        <f t="shared" si="18"/>
        <v>6.3540074827349909E-4</v>
      </c>
      <c r="V22" s="2">
        <f t="shared" si="18"/>
        <v>9.4426533113538182E-4</v>
      </c>
      <c r="W22" s="2">
        <f t="shared" si="18"/>
        <v>1.7302221225671179E-3</v>
      </c>
      <c r="X22" s="2">
        <f t="shared" si="18"/>
        <v>1.7794678346909273E-3</v>
      </c>
      <c r="Y22" s="2">
        <f t="shared" si="18"/>
        <v>3.9051859331037898E-3</v>
      </c>
      <c r="Z22" s="2">
        <f t="shared" si="18"/>
        <v>3.8237465450897722E-3</v>
      </c>
      <c r="AA22" s="2">
        <f t="shared" si="18"/>
        <v>3.5223938552426141E-3</v>
      </c>
      <c r="AB22" s="2">
        <f t="shared" si="18"/>
        <v>2.6003160295020103E-3</v>
      </c>
      <c r="AC22" s="2">
        <f t="shared" si="18"/>
        <v>2.7180830407510341E-3</v>
      </c>
      <c r="AD22" s="2">
        <f t="shared" si="18"/>
        <v>4.4975954376445734E-3</v>
      </c>
      <c r="AE22" s="2">
        <f t="shared" si="18"/>
        <v>4.5432525387304502E-3</v>
      </c>
      <c r="AF22" s="2">
        <f t="shared" si="18"/>
        <v>4.4331914595919309E-3</v>
      </c>
      <c r="AG22" s="2">
        <f t="shared" si="18"/>
        <v>8.5613909531711413E-3</v>
      </c>
      <c r="AH22" s="2">
        <f t="shared" ref="AH22:BM22" si="19">AH16-AH15</f>
        <v>1.5819348749512335E-2</v>
      </c>
      <c r="AI22" s="2">
        <f t="shared" si="19"/>
        <v>1.5778526054915764E-2</v>
      </c>
      <c r="AJ22" s="2">
        <f t="shared" si="19"/>
        <v>1.3899675990578541E-2</v>
      </c>
      <c r="AK22" s="2">
        <f t="shared" si="19"/>
        <v>1.2971723665856539E-2</v>
      </c>
      <c r="AL22" s="2">
        <f t="shared" si="19"/>
        <v>2.4565103786345539E-2</v>
      </c>
      <c r="AM22" s="2">
        <f t="shared" si="19"/>
        <v>2.488079948852329E-2</v>
      </c>
      <c r="AN22" s="2">
        <f t="shared" si="19"/>
        <v>2.5224269860789589E-2</v>
      </c>
      <c r="AO22" s="2">
        <f t="shared" si="19"/>
        <v>2.4826582543701039E-2</v>
      </c>
      <c r="AP22" s="2">
        <f t="shared" si="19"/>
        <v>3.0109937244412233E-2</v>
      </c>
      <c r="AQ22" s="2">
        <f t="shared" si="19"/>
        <v>2.9928364181322917E-2</v>
      </c>
      <c r="AR22" s="2">
        <f t="shared" si="19"/>
        <v>2.9047017929694517E-2</v>
      </c>
      <c r="AS22" s="2">
        <f t="shared" si="19"/>
        <v>2.8182032563393796E-2</v>
      </c>
      <c r="AT22" s="2">
        <f t="shared" si="19"/>
        <v>2.2771472628527394E-2</v>
      </c>
      <c r="AU22" s="2">
        <f t="shared" si="19"/>
        <v>2.2150428485116017E-2</v>
      </c>
      <c r="AV22" s="2">
        <f t="shared" si="19"/>
        <v>2.1904011602550365E-2</v>
      </c>
      <c r="AW22" s="2">
        <f t="shared" si="19"/>
        <v>1.7534991478541227E-2</v>
      </c>
      <c r="AX22" s="2">
        <f t="shared" si="19"/>
        <v>2.0509356823677903E-2</v>
      </c>
      <c r="AY22" s="2">
        <f t="shared" si="19"/>
        <v>2.006383007750439E-2</v>
      </c>
      <c r="AZ22" s="2">
        <f t="shared" si="19"/>
        <v>2.0165957708951548E-2</v>
      </c>
      <c r="BA22" s="2">
        <f t="shared" si="19"/>
        <v>1.9924221403291486E-2</v>
      </c>
      <c r="BB22" s="2">
        <f t="shared" si="19"/>
        <v>1.201163926131023E-2</v>
      </c>
      <c r="BC22" s="2">
        <f t="shared" si="19"/>
        <v>7.8816642077509415E-3</v>
      </c>
      <c r="BD22" s="2">
        <f t="shared" si="19"/>
        <v>7.6058404281962025E-3</v>
      </c>
      <c r="BE22" s="2">
        <f t="shared" si="19"/>
        <v>7.6560943620032655E-3</v>
      </c>
      <c r="BF22" s="2">
        <f t="shared" si="19"/>
        <v>5.0170074100322612E-3</v>
      </c>
      <c r="BG22" s="2">
        <f t="shared" si="19"/>
        <v>4.5182473427376607E-3</v>
      </c>
      <c r="BH22" s="2">
        <f t="shared" si="19"/>
        <v>4.5456608109500276E-3</v>
      </c>
      <c r="BI22" s="2">
        <f t="shared" si="19"/>
        <v>5.3460359231693767E-3</v>
      </c>
      <c r="BJ22" s="2">
        <f t="shared" si="19"/>
        <v>3.0056070130402863E-3</v>
      </c>
      <c r="BK22" s="2">
        <f t="shared" si="19"/>
        <v>2.8871407810056298E-3</v>
      </c>
      <c r="BL22" s="2">
        <f t="shared" si="19"/>
        <v>2.9097354747297088E-3</v>
      </c>
      <c r="BM22" s="2">
        <f t="shared" si="19"/>
        <v>3.3194680991825752E-3</v>
      </c>
      <c r="BN22" s="2">
        <f t="shared" ref="BN22:BT22" si="20">BN16-BN15</f>
        <v>2.5134010822850487E-3</v>
      </c>
      <c r="BO22" s="2">
        <f t="shared" si="20"/>
        <v>2.7325793389538396E-3</v>
      </c>
      <c r="BP22" s="2">
        <f t="shared" si="20"/>
        <v>2.8010278454459747E-3</v>
      </c>
      <c r="BQ22" s="2">
        <f t="shared" si="20"/>
        <v>2.9290774454273968E-3</v>
      </c>
      <c r="BR22" s="2">
        <f t="shared" si="20"/>
        <v>2.4207817127126999E-3</v>
      </c>
      <c r="BS22" s="2">
        <f t="shared" si="20"/>
        <v>2.476450051557293E-3</v>
      </c>
      <c r="BT22" s="2">
        <f t="shared" si="20"/>
        <v>2.5993643904869499E-3</v>
      </c>
    </row>
    <row r="23" spans="1:72" x14ac:dyDescent="0.25">
      <c r="B23" s="2">
        <f t="shared" ref="B23:AG23" si="21">B17-B16</f>
        <v>6.4133518848616747E-3</v>
      </c>
      <c r="C23" s="2">
        <f t="shared" si="21"/>
        <v>1.2992299986959475E-2</v>
      </c>
      <c r="D23" s="2">
        <f t="shared" si="21"/>
        <v>1.44965193232231E-2</v>
      </c>
      <c r="E23" s="2">
        <f t="shared" si="21"/>
        <v>1.4413277028042803E-2</v>
      </c>
      <c r="F23" s="2">
        <f t="shared" si="21"/>
        <v>6.8621860067309484E-3</v>
      </c>
      <c r="G23" s="2">
        <f t="shared" si="21"/>
        <v>7.3660230921326272E-3</v>
      </c>
      <c r="H23" s="2">
        <f t="shared" si="21"/>
        <v>9.4020065101720132E-3</v>
      </c>
      <c r="I23" s="2">
        <f t="shared" si="21"/>
        <v>1.0017241079160542E-2</v>
      </c>
      <c r="J23" s="2">
        <f t="shared" si="21"/>
        <v>5.3001523451242996E-3</v>
      </c>
      <c r="K23" s="2">
        <f t="shared" si="21"/>
        <v>4.4886521276783498E-3</v>
      </c>
      <c r="L23" s="2">
        <f t="shared" si="21"/>
        <v>6.3876515280268491E-3</v>
      </c>
      <c r="M23" s="2">
        <f t="shared" si="21"/>
        <v>8.6904761343105496E-3</v>
      </c>
      <c r="N23" s="2">
        <f t="shared" si="21"/>
        <v>5.5138445857615976E-3</v>
      </c>
      <c r="O23" s="2">
        <f t="shared" si="21"/>
        <v>7.2135570865902495E-3</v>
      </c>
      <c r="P23" s="2">
        <f t="shared" si="21"/>
        <v>6.9998512807375977E-3</v>
      </c>
      <c r="Q23" s="2">
        <f t="shared" si="21"/>
        <v>3.7486226683295237E-3</v>
      </c>
      <c r="R23" s="2">
        <f t="shared" si="21"/>
        <v>3.8799736879380469E-3</v>
      </c>
      <c r="S23" s="2">
        <f t="shared" si="21"/>
        <v>3.7206584356914048E-3</v>
      </c>
      <c r="T23" s="2">
        <f t="shared" si="21"/>
        <v>4.2728523229234802E-3</v>
      </c>
      <c r="U23" s="2">
        <f t="shared" si="21"/>
        <v>5.2512214430043818E-3</v>
      </c>
      <c r="V23" s="2">
        <f t="shared" si="21"/>
        <v>4.3150695058567484E-3</v>
      </c>
      <c r="W23" s="2">
        <f t="shared" si="21"/>
        <v>4.949585010855892E-3</v>
      </c>
      <c r="X23" s="2">
        <f t="shared" si="21"/>
        <v>5.0344387597025531E-3</v>
      </c>
      <c r="Y23" s="2">
        <f t="shared" si="21"/>
        <v>5.0604875193908105E-3</v>
      </c>
      <c r="Z23" s="2">
        <f t="shared" si="21"/>
        <v>3.4158955402353482E-3</v>
      </c>
      <c r="AA23" s="2">
        <f t="shared" si="21"/>
        <v>3.6411593776782443E-3</v>
      </c>
      <c r="AB23" s="2">
        <f t="shared" si="21"/>
        <v>4.3752985309892106E-3</v>
      </c>
      <c r="AC23" s="2">
        <f t="shared" si="21"/>
        <v>3.9846351640160562E-3</v>
      </c>
      <c r="AD23" s="2">
        <f t="shared" si="21"/>
        <v>4.1342968503268757E-3</v>
      </c>
      <c r="AE23" s="2">
        <f t="shared" si="21"/>
        <v>4.6845362525380508E-3</v>
      </c>
      <c r="AF23" s="2">
        <f t="shared" si="21"/>
        <v>2.7038985734976189E-3</v>
      </c>
      <c r="AG23" s="2">
        <f t="shared" si="21"/>
        <v>3.44221038382681E-3</v>
      </c>
      <c r="AH23" s="2">
        <f t="shared" ref="AH23:BM23" si="22">AH17-AH16</f>
        <v>4.0753056502083988E-3</v>
      </c>
      <c r="AI23" s="2">
        <f t="shared" si="22"/>
        <v>4.3846794743904981E-3</v>
      </c>
      <c r="AJ23" s="2">
        <f t="shared" si="22"/>
        <v>5.9517571645647492E-3</v>
      </c>
      <c r="AK23" s="2">
        <f t="shared" si="22"/>
        <v>4.6434736548333043E-3</v>
      </c>
      <c r="AL23" s="2">
        <f t="shared" si="22"/>
        <v>8.8780836034306268E-3</v>
      </c>
      <c r="AM23" s="2">
        <f t="shared" si="22"/>
        <v>9.0292736206308497E-3</v>
      </c>
      <c r="AN23" s="2">
        <f t="shared" si="22"/>
        <v>5.8051298348923489E-3</v>
      </c>
      <c r="AO23" s="2">
        <f t="shared" si="22"/>
        <v>6.9964112922096013E-3</v>
      </c>
      <c r="AP23" s="2">
        <f t="shared" si="22"/>
        <v>3.0683854103361746E-3</v>
      </c>
      <c r="AQ23" s="2">
        <f t="shared" si="22"/>
        <v>4.0110279542512756E-3</v>
      </c>
      <c r="AR23" s="2">
        <f t="shared" si="22"/>
        <v>5.3129359863555263E-3</v>
      </c>
      <c r="AS23" s="2">
        <f t="shared" si="22"/>
        <v>7.5611679569247761E-3</v>
      </c>
      <c r="AT23" s="2">
        <f t="shared" si="22"/>
        <v>8.6742308925585772E-3</v>
      </c>
      <c r="AU23" s="2">
        <f t="shared" si="22"/>
        <v>9.9457686640104272E-3</v>
      </c>
      <c r="AV23" s="2">
        <f t="shared" si="22"/>
        <v>8.6458777275496765E-3</v>
      </c>
      <c r="AW23" s="2">
        <f t="shared" si="22"/>
        <v>9.722322424661721E-3</v>
      </c>
      <c r="AX23" s="2">
        <f t="shared" si="22"/>
        <v>5.0312432422458496E-3</v>
      </c>
      <c r="AY23" s="2">
        <f t="shared" si="22"/>
        <v>1.9282478724327E-3</v>
      </c>
      <c r="AZ23" s="2">
        <f t="shared" si="22"/>
        <v>1.779956824915923E-3</v>
      </c>
      <c r="BA23" s="2">
        <f t="shared" si="22"/>
        <v>1.9303173332522738E-3</v>
      </c>
      <c r="BB23" s="2">
        <f t="shared" si="22"/>
        <v>2.264186923413649E-3</v>
      </c>
      <c r="BC23" s="2">
        <f t="shared" si="22"/>
        <v>5.4858700578268877E-3</v>
      </c>
      <c r="BD23" s="2">
        <f t="shared" si="22"/>
        <v>6.1013438561919806E-3</v>
      </c>
      <c r="BE23" s="2">
        <f t="shared" si="22"/>
        <v>5.2951611204305749E-3</v>
      </c>
      <c r="BF23" s="2">
        <f t="shared" si="22"/>
        <v>7.2175846580513486E-3</v>
      </c>
      <c r="BG23" s="2">
        <f t="shared" si="22"/>
        <v>7.1082687271636323E-3</v>
      </c>
      <c r="BH23" s="2">
        <f t="shared" si="22"/>
        <v>6.9657745175966644E-3</v>
      </c>
      <c r="BI23" s="2">
        <f t="shared" si="22"/>
        <v>5.9072188617837126E-3</v>
      </c>
      <c r="BJ23" s="2">
        <f t="shared" si="22"/>
        <v>4.7348732214294326E-3</v>
      </c>
      <c r="BK23" s="2">
        <f t="shared" si="22"/>
        <v>4.5728583267910811E-3</v>
      </c>
      <c r="BL23" s="2">
        <f t="shared" si="22"/>
        <v>4.3770100649599616E-3</v>
      </c>
      <c r="BM23" s="2">
        <f t="shared" si="22"/>
        <v>4.201628634165705E-3</v>
      </c>
      <c r="BN23" s="2">
        <f t="shared" ref="BN23:BT23" si="23">BN17-BN16</f>
        <v>2.8584113861557011E-3</v>
      </c>
      <c r="BO23" s="2">
        <f t="shared" si="23"/>
        <v>2.9627280958598491E-3</v>
      </c>
      <c r="BP23" s="2">
        <f t="shared" si="23"/>
        <v>2.6258931552801748E-3</v>
      </c>
      <c r="BQ23" s="2">
        <f t="shared" si="23"/>
        <v>2.5684629119748729E-3</v>
      </c>
      <c r="BR23" s="2">
        <f t="shared" si="23"/>
        <v>2.0134682926122513E-3</v>
      </c>
      <c r="BS23" s="2">
        <f t="shared" si="23"/>
        <v>2.0070010116102575E-3</v>
      </c>
      <c r="BT23" s="2">
        <f t="shared" si="23"/>
        <v>2.0328617637267506E-3</v>
      </c>
    </row>
    <row r="24" spans="1:72" x14ac:dyDescent="0.25">
      <c r="B24" s="2">
        <f t="shared" ref="B24:AG24" si="24">B18-B17</f>
        <v>1.6583300367123306E-2</v>
      </c>
      <c r="C24" s="2">
        <f t="shared" si="24"/>
        <v>1.0868783926415548E-2</v>
      </c>
      <c r="D24" s="2">
        <f t="shared" si="24"/>
        <v>9.7575269434255485E-3</v>
      </c>
      <c r="E24" s="2">
        <f t="shared" si="24"/>
        <v>5.1651025876270004E-3</v>
      </c>
      <c r="F24" s="2">
        <f t="shared" si="24"/>
        <v>1.7337921986439801E-2</v>
      </c>
      <c r="G24" s="2">
        <f t="shared" si="24"/>
        <v>1.9077812713731553E-2</v>
      </c>
      <c r="H24" s="2">
        <f t="shared" si="24"/>
        <v>1.7206979656888298E-2</v>
      </c>
      <c r="I24" s="2">
        <f t="shared" si="24"/>
        <v>1.4271534574581603E-2</v>
      </c>
      <c r="J24" s="2">
        <f t="shared" si="24"/>
        <v>2.6875576790204948E-2</v>
      </c>
      <c r="K24" s="2">
        <f t="shared" si="24"/>
        <v>2.71481627708181E-2</v>
      </c>
      <c r="L24" s="2">
        <f t="shared" si="24"/>
        <v>2.8599845468496553E-2</v>
      </c>
      <c r="M24" s="2">
        <f t="shared" si="24"/>
        <v>2.346282068112885E-2</v>
      </c>
      <c r="N24" s="2">
        <f t="shared" si="24"/>
        <v>3.0111831173106202E-2</v>
      </c>
      <c r="O24" s="2">
        <f t="shared" si="24"/>
        <v>3.6796188026933699E-2</v>
      </c>
      <c r="P24" s="2">
        <f t="shared" si="24"/>
        <v>4.2014568859329297E-2</v>
      </c>
      <c r="Q24" s="2">
        <f t="shared" si="24"/>
        <v>3.9340964892511245E-2</v>
      </c>
      <c r="R24" s="2">
        <f t="shared" si="24"/>
        <v>2.49358230622353E-2</v>
      </c>
      <c r="S24" s="2">
        <f t="shared" si="24"/>
        <v>2.4223147377175201E-2</v>
      </c>
      <c r="T24" s="2">
        <f t="shared" si="24"/>
        <v>2.3112956588712503E-2</v>
      </c>
      <c r="U24" s="2">
        <f t="shared" si="24"/>
        <v>1.84726119876692E-2</v>
      </c>
      <c r="V24" s="2">
        <f t="shared" si="24"/>
        <v>1.9793110185670655E-2</v>
      </c>
      <c r="W24" s="2">
        <f t="shared" si="24"/>
        <v>1.7245534798283099E-2</v>
      </c>
      <c r="X24" s="2">
        <f t="shared" si="24"/>
        <v>1.7776295904843198E-2</v>
      </c>
      <c r="Y24" s="2">
        <f t="shared" si="24"/>
        <v>1.0103690056629751E-2</v>
      </c>
      <c r="Z24" s="2">
        <f t="shared" si="24"/>
        <v>1.026829041971845E-2</v>
      </c>
      <c r="AA24" s="2">
        <f t="shared" si="24"/>
        <v>1.0201881983697599E-2</v>
      </c>
      <c r="AB24" s="2">
        <f t="shared" si="24"/>
        <v>5.7176867739125465E-3</v>
      </c>
      <c r="AC24" s="2">
        <f t="shared" si="24"/>
        <v>5.8587419708459997E-3</v>
      </c>
      <c r="AD24" s="2">
        <f t="shared" si="24"/>
        <v>1.7404282688007845E-2</v>
      </c>
      <c r="AE24" s="2">
        <f t="shared" si="24"/>
        <v>1.7836805260883451E-2</v>
      </c>
      <c r="AF24" s="2">
        <f t="shared" si="24"/>
        <v>1.9625925683606153E-2</v>
      </c>
      <c r="AG24" s="2">
        <f t="shared" si="24"/>
        <v>1.7791005778616399E-2</v>
      </c>
      <c r="AH24" s="2">
        <f t="shared" ref="AH24:BM24" si="25">AH18-AH17</f>
        <v>3.7982875024723847E-2</v>
      </c>
      <c r="AI24" s="2">
        <f t="shared" si="25"/>
        <v>3.7851495646896008E-2</v>
      </c>
      <c r="AJ24" s="2">
        <f t="shared" si="25"/>
        <v>4.5600646140859999E-2</v>
      </c>
      <c r="AK24" s="2">
        <f t="shared" si="25"/>
        <v>3.2594309958526857E-2</v>
      </c>
      <c r="AL24" s="2">
        <f t="shared" si="25"/>
        <v>2.5382326787973392E-2</v>
      </c>
      <c r="AM24" s="2">
        <f t="shared" si="25"/>
        <v>2.3356252613674848E-2</v>
      </c>
      <c r="AN24" s="2">
        <f t="shared" si="25"/>
        <v>2.4192590424437846E-2</v>
      </c>
      <c r="AO24" s="2">
        <f t="shared" si="25"/>
        <v>1.8895895122391704E-2</v>
      </c>
      <c r="AP24" s="2">
        <f t="shared" si="25"/>
        <v>2.0388215348186856E-2</v>
      </c>
      <c r="AQ24" s="2">
        <f t="shared" si="25"/>
        <v>1.8747628339215547E-2</v>
      </c>
      <c r="AR24" s="2">
        <f t="shared" si="25"/>
        <v>1.4471604076375953E-2</v>
      </c>
      <c r="AS24" s="2">
        <f t="shared" si="25"/>
        <v>1.1659920332898747E-2</v>
      </c>
      <c r="AT24" s="2">
        <f t="shared" si="25"/>
        <v>8.6442374028778482E-3</v>
      </c>
      <c r="AU24" s="2">
        <f t="shared" si="25"/>
        <v>7.2147150548157526E-3</v>
      </c>
      <c r="AV24" s="2">
        <f t="shared" si="25"/>
        <v>8.287983218511305E-3</v>
      </c>
      <c r="AW24" s="2">
        <f t="shared" si="25"/>
        <v>6.3515813663708037E-3</v>
      </c>
      <c r="AX24" s="2">
        <f t="shared" si="25"/>
        <v>5.9458386019167996E-3</v>
      </c>
      <c r="AY24" s="2">
        <f t="shared" si="25"/>
        <v>9.2170006696462026E-3</v>
      </c>
      <c r="AZ24" s="2">
        <f t="shared" si="25"/>
        <v>8.8733206834092533E-3</v>
      </c>
      <c r="BA24" s="2">
        <f t="shared" si="25"/>
        <v>7.9128413016655991E-3</v>
      </c>
      <c r="BB24" s="2">
        <f t="shared" si="25"/>
        <v>1.5237826198273054E-2</v>
      </c>
      <c r="BC24" s="2">
        <f t="shared" si="25"/>
        <v>1.5806361466694955E-2</v>
      </c>
      <c r="BD24" s="2">
        <f t="shared" si="25"/>
        <v>1.540898887129425E-2</v>
      </c>
      <c r="BE24" s="2">
        <f t="shared" si="25"/>
        <v>1.5512519514760497E-2</v>
      </c>
      <c r="BF24" s="2">
        <f t="shared" si="25"/>
        <v>1.1722682108778554E-2</v>
      </c>
      <c r="BG24" s="2">
        <f t="shared" si="25"/>
        <v>1.1561675173989747E-2</v>
      </c>
      <c r="BH24" s="2">
        <f t="shared" si="25"/>
        <v>1.1608428781485949E-2</v>
      </c>
      <c r="BI24" s="2">
        <f t="shared" si="25"/>
        <v>1.2074646093405951E-2</v>
      </c>
      <c r="BJ24" s="2">
        <f t="shared" si="25"/>
        <v>1.2902084602237247E-2</v>
      </c>
      <c r="BK24" s="2">
        <f t="shared" si="25"/>
        <v>1.2159006035294347E-2</v>
      </c>
      <c r="BL24" s="2">
        <f t="shared" si="25"/>
        <v>1.2094955799027599E-2</v>
      </c>
      <c r="BM24" s="2">
        <f t="shared" si="25"/>
        <v>1.1471487987760402E-2</v>
      </c>
      <c r="BN24" s="2">
        <f t="shared" ref="BN24:BT24" si="26">BN18-BN17</f>
        <v>1.4341359479765102E-2</v>
      </c>
      <c r="BO24" s="2">
        <f t="shared" si="26"/>
        <v>1.37879479928853E-2</v>
      </c>
      <c r="BP24" s="2">
        <f t="shared" si="26"/>
        <v>1.3326288773880902E-2</v>
      </c>
      <c r="BQ24" s="2">
        <f t="shared" si="26"/>
        <v>1.2718226556390152E-2</v>
      </c>
      <c r="BR24" s="2">
        <f t="shared" si="26"/>
        <v>1.6986207462994549E-2</v>
      </c>
      <c r="BS24" s="2">
        <f t="shared" si="26"/>
        <v>1.6502189211191901E-2</v>
      </c>
      <c r="BT24" s="2">
        <f t="shared" si="26"/>
        <v>1.612132534048695E-2</v>
      </c>
    </row>
    <row r="25" spans="1:72" x14ac:dyDescent="0.25">
      <c r="B25" s="2">
        <f t="shared" ref="B25:AG25" si="27">B19-B18</f>
        <v>1.8445069160950699E-2</v>
      </c>
      <c r="C25" s="2">
        <f t="shared" si="27"/>
        <v>2.2294879248237101E-2</v>
      </c>
      <c r="D25" s="2">
        <f t="shared" si="27"/>
        <v>2.4527481042786854E-2</v>
      </c>
      <c r="E25" s="2">
        <f t="shared" si="27"/>
        <v>1.3377558487949748E-2</v>
      </c>
      <c r="F25" s="2">
        <f t="shared" si="27"/>
        <v>1.4928932285639747E-2</v>
      </c>
      <c r="G25" s="2">
        <f t="shared" si="27"/>
        <v>1.3966743372235697E-2</v>
      </c>
      <c r="H25" s="2">
        <f t="shared" si="27"/>
        <v>9.3659647437157531E-3</v>
      </c>
      <c r="I25" s="2">
        <f t="shared" si="27"/>
        <v>2.431274279142065E-2</v>
      </c>
      <c r="J25" s="2">
        <f t="shared" si="27"/>
        <v>6.3935685310648749E-2</v>
      </c>
      <c r="K25" s="2">
        <f t="shared" si="27"/>
        <v>6.7963122285039645E-2</v>
      </c>
      <c r="L25" s="2">
        <f t="shared" si="27"/>
        <v>3.5854142244147E-2</v>
      </c>
      <c r="M25" s="2">
        <f t="shared" si="27"/>
        <v>2.69236116287608E-2</v>
      </c>
      <c r="N25" s="2">
        <f t="shared" si="27"/>
        <v>1.9261188579133406E-2</v>
      </c>
      <c r="O25" s="2">
        <f t="shared" si="27"/>
        <v>1.0489128296171948E-2</v>
      </c>
      <c r="P25" s="2">
        <f t="shared" si="27"/>
        <v>1.7588928206750606E-2</v>
      </c>
      <c r="Q25" s="2">
        <f t="shared" si="27"/>
        <v>1.7860316641458554E-2</v>
      </c>
      <c r="R25" s="2">
        <f t="shared" si="27"/>
        <v>2.8257744647017746E-2</v>
      </c>
      <c r="S25" s="2">
        <f t="shared" si="27"/>
        <v>3.293638777754055E-2</v>
      </c>
      <c r="T25" s="2">
        <f t="shared" si="27"/>
        <v>3.9367061983830096E-2</v>
      </c>
      <c r="U25" s="2">
        <f t="shared" si="27"/>
        <v>2.6678173042206953E-2</v>
      </c>
      <c r="V25" s="2">
        <f t="shared" si="27"/>
        <v>3.7442051539259696E-2</v>
      </c>
      <c r="W25" s="2">
        <f t="shared" si="27"/>
        <v>4.0485858291732506E-2</v>
      </c>
      <c r="X25" s="2">
        <f t="shared" si="27"/>
        <v>3.3729239548398356E-2</v>
      </c>
      <c r="Y25" s="2">
        <f t="shared" si="27"/>
        <v>3.2184009727511446E-2</v>
      </c>
      <c r="Z25" s="2">
        <f t="shared" si="27"/>
        <v>7.0792662709884741E-2</v>
      </c>
      <c r="AA25" s="2">
        <f t="shared" si="27"/>
        <v>9.4201419203127051E-2</v>
      </c>
      <c r="AB25" s="2">
        <f t="shared" si="27"/>
        <v>4.6136537923070646E-2</v>
      </c>
      <c r="AC25" s="2">
        <f t="shared" si="27"/>
        <v>3.1908124271417197E-2</v>
      </c>
      <c r="AD25" s="2">
        <f t="shared" si="27"/>
        <v>5.3258770218121504E-2</v>
      </c>
      <c r="AE25" s="2">
        <f t="shared" si="27"/>
        <v>4.7200000200867551E-2</v>
      </c>
      <c r="AF25" s="2">
        <f t="shared" si="27"/>
        <v>3.8719020415846746E-2</v>
      </c>
      <c r="AG25" s="2">
        <f t="shared" si="27"/>
        <v>3.1797726551315297E-2</v>
      </c>
      <c r="AH25" s="2">
        <f t="shared" ref="AH25:BM25" si="28">AH19-AH18</f>
        <v>2.352054248713116E-2</v>
      </c>
      <c r="AI25" s="2">
        <f t="shared" si="28"/>
        <v>2.3767735467359052E-2</v>
      </c>
      <c r="AJ25" s="2">
        <f t="shared" si="28"/>
        <v>3.1434461933114846E-2</v>
      </c>
      <c r="AK25" s="2">
        <f t="shared" si="28"/>
        <v>7.7494674083008253E-2</v>
      </c>
      <c r="AL25" s="2">
        <f t="shared" si="28"/>
        <v>1.7309447016675555E-2</v>
      </c>
      <c r="AM25" s="2">
        <f t="shared" si="28"/>
        <v>2.3015756510088747E-2</v>
      </c>
      <c r="AN25" s="2">
        <f t="shared" si="28"/>
        <v>2.9449187863532053E-2</v>
      </c>
      <c r="AO25" s="2">
        <f t="shared" si="28"/>
        <v>4.7540679050340096E-2</v>
      </c>
      <c r="AP25" s="2">
        <f t="shared" si="28"/>
        <v>2.9689050267527592E-2</v>
      </c>
      <c r="AQ25" s="2">
        <f t="shared" si="28"/>
        <v>2.5905421259151254E-2</v>
      </c>
      <c r="AR25" s="2">
        <f t="shared" si="28"/>
        <v>2.9285569364065345E-2</v>
      </c>
      <c r="AS25" s="2">
        <f t="shared" si="28"/>
        <v>2.7236832997934349E-2</v>
      </c>
      <c r="AT25" s="2">
        <f t="shared" si="28"/>
        <v>3.2687943942150646E-2</v>
      </c>
      <c r="AU25" s="2">
        <f t="shared" si="28"/>
        <v>3.1577359956554141E-2</v>
      </c>
      <c r="AV25" s="2">
        <f t="shared" si="28"/>
        <v>3.2294305709547888E-2</v>
      </c>
      <c r="AW25" s="2">
        <f t="shared" si="28"/>
        <v>3.3393792753870603E-2</v>
      </c>
      <c r="AX25" s="2">
        <f t="shared" si="28"/>
        <v>3.070894340182205E-2</v>
      </c>
      <c r="AY25" s="2">
        <f t="shared" si="28"/>
        <v>3.0348951417069343E-2</v>
      </c>
      <c r="AZ25" s="2">
        <f t="shared" si="28"/>
        <v>3.0075130496360045E-2</v>
      </c>
      <c r="BA25" s="2">
        <f t="shared" si="28"/>
        <v>3.0013162816150303E-2</v>
      </c>
      <c r="BB25" s="2">
        <f t="shared" si="28"/>
        <v>1.5942196637549401E-2</v>
      </c>
      <c r="BC25" s="2">
        <f t="shared" si="28"/>
        <v>1.4071432876288599E-2</v>
      </c>
      <c r="BD25" s="2">
        <f t="shared" si="28"/>
        <v>1.46355676208587E-2</v>
      </c>
      <c r="BE25" s="2">
        <f t="shared" si="28"/>
        <v>1.1095902559700201E-2</v>
      </c>
      <c r="BF25" s="2">
        <f t="shared" si="28"/>
        <v>3.8890654978053947E-2</v>
      </c>
      <c r="BG25" s="2">
        <f t="shared" si="28"/>
        <v>3.9538453623637899E-2</v>
      </c>
      <c r="BH25" s="2">
        <f t="shared" si="28"/>
        <v>4.0075645423779803E-2</v>
      </c>
      <c r="BI25" s="2">
        <f t="shared" si="28"/>
        <v>1.4166373182259901E-2</v>
      </c>
      <c r="BJ25" s="2">
        <f t="shared" si="28"/>
        <v>2.8275067296050456E-2</v>
      </c>
      <c r="BK25" s="2">
        <f t="shared" si="28"/>
        <v>2.9182517164314602E-2</v>
      </c>
      <c r="BL25" s="2">
        <f t="shared" si="28"/>
        <v>2.7979751617305249E-2</v>
      </c>
      <c r="BM25" s="2">
        <f t="shared" si="28"/>
        <v>2.0253926214882999E-2</v>
      </c>
      <c r="BN25" s="2">
        <f t="shared" ref="BN25:BT25" si="29">BN19-BN18</f>
        <v>3.6761929338289999E-2</v>
      </c>
      <c r="BO25" s="2">
        <f t="shared" si="29"/>
        <v>3.5501165867654144E-2</v>
      </c>
      <c r="BP25" s="2">
        <f t="shared" si="29"/>
        <v>3.3881905465110745E-2</v>
      </c>
      <c r="BQ25" s="2">
        <f t="shared" si="29"/>
        <v>2.5582176721179996E-2</v>
      </c>
      <c r="BR25" s="2">
        <f t="shared" si="29"/>
        <v>4.1522307470324295E-2</v>
      </c>
      <c r="BS25" s="2">
        <f t="shared" si="29"/>
        <v>4.1529850293325794E-2</v>
      </c>
      <c r="BT25" s="2">
        <f t="shared" si="29"/>
        <v>3.8299270241559907E-2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N37:U186"/>
  <sheetViews>
    <sheetView tabSelected="1" topLeftCell="E113" zoomScale="85" zoomScaleNormal="85" workbookViewId="0">
      <selection activeCell="AE138" sqref="AE138"/>
    </sheetView>
  </sheetViews>
  <sheetFormatPr defaultRowHeight="15" x14ac:dyDescent="0.25"/>
  <cols>
    <col min="14" max="14" width="23" customWidth="1"/>
  </cols>
  <sheetData>
    <row r="37" spans="14:14" ht="225" x14ac:dyDescent="0.25">
      <c r="N37" s="3" t="s">
        <v>70</v>
      </c>
    </row>
    <row r="38" spans="14:14" x14ac:dyDescent="0.25">
      <c r="N38" t="s">
        <v>71</v>
      </c>
    </row>
    <row r="142" spans="16:16" x14ac:dyDescent="0.25">
      <c r="P142" t="s">
        <v>266</v>
      </c>
    </row>
    <row r="169" spans="21:21" x14ac:dyDescent="0.25">
      <c r="U169">
        <f>60*(1.18)^6</f>
        <v>161.97324918143997</v>
      </c>
    </row>
    <row r="186" spans="16:16" x14ac:dyDescent="0.25">
      <c r="P186" t="s">
        <v>266</v>
      </c>
    </row>
  </sheetData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G186"/>
  <sheetViews>
    <sheetView topLeftCell="A76" workbookViewId="0">
      <selection activeCell="G181" sqref="F102:G181"/>
    </sheetView>
  </sheetViews>
  <sheetFormatPr defaultRowHeight="15" x14ac:dyDescent="0.25"/>
  <sheetData>
    <row r="1" spans="1:7" ht="14.45" x14ac:dyDescent="0.35">
      <c r="A1" t="s">
        <v>59</v>
      </c>
      <c r="B1" t="s">
        <v>76</v>
      </c>
      <c r="C1" t="s">
        <v>73</v>
      </c>
      <c r="D1" t="s">
        <v>74</v>
      </c>
      <c r="E1" t="s">
        <v>75</v>
      </c>
      <c r="F1" t="s">
        <v>59</v>
      </c>
    </row>
    <row r="2" spans="1:7" ht="14.45" x14ac:dyDescent="0.35">
      <c r="A2" t="s">
        <v>77</v>
      </c>
      <c r="B2">
        <v>7.7</v>
      </c>
      <c r="F2">
        <v>1976</v>
      </c>
      <c r="G2" t="s">
        <v>68</v>
      </c>
    </row>
    <row r="3" spans="1:7" ht="14.45" x14ac:dyDescent="0.35">
      <c r="A3" t="s">
        <v>78</v>
      </c>
      <c r="B3">
        <v>7.6</v>
      </c>
      <c r="F3">
        <v>1976</v>
      </c>
      <c r="G3" t="s">
        <v>271</v>
      </c>
    </row>
    <row r="4" spans="1:7" ht="14.45" x14ac:dyDescent="0.35">
      <c r="A4" t="s">
        <v>79</v>
      </c>
      <c r="B4">
        <v>7.7</v>
      </c>
      <c r="F4">
        <v>1976</v>
      </c>
      <c r="G4" t="s">
        <v>272</v>
      </c>
    </row>
    <row r="5" spans="1:7" ht="14.45" x14ac:dyDescent="0.35">
      <c r="A5" t="s">
        <v>80</v>
      </c>
      <c r="B5">
        <v>7.8</v>
      </c>
      <c r="F5">
        <v>1976</v>
      </c>
      <c r="G5" t="s">
        <v>273</v>
      </c>
    </row>
    <row r="6" spans="1:7" ht="14.45" x14ac:dyDescent="0.35">
      <c r="A6" t="s">
        <v>81</v>
      </c>
      <c r="B6">
        <v>7.5</v>
      </c>
      <c r="F6">
        <v>1977</v>
      </c>
      <c r="G6" t="s">
        <v>68</v>
      </c>
    </row>
    <row r="7" spans="1:7" ht="14.45" x14ac:dyDescent="0.35">
      <c r="A7" t="s">
        <v>82</v>
      </c>
      <c r="B7">
        <v>7.1</v>
      </c>
      <c r="F7">
        <v>1977</v>
      </c>
      <c r="G7" t="s">
        <v>271</v>
      </c>
    </row>
    <row r="8" spans="1:7" ht="14.45" x14ac:dyDescent="0.35">
      <c r="A8" t="s">
        <v>83</v>
      </c>
      <c r="B8">
        <v>6.9</v>
      </c>
      <c r="F8">
        <v>1977</v>
      </c>
      <c r="G8" t="s">
        <v>272</v>
      </c>
    </row>
    <row r="9" spans="1:7" ht="14.45" x14ac:dyDescent="0.35">
      <c r="A9" t="s">
        <v>84</v>
      </c>
      <c r="B9">
        <v>6.7</v>
      </c>
      <c r="F9">
        <v>1977</v>
      </c>
      <c r="G9" t="s">
        <v>273</v>
      </c>
    </row>
    <row r="10" spans="1:7" ht="14.45" x14ac:dyDescent="0.35">
      <c r="A10" t="s">
        <v>85</v>
      </c>
      <c r="B10">
        <v>6.3</v>
      </c>
      <c r="F10">
        <v>1978</v>
      </c>
      <c r="G10" t="s">
        <v>68</v>
      </c>
    </row>
    <row r="11" spans="1:7" ht="14.45" x14ac:dyDescent="0.35">
      <c r="A11" t="s">
        <v>86</v>
      </c>
      <c r="B11">
        <v>6</v>
      </c>
      <c r="F11">
        <v>1978</v>
      </c>
      <c r="G11" t="s">
        <v>271</v>
      </c>
    </row>
    <row r="12" spans="1:7" ht="14.45" x14ac:dyDescent="0.35">
      <c r="A12" t="s">
        <v>87</v>
      </c>
      <c r="B12">
        <v>6</v>
      </c>
      <c r="F12">
        <v>1978</v>
      </c>
      <c r="G12" t="s">
        <v>272</v>
      </c>
    </row>
    <row r="13" spans="1:7" ht="14.45" x14ac:dyDescent="0.35">
      <c r="A13" t="s">
        <v>88</v>
      </c>
      <c r="B13">
        <v>5.9</v>
      </c>
      <c r="F13">
        <v>1978</v>
      </c>
      <c r="G13" t="s">
        <v>273</v>
      </c>
    </row>
    <row r="14" spans="1:7" ht="14.45" x14ac:dyDescent="0.35">
      <c r="A14" t="s">
        <v>89</v>
      </c>
      <c r="B14">
        <v>5.9</v>
      </c>
      <c r="F14">
        <v>1979</v>
      </c>
      <c r="G14" t="s">
        <v>68</v>
      </c>
    </row>
    <row r="15" spans="1:7" ht="14.45" x14ac:dyDescent="0.35">
      <c r="A15" t="s">
        <v>90</v>
      </c>
      <c r="B15">
        <v>5.7</v>
      </c>
      <c r="F15">
        <v>1979</v>
      </c>
      <c r="G15" t="s">
        <v>271</v>
      </c>
    </row>
    <row r="16" spans="1:7" ht="14.45" x14ac:dyDescent="0.35">
      <c r="A16" t="s">
        <v>91</v>
      </c>
      <c r="B16">
        <v>5.9</v>
      </c>
      <c r="F16">
        <v>1979</v>
      </c>
      <c r="G16" t="s">
        <v>272</v>
      </c>
    </row>
    <row r="17" spans="1:7" ht="14.45" x14ac:dyDescent="0.35">
      <c r="A17" t="s">
        <v>92</v>
      </c>
      <c r="B17">
        <v>6</v>
      </c>
      <c r="F17">
        <v>1979</v>
      </c>
      <c r="G17" t="s">
        <v>273</v>
      </c>
    </row>
    <row r="18" spans="1:7" x14ac:dyDescent="0.25">
      <c r="A18" t="s">
        <v>93</v>
      </c>
      <c r="B18">
        <v>6.3</v>
      </c>
      <c r="F18">
        <v>1980</v>
      </c>
      <c r="G18" t="s">
        <v>68</v>
      </c>
    </row>
    <row r="19" spans="1:7" x14ac:dyDescent="0.25">
      <c r="A19" t="s">
        <v>94</v>
      </c>
      <c r="B19">
        <v>7.3</v>
      </c>
      <c r="F19">
        <v>1980</v>
      </c>
      <c r="G19" t="s">
        <v>271</v>
      </c>
    </row>
    <row r="20" spans="1:7" x14ac:dyDescent="0.25">
      <c r="A20" t="s">
        <v>95</v>
      </c>
      <c r="B20">
        <v>7.7</v>
      </c>
      <c r="F20">
        <v>1980</v>
      </c>
      <c r="G20" t="s">
        <v>272</v>
      </c>
    </row>
    <row r="21" spans="1:7" x14ac:dyDescent="0.25">
      <c r="A21" t="s">
        <v>96</v>
      </c>
      <c r="B21">
        <v>7.4</v>
      </c>
      <c r="F21">
        <v>1980</v>
      </c>
      <c r="G21" t="s">
        <v>273</v>
      </c>
    </row>
    <row r="22" spans="1:7" x14ac:dyDescent="0.25">
      <c r="A22" t="s">
        <v>97</v>
      </c>
      <c r="B22">
        <v>7.4</v>
      </c>
      <c r="F22">
        <v>1981</v>
      </c>
      <c r="G22" t="s">
        <v>68</v>
      </c>
    </row>
    <row r="23" spans="1:7" x14ac:dyDescent="0.25">
      <c r="A23" t="s">
        <v>98</v>
      </c>
      <c r="B23">
        <v>7.4</v>
      </c>
      <c r="F23">
        <v>1981</v>
      </c>
      <c r="G23" t="s">
        <v>271</v>
      </c>
    </row>
    <row r="24" spans="1:7" x14ac:dyDescent="0.25">
      <c r="A24" t="s">
        <v>99</v>
      </c>
      <c r="B24">
        <v>7.4</v>
      </c>
      <c r="F24">
        <v>1981</v>
      </c>
      <c r="G24" t="s">
        <v>272</v>
      </c>
    </row>
    <row r="25" spans="1:7" x14ac:dyDescent="0.25">
      <c r="A25" t="s">
        <v>100</v>
      </c>
      <c r="B25">
        <v>8.1999999999999993</v>
      </c>
      <c r="F25">
        <v>1981</v>
      </c>
      <c r="G25" t="s">
        <v>273</v>
      </c>
    </row>
    <row r="26" spans="1:7" x14ac:dyDescent="0.25">
      <c r="A26" t="s">
        <v>101</v>
      </c>
      <c r="B26">
        <v>8.8000000000000007</v>
      </c>
      <c r="F26">
        <v>1982</v>
      </c>
      <c r="G26" t="s">
        <v>68</v>
      </c>
    </row>
    <row r="27" spans="1:7" x14ac:dyDescent="0.25">
      <c r="A27" t="s">
        <v>102</v>
      </c>
      <c r="B27">
        <v>9.4</v>
      </c>
      <c r="F27">
        <v>1982</v>
      </c>
      <c r="G27" t="s">
        <v>271</v>
      </c>
    </row>
    <row r="28" spans="1:7" x14ac:dyDescent="0.25">
      <c r="A28" t="s">
        <v>103</v>
      </c>
      <c r="B28">
        <v>9.9</v>
      </c>
      <c r="F28">
        <v>1982</v>
      </c>
      <c r="G28" t="s">
        <v>272</v>
      </c>
    </row>
    <row r="29" spans="1:7" x14ac:dyDescent="0.25">
      <c r="A29" t="s">
        <v>104</v>
      </c>
      <c r="B29">
        <v>10.7</v>
      </c>
      <c r="F29">
        <v>1982</v>
      </c>
      <c r="G29" t="s">
        <v>273</v>
      </c>
    </row>
    <row r="30" spans="1:7" x14ac:dyDescent="0.25">
      <c r="A30" t="s">
        <v>105</v>
      </c>
      <c r="B30">
        <v>10.4</v>
      </c>
      <c r="F30">
        <v>1983</v>
      </c>
      <c r="G30" t="s">
        <v>68</v>
      </c>
    </row>
    <row r="31" spans="1:7" x14ac:dyDescent="0.25">
      <c r="A31" t="s">
        <v>106</v>
      </c>
      <c r="B31">
        <v>10.1</v>
      </c>
      <c r="F31">
        <v>1983</v>
      </c>
      <c r="G31" t="s">
        <v>271</v>
      </c>
    </row>
    <row r="32" spans="1:7" x14ac:dyDescent="0.25">
      <c r="A32" t="s">
        <v>107</v>
      </c>
      <c r="B32">
        <v>9.4</v>
      </c>
      <c r="F32">
        <v>1983</v>
      </c>
      <c r="G32" t="s">
        <v>272</v>
      </c>
    </row>
    <row r="33" spans="1:7" x14ac:dyDescent="0.25">
      <c r="A33" t="s">
        <v>108</v>
      </c>
      <c r="B33">
        <v>8.5</v>
      </c>
      <c r="F33">
        <v>1983</v>
      </c>
      <c r="G33" t="s">
        <v>273</v>
      </c>
    </row>
    <row r="34" spans="1:7" x14ac:dyDescent="0.25">
      <c r="A34" t="s">
        <v>109</v>
      </c>
      <c r="B34">
        <v>7.9</v>
      </c>
      <c r="F34">
        <v>1984</v>
      </c>
      <c r="G34" t="s">
        <v>68</v>
      </c>
    </row>
    <row r="35" spans="1:7" x14ac:dyDescent="0.25">
      <c r="A35" t="s">
        <v>110</v>
      </c>
      <c r="B35">
        <v>7.4</v>
      </c>
      <c r="F35">
        <v>1984</v>
      </c>
      <c r="G35" t="s">
        <v>271</v>
      </c>
    </row>
    <row r="36" spans="1:7" x14ac:dyDescent="0.25">
      <c r="A36" t="s">
        <v>111</v>
      </c>
      <c r="B36">
        <v>7.4</v>
      </c>
      <c r="F36">
        <v>1984</v>
      </c>
      <c r="G36" t="s">
        <v>272</v>
      </c>
    </row>
    <row r="37" spans="1:7" x14ac:dyDescent="0.25">
      <c r="A37" t="s">
        <v>112</v>
      </c>
      <c r="B37">
        <v>7.3</v>
      </c>
      <c r="F37">
        <v>1984</v>
      </c>
      <c r="G37" t="s">
        <v>273</v>
      </c>
    </row>
    <row r="38" spans="1:7" x14ac:dyDescent="0.25">
      <c r="A38" t="s">
        <v>113</v>
      </c>
      <c r="B38">
        <v>7.2</v>
      </c>
      <c r="F38">
        <v>1985</v>
      </c>
      <c r="G38" t="s">
        <v>68</v>
      </c>
    </row>
    <row r="39" spans="1:7" x14ac:dyDescent="0.25">
      <c r="A39" t="s">
        <v>114</v>
      </c>
      <c r="B39">
        <v>7.3</v>
      </c>
      <c r="F39">
        <v>1985</v>
      </c>
      <c r="G39" t="s">
        <v>271</v>
      </c>
    </row>
    <row r="40" spans="1:7" x14ac:dyDescent="0.25">
      <c r="A40" t="s">
        <v>115</v>
      </c>
      <c r="B40">
        <v>7.2</v>
      </c>
      <c r="F40">
        <v>1985</v>
      </c>
      <c r="G40" t="s">
        <v>272</v>
      </c>
    </row>
    <row r="41" spans="1:7" x14ac:dyDescent="0.25">
      <c r="A41" t="s">
        <v>116</v>
      </c>
      <c r="B41">
        <v>7</v>
      </c>
      <c r="F41">
        <v>1985</v>
      </c>
      <c r="G41" t="s">
        <v>273</v>
      </c>
    </row>
    <row r="42" spans="1:7" x14ac:dyDescent="0.25">
      <c r="A42" t="s">
        <v>117</v>
      </c>
      <c r="B42">
        <v>7</v>
      </c>
      <c r="F42">
        <v>1986</v>
      </c>
      <c r="G42" t="s">
        <v>68</v>
      </c>
    </row>
    <row r="43" spans="1:7" x14ac:dyDescent="0.25">
      <c r="A43" t="s">
        <v>118</v>
      </c>
      <c r="B43">
        <v>7.2</v>
      </c>
      <c r="F43">
        <v>1986</v>
      </c>
      <c r="G43" t="s">
        <v>271</v>
      </c>
    </row>
    <row r="44" spans="1:7" x14ac:dyDescent="0.25">
      <c r="A44" t="s">
        <v>119</v>
      </c>
      <c r="B44">
        <v>7</v>
      </c>
      <c r="F44">
        <v>1986</v>
      </c>
      <c r="G44" t="s">
        <v>272</v>
      </c>
    </row>
    <row r="45" spans="1:7" x14ac:dyDescent="0.25">
      <c r="A45" t="s">
        <v>120</v>
      </c>
      <c r="B45">
        <v>6.8</v>
      </c>
      <c r="F45">
        <v>1986</v>
      </c>
      <c r="G45" t="s">
        <v>273</v>
      </c>
    </row>
    <row r="46" spans="1:7" x14ac:dyDescent="0.25">
      <c r="A46" t="s">
        <v>121</v>
      </c>
      <c r="B46">
        <v>6.6</v>
      </c>
      <c r="F46">
        <v>1987</v>
      </c>
      <c r="G46" t="s">
        <v>68</v>
      </c>
    </row>
    <row r="47" spans="1:7" x14ac:dyDescent="0.25">
      <c r="A47" t="s">
        <v>122</v>
      </c>
      <c r="B47">
        <v>6.3</v>
      </c>
      <c r="F47">
        <v>1987</v>
      </c>
      <c r="G47" t="s">
        <v>271</v>
      </c>
    </row>
    <row r="48" spans="1:7" x14ac:dyDescent="0.25">
      <c r="A48" t="s">
        <v>123</v>
      </c>
      <c r="B48">
        <v>6</v>
      </c>
      <c r="F48">
        <v>1987</v>
      </c>
      <c r="G48" t="s">
        <v>272</v>
      </c>
    </row>
    <row r="49" spans="1:7" x14ac:dyDescent="0.25">
      <c r="A49" t="s">
        <v>124</v>
      </c>
      <c r="B49">
        <v>5.8</v>
      </c>
      <c r="F49">
        <v>1987</v>
      </c>
      <c r="G49" t="s">
        <v>273</v>
      </c>
    </row>
    <row r="50" spans="1:7" x14ac:dyDescent="0.25">
      <c r="A50" t="s">
        <v>125</v>
      </c>
      <c r="B50">
        <v>5.7</v>
      </c>
      <c r="F50">
        <v>1988</v>
      </c>
      <c r="G50" t="s">
        <v>68</v>
      </c>
    </row>
    <row r="51" spans="1:7" x14ac:dyDescent="0.25">
      <c r="A51" t="s">
        <v>126</v>
      </c>
      <c r="B51">
        <v>5.5</v>
      </c>
      <c r="F51">
        <v>1988</v>
      </c>
      <c r="G51" t="s">
        <v>271</v>
      </c>
    </row>
    <row r="52" spans="1:7" x14ac:dyDescent="0.25">
      <c r="A52" t="s">
        <v>127</v>
      </c>
      <c r="B52">
        <v>5.5</v>
      </c>
      <c r="F52">
        <v>1988</v>
      </c>
      <c r="G52" t="s">
        <v>272</v>
      </c>
    </row>
    <row r="53" spans="1:7" x14ac:dyDescent="0.25">
      <c r="A53" t="s">
        <v>128</v>
      </c>
      <c r="B53">
        <v>5.3</v>
      </c>
      <c r="F53">
        <v>1988</v>
      </c>
      <c r="G53" t="s">
        <v>273</v>
      </c>
    </row>
    <row r="54" spans="1:7" x14ac:dyDescent="0.25">
      <c r="A54" t="s">
        <v>129</v>
      </c>
      <c r="B54">
        <v>5.2</v>
      </c>
      <c r="F54">
        <v>1989</v>
      </c>
      <c r="G54" t="s">
        <v>68</v>
      </c>
    </row>
    <row r="55" spans="1:7" x14ac:dyDescent="0.25">
      <c r="A55" t="s">
        <v>130</v>
      </c>
      <c r="B55">
        <v>5.2</v>
      </c>
      <c r="F55">
        <v>1989</v>
      </c>
      <c r="G55" t="s">
        <v>271</v>
      </c>
    </row>
    <row r="56" spans="1:7" x14ac:dyDescent="0.25">
      <c r="A56" t="s">
        <v>131</v>
      </c>
      <c r="B56">
        <v>5.2</v>
      </c>
      <c r="F56">
        <v>1989</v>
      </c>
      <c r="G56" t="s">
        <v>272</v>
      </c>
    </row>
    <row r="57" spans="1:7" x14ac:dyDescent="0.25">
      <c r="A57" t="s">
        <v>132</v>
      </c>
      <c r="B57">
        <v>5.4</v>
      </c>
      <c r="F57">
        <v>1989</v>
      </c>
      <c r="G57" t="s">
        <v>273</v>
      </c>
    </row>
    <row r="58" spans="1:7" x14ac:dyDescent="0.25">
      <c r="A58" t="s">
        <v>133</v>
      </c>
      <c r="B58">
        <v>5.3</v>
      </c>
      <c r="F58">
        <v>1990</v>
      </c>
      <c r="G58" t="s">
        <v>68</v>
      </c>
    </row>
    <row r="59" spans="1:7" x14ac:dyDescent="0.25">
      <c r="A59" t="s">
        <v>134</v>
      </c>
      <c r="B59">
        <v>5.3</v>
      </c>
      <c r="F59">
        <v>1990</v>
      </c>
      <c r="G59" t="s">
        <v>271</v>
      </c>
    </row>
    <row r="60" spans="1:7" x14ac:dyDescent="0.25">
      <c r="A60" t="s">
        <v>135</v>
      </c>
      <c r="B60">
        <v>5.7</v>
      </c>
      <c r="F60">
        <v>1990</v>
      </c>
      <c r="G60" t="s">
        <v>272</v>
      </c>
    </row>
    <row r="61" spans="1:7" x14ac:dyDescent="0.25">
      <c r="A61" t="s">
        <v>136</v>
      </c>
      <c r="B61">
        <v>6.1</v>
      </c>
      <c r="F61">
        <v>1990</v>
      </c>
      <c r="G61" t="s">
        <v>273</v>
      </c>
    </row>
    <row r="62" spans="1:7" x14ac:dyDescent="0.25">
      <c r="A62" t="s">
        <v>137</v>
      </c>
      <c r="B62">
        <v>6.6</v>
      </c>
      <c r="F62">
        <v>1991</v>
      </c>
      <c r="G62" t="s">
        <v>68</v>
      </c>
    </row>
    <row r="63" spans="1:7" x14ac:dyDescent="0.25">
      <c r="A63" t="s">
        <v>138</v>
      </c>
      <c r="B63">
        <v>6.8</v>
      </c>
      <c r="F63">
        <v>1991</v>
      </c>
      <c r="G63" t="s">
        <v>271</v>
      </c>
    </row>
    <row r="64" spans="1:7" x14ac:dyDescent="0.25">
      <c r="A64" t="s">
        <v>139</v>
      </c>
      <c r="B64">
        <v>6.9</v>
      </c>
      <c r="F64">
        <v>1991</v>
      </c>
      <c r="G64" t="s">
        <v>272</v>
      </c>
    </row>
    <row r="65" spans="1:7" x14ac:dyDescent="0.25">
      <c r="A65" t="s">
        <v>140</v>
      </c>
      <c r="B65">
        <v>7.1</v>
      </c>
      <c r="F65">
        <v>1991</v>
      </c>
      <c r="G65" t="s">
        <v>273</v>
      </c>
    </row>
    <row r="66" spans="1:7" x14ac:dyDescent="0.25">
      <c r="A66" t="s">
        <v>141</v>
      </c>
      <c r="B66">
        <v>7.4</v>
      </c>
      <c r="F66">
        <v>1992</v>
      </c>
      <c r="G66" t="s">
        <v>68</v>
      </c>
    </row>
    <row r="67" spans="1:7" x14ac:dyDescent="0.25">
      <c r="A67" t="s">
        <v>142</v>
      </c>
      <c r="B67">
        <v>7.6</v>
      </c>
      <c r="F67">
        <v>1992</v>
      </c>
      <c r="G67" t="s">
        <v>271</v>
      </c>
    </row>
    <row r="68" spans="1:7" x14ac:dyDescent="0.25">
      <c r="A68" t="s">
        <v>143</v>
      </c>
      <c r="B68">
        <v>7.6</v>
      </c>
      <c r="F68">
        <v>1992</v>
      </c>
      <c r="G68" t="s">
        <v>272</v>
      </c>
    </row>
    <row r="69" spans="1:7" x14ac:dyDescent="0.25">
      <c r="A69" t="s">
        <v>144</v>
      </c>
      <c r="B69">
        <v>7.4</v>
      </c>
      <c r="F69">
        <v>1992</v>
      </c>
      <c r="G69" t="s">
        <v>273</v>
      </c>
    </row>
    <row r="70" spans="1:7" x14ac:dyDescent="0.25">
      <c r="A70" t="s">
        <v>145</v>
      </c>
      <c r="B70">
        <v>7.1</v>
      </c>
      <c r="F70">
        <v>1993</v>
      </c>
      <c r="G70" t="s">
        <v>68</v>
      </c>
    </row>
    <row r="71" spans="1:7" x14ac:dyDescent="0.25">
      <c r="A71" t="s">
        <v>146</v>
      </c>
      <c r="B71">
        <v>7.1</v>
      </c>
      <c r="F71">
        <v>1993</v>
      </c>
      <c r="G71" t="s">
        <v>271</v>
      </c>
    </row>
    <row r="72" spans="1:7" x14ac:dyDescent="0.25">
      <c r="A72" t="s">
        <v>147</v>
      </c>
      <c r="B72">
        <v>6.8</v>
      </c>
      <c r="F72">
        <v>1993</v>
      </c>
      <c r="G72" t="s">
        <v>272</v>
      </c>
    </row>
    <row r="73" spans="1:7" x14ac:dyDescent="0.25">
      <c r="A73" t="s">
        <v>148</v>
      </c>
      <c r="B73">
        <v>6.6</v>
      </c>
      <c r="F73">
        <v>1993</v>
      </c>
      <c r="G73" t="s">
        <v>273</v>
      </c>
    </row>
    <row r="74" spans="1:7" x14ac:dyDescent="0.25">
      <c r="A74" t="s">
        <v>149</v>
      </c>
      <c r="B74">
        <v>6.6</v>
      </c>
      <c r="F74">
        <v>1994</v>
      </c>
      <c r="G74" t="s">
        <v>68</v>
      </c>
    </row>
    <row r="75" spans="1:7" x14ac:dyDescent="0.25">
      <c r="A75" t="s">
        <v>150</v>
      </c>
      <c r="B75">
        <v>6.2</v>
      </c>
      <c r="F75">
        <v>1994</v>
      </c>
      <c r="G75" t="s">
        <v>271</v>
      </c>
    </row>
    <row r="76" spans="1:7" x14ac:dyDescent="0.25">
      <c r="A76" t="s">
        <v>151</v>
      </c>
      <c r="B76">
        <v>6</v>
      </c>
      <c r="F76">
        <v>1994</v>
      </c>
      <c r="G76" t="s">
        <v>272</v>
      </c>
    </row>
    <row r="77" spans="1:7" x14ac:dyDescent="0.25">
      <c r="A77" t="s">
        <v>152</v>
      </c>
      <c r="B77">
        <v>5.6</v>
      </c>
      <c r="F77">
        <v>1994</v>
      </c>
      <c r="G77" t="s">
        <v>273</v>
      </c>
    </row>
    <row r="78" spans="1:7" x14ac:dyDescent="0.25">
      <c r="A78" t="s">
        <v>153</v>
      </c>
      <c r="B78">
        <v>5.5</v>
      </c>
      <c r="F78">
        <v>1995</v>
      </c>
      <c r="G78" t="s">
        <v>68</v>
      </c>
    </row>
    <row r="79" spans="1:7" x14ac:dyDescent="0.25">
      <c r="A79" t="s">
        <v>154</v>
      </c>
      <c r="B79">
        <v>5.7</v>
      </c>
      <c r="F79">
        <v>1995</v>
      </c>
      <c r="G79" t="s">
        <v>271</v>
      </c>
    </row>
    <row r="80" spans="1:7" x14ac:dyDescent="0.25">
      <c r="A80" t="s">
        <v>155</v>
      </c>
      <c r="B80">
        <v>5.7</v>
      </c>
      <c r="F80">
        <v>1995</v>
      </c>
      <c r="G80" t="s">
        <v>272</v>
      </c>
    </row>
    <row r="81" spans="1:7" x14ac:dyDescent="0.25">
      <c r="A81" t="s">
        <v>156</v>
      </c>
      <c r="B81">
        <v>5.6</v>
      </c>
      <c r="F81">
        <v>1995</v>
      </c>
      <c r="G81" t="s">
        <v>273</v>
      </c>
    </row>
    <row r="82" spans="1:7" x14ac:dyDescent="0.25">
      <c r="A82" t="s">
        <v>157</v>
      </c>
      <c r="B82">
        <v>5.5</v>
      </c>
      <c r="F82">
        <v>1996</v>
      </c>
      <c r="G82" t="s">
        <v>68</v>
      </c>
    </row>
    <row r="83" spans="1:7" x14ac:dyDescent="0.25">
      <c r="A83" t="s">
        <v>158</v>
      </c>
      <c r="B83">
        <v>5.5</v>
      </c>
      <c r="F83">
        <v>1996</v>
      </c>
      <c r="G83" t="s">
        <v>271</v>
      </c>
    </row>
    <row r="84" spans="1:7" x14ac:dyDescent="0.25">
      <c r="A84" t="s">
        <v>159</v>
      </c>
      <c r="B84">
        <v>5.3</v>
      </c>
      <c r="F84">
        <v>1996</v>
      </c>
      <c r="G84" t="s">
        <v>272</v>
      </c>
    </row>
    <row r="85" spans="1:7" x14ac:dyDescent="0.25">
      <c r="A85" t="s">
        <v>160</v>
      </c>
      <c r="B85">
        <v>5.3</v>
      </c>
      <c r="F85">
        <v>1996</v>
      </c>
      <c r="G85" t="s">
        <v>273</v>
      </c>
    </row>
    <row r="86" spans="1:7" x14ac:dyDescent="0.25">
      <c r="A86" t="s">
        <v>161</v>
      </c>
      <c r="B86">
        <v>5.2</v>
      </c>
      <c r="F86">
        <v>1997</v>
      </c>
      <c r="G86" t="s">
        <v>68</v>
      </c>
    </row>
    <row r="87" spans="1:7" x14ac:dyDescent="0.25">
      <c r="A87" t="s">
        <v>162</v>
      </c>
      <c r="B87">
        <v>5</v>
      </c>
      <c r="F87">
        <v>1997</v>
      </c>
      <c r="G87" t="s">
        <v>271</v>
      </c>
    </row>
    <row r="88" spans="1:7" x14ac:dyDescent="0.25">
      <c r="A88" t="s">
        <v>163</v>
      </c>
      <c r="B88">
        <v>4.9000000000000004</v>
      </c>
      <c r="F88">
        <v>1997</v>
      </c>
      <c r="G88" t="s">
        <v>272</v>
      </c>
    </row>
    <row r="89" spans="1:7" x14ac:dyDescent="0.25">
      <c r="A89" t="s">
        <v>164</v>
      </c>
      <c r="B89">
        <v>4.7</v>
      </c>
      <c r="F89">
        <v>1997</v>
      </c>
      <c r="G89" t="s">
        <v>273</v>
      </c>
    </row>
    <row r="90" spans="1:7" x14ac:dyDescent="0.25">
      <c r="A90" t="s">
        <v>165</v>
      </c>
      <c r="B90">
        <v>4.5999999999999996</v>
      </c>
      <c r="F90">
        <v>1998</v>
      </c>
      <c r="G90" t="s">
        <v>68</v>
      </c>
    </row>
    <row r="91" spans="1:7" x14ac:dyDescent="0.25">
      <c r="A91" t="s">
        <v>166</v>
      </c>
      <c r="B91">
        <v>4.4000000000000004</v>
      </c>
      <c r="F91">
        <v>1998</v>
      </c>
      <c r="G91" t="s">
        <v>271</v>
      </c>
    </row>
    <row r="92" spans="1:7" x14ac:dyDescent="0.25">
      <c r="A92" t="s">
        <v>167</v>
      </c>
      <c r="B92">
        <v>4.5</v>
      </c>
      <c r="F92">
        <v>1998</v>
      </c>
      <c r="G92" t="s">
        <v>272</v>
      </c>
    </row>
    <row r="93" spans="1:7" x14ac:dyDescent="0.25">
      <c r="A93" t="s">
        <v>168</v>
      </c>
      <c r="B93">
        <v>4.4000000000000004</v>
      </c>
      <c r="F93">
        <v>1998</v>
      </c>
      <c r="G93" t="s">
        <v>273</v>
      </c>
    </row>
    <row r="94" spans="1:7" x14ac:dyDescent="0.25">
      <c r="A94" t="s">
        <v>169</v>
      </c>
      <c r="B94">
        <v>4.3</v>
      </c>
      <c r="F94">
        <v>1999</v>
      </c>
      <c r="G94" t="s">
        <v>68</v>
      </c>
    </row>
    <row r="95" spans="1:7" x14ac:dyDescent="0.25">
      <c r="A95" t="s">
        <v>170</v>
      </c>
      <c r="B95">
        <v>4.3</v>
      </c>
      <c r="F95">
        <v>1999</v>
      </c>
      <c r="G95" t="s">
        <v>271</v>
      </c>
    </row>
    <row r="96" spans="1:7" x14ac:dyDescent="0.25">
      <c r="A96" t="s">
        <v>171</v>
      </c>
      <c r="B96">
        <v>4.2</v>
      </c>
      <c r="F96">
        <v>1999</v>
      </c>
      <c r="G96" t="s">
        <v>272</v>
      </c>
    </row>
    <row r="97" spans="1:7" x14ac:dyDescent="0.25">
      <c r="A97" t="s">
        <v>172</v>
      </c>
      <c r="B97">
        <v>4.0999999999999996</v>
      </c>
      <c r="F97">
        <v>1999</v>
      </c>
      <c r="G97" t="s">
        <v>273</v>
      </c>
    </row>
    <row r="98" spans="1:7" x14ac:dyDescent="0.25">
      <c r="A98" t="s">
        <v>173</v>
      </c>
      <c r="B98">
        <v>4</v>
      </c>
      <c r="F98">
        <v>2000</v>
      </c>
      <c r="G98" t="s">
        <v>68</v>
      </c>
    </row>
    <row r="99" spans="1:7" x14ac:dyDescent="0.25">
      <c r="A99" t="s">
        <v>174</v>
      </c>
      <c r="B99">
        <v>3.9</v>
      </c>
      <c r="F99">
        <v>2000</v>
      </c>
      <c r="G99" t="s">
        <v>271</v>
      </c>
    </row>
    <row r="100" spans="1:7" x14ac:dyDescent="0.25">
      <c r="A100" t="s">
        <v>175</v>
      </c>
      <c r="B100">
        <v>4</v>
      </c>
      <c r="F100">
        <v>2000</v>
      </c>
      <c r="G100" t="s">
        <v>272</v>
      </c>
    </row>
    <row r="101" spans="1:7" x14ac:dyDescent="0.25">
      <c r="A101" t="s">
        <v>176</v>
      </c>
      <c r="B101">
        <v>3.9</v>
      </c>
      <c r="F101">
        <v>2000</v>
      </c>
      <c r="G101" t="s">
        <v>273</v>
      </c>
    </row>
    <row r="102" spans="1:7" x14ac:dyDescent="0.25">
      <c r="A102" t="s">
        <v>177</v>
      </c>
      <c r="B102">
        <v>4.2</v>
      </c>
      <c r="F102">
        <v>2001</v>
      </c>
      <c r="G102" t="s">
        <v>68</v>
      </c>
    </row>
    <row r="103" spans="1:7" x14ac:dyDescent="0.25">
      <c r="A103" t="s">
        <v>178</v>
      </c>
      <c r="B103">
        <v>4.4000000000000004</v>
      </c>
      <c r="F103">
        <v>2001</v>
      </c>
      <c r="G103" t="s">
        <v>271</v>
      </c>
    </row>
    <row r="104" spans="1:7" x14ac:dyDescent="0.25">
      <c r="A104" t="s">
        <v>179</v>
      </c>
      <c r="B104">
        <v>4.8</v>
      </c>
      <c r="F104">
        <v>2001</v>
      </c>
      <c r="G104" t="s">
        <v>272</v>
      </c>
    </row>
    <row r="105" spans="1:7" x14ac:dyDescent="0.25">
      <c r="A105" t="s">
        <v>180</v>
      </c>
      <c r="B105">
        <v>5.5</v>
      </c>
      <c r="F105">
        <v>2001</v>
      </c>
      <c r="G105" t="s">
        <v>273</v>
      </c>
    </row>
    <row r="106" spans="1:7" x14ac:dyDescent="0.25">
      <c r="A106" t="s">
        <v>181</v>
      </c>
      <c r="B106">
        <v>5.7</v>
      </c>
      <c r="F106">
        <v>2002</v>
      </c>
      <c r="G106" t="s">
        <v>68</v>
      </c>
    </row>
    <row r="107" spans="1:7" x14ac:dyDescent="0.25">
      <c r="A107" t="s">
        <v>182</v>
      </c>
      <c r="B107">
        <v>5.8</v>
      </c>
      <c r="F107">
        <v>2002</v>
      </c>
      <c r="G107" t="s">
        <v>271</v>
      </c>
    </row>
    <row r="108" spans="1:7" x14ac:dyDescent="0.25">
      <c r="A108" t="s">
        <v>183</v>
      </c>
      <c r="B108">
        <v>5.7</v>
      </c>
      <c r="F108">
        <v>2002</v>
      </c>
      <c r="G108" t="s">
        <v>272</v>
      </c>
    </row>
    <row r="109" spans="1:7" x14ac:dyDescent="0.25">
      <c r="A109" t="s">
        <v>184</v>
      </c>
      <c r="B109">
        <v>5.9</v>
      </c>
      <c r="F109">
        <v>2002</v>
      </c>
      <c r="G109" t="s">
        <v>273</v>
      </c>
    </row>
    <row r="110" spans="1:7" x14ac:dyDescent="0.25">
      <c r="A110" t="s">
        <v>185</v>
      </c>
      <c r="B110">
        <v>5.9</v>
      </c>
      <c r="F110">
        <v>2003</v>
      </c>
      <c r="G110" t="s">
        <v>68</v>
      </c>
    </row>
    <row r="111" spans="1:7" x14ac:dyDescent="0.25">
      <c r="A111" t="s">
        <v>186</v>
      </c>
      <c r="B111">
        <v>6.1</v>
      </c>
      <c r="F111">
        <v>2003</v>
      </c>
      <c r="G111" t="s">
        <v>271</v>
      </c>
    </row>
    <row r="112" spans="1:7" x14ac:dyDescent="0.25">
      <c r="A112" t="s">
        <v>187</v>
      </c>
      <c r="B112">
        <v>6.1</v>
      </c>
      <c r="F112">
        <v>2003</v>
      </c>
      <c r="G112" t="s">
        <v>272</v>
      </c>
    </row>
    <row r="113" spans="1:7" x14ac:dyDescent="0.25">
      <c r="A113" t="s">
        <v>188</v>
      </c>
      <c r="B113">
        <v>5.8</v>
      </c>
      <c r="F113">
        <v>2003</v>
      </c>
      <c r="G113" t="s">
        <v>273</v>
      </c>
    </row>
    <row r="114" spans="1:7" x14ac:dyDescent="0.25">
      <c r="A114" t="s">
        <v>189</v>
      </c>
      <c r="B114">
        <v>5.7</v>
      </c>
      <c r="F114">
        <v>2004</v>
      </c>
      <c r="G114" t="s">
        <v>68</v>
      </c>
    </row>
    <row r="115" spans="1:7" x14ac:dyDescent="0.25">
      <c r="A115" t="s">
        <v>190</v>
      </c>
      <c r="B115">
        <v>5.6</v>
      </c>
      <c r="F115">
        <v>2004</v>
      </c>
      <c r="G115" t="s">
        <v>271</v>
      </c>
    </row>
    <row r="116" spans="1:7" x14ac:dyDescent="0.25">
      <c r="A116" t="s">
        <v>191</v>
      </c>
      <c r="B116">
        <v>5.4</v>
      </c>
      <c r="F116">
        <v>2004</v>
      </c>
      <c r="G116" t="s">
        <v>272</v>
      </c>
    </row>
    <row r="117" spans="1:7" x14ac:dyDescent="0.25">
      <c r="A117" t="s">
        <v>192</v>
      </c>
      <c r="B117">
        <v>5.4</v>
      </c>
      <c r="F117">
        <v>2004</v>
      </c>
      <c r="G117" t="s">
        <v>273</v>
      </c>
    </row>
    <row r="118" spans="1:7" x14ac:dyDescent="0.25">
      <c r="A118" t="s">
        <v>193</v>
      </c>
      <c r="B118">
        <v>5.3</v>
      </c>
      <c r="F118">
        <v>2005</v>
      </c>
      <c r="G118" t="s">
        <v>68</v>
      </c>
    </row>
    <row r="119" spans="1:7" x14ac:dyDescent="0.25">
      <c r="A119" t="s">
        <v>194</v>
      </c>
      <c r="B119">
        <v>5.0999999999999996</v>
      </c>
      <c r="F119">
        <v>2005</v>
      </c>
      <c r="G119" t="s">
        <v>271</v>
      </c>
    </row>
    <row r="120" spans="1:7" x14ac:dyDescent="0.25">
      <c r="A120" t="s">
        <v>195</v>
      </c>
      <c r="B120">
        <v>5</v>
      </c>
      <c r="F120">
        <v>2005</v>
      </c>
      <c r="G120" t="s">
        <v>272</v>
      </c>
    </row>
    <row r="121" spans="1:7" x14ac:dyDescent="0.25">
      <c r="A121" t="s">
        <v>196</v>
      </c>
      <c r="B121">
        <v>5</v>
      </c>
      <c r="F121">
        <v>2005</v>
      </c>
      <c r="G121" t="s">
        <v>273</v>
      </c>
    </row>
    <row r="122" spans="1:7" x14ac:dyDescent="0.25">
      <c r="A122" t="s">
        <v>197</v>
      </c>
      <c r="B122">
        <v>4.7</v>
      </c>
      <c r="F122">
        <v>2006</v>
      </c>
      <c r="G122" t="s">
        <v>68</v>
      </c>
    </row>
    <row r="123" spans="1:7" x14ac:dyDescent="0.25">
      <c r="A123" t="s">
        <v>198</v>
      </c>
      <c r="B123">
        <v>4.5999999999999996</v>
      </c>
      <c r="F123">
        <v>2006</v>
      </c>
      <c r="G123" t="s">
        <v>271</v>
      </c>
    </row>
    <row r="124" spans="1:7" x14ac:dyDescent="0.25">
      <c r="A124" t="s">
        <v>199</v>
      </c>
      <c r="B124">
        <v>4.5999999999999996</v>
      </c>
      <c r="F124">
        <v>2006</v>
      </c>
      <c r="G124" t="s">
        <v>272</v>
      </c>
    </row>
    <row r="125" spans="1:7" x14ac:dyDescent="0.25">
      <c r="A125" t="s">
        <v>200</v>
      </c>
      <c r="B125">
        <v>4.4000000000000004</v>
      </c>
      <c r="F125">
        <v>2006</v>
      </c>
      <c r="G125" t="s">
        <v>273</v>
      </c>
    </row>
    <row r="126" spans="1:7" x14ac:dyDescent="0.25">
      <c r="A126" t="s">
        <v>201</v>
      </c>
      <c r="B126">
        <v>4.5</v>
      </c>
      <c r="F126">
        <v>2007</v>
      </c>
      <c r="G126" t="s">
        <v>68</v>
      </c>
    </row>
    <row r="127" spans="1:7" x14ac:dyDescent="0.25">
      <c r="A127" t="s">
        <v>202</v>
      </c>
      <c r="B127">
        <v>4.5</v>
      </c>
      <c r="F127">
        <v>2007</v>
      </c>
      <c r="G127" t="s">
        <v>271</v>
      </c>
    </row>
    <row r="128" spans="1:7" x14ac:dyDescent="0.25">
      <c r="A128" t="s">
        <v>203</v>
      </c>
      <c r="B128">
        <v>4.7</v>
      </c>
      <c r="F128">
        <v>2007</v>
      </c>
      <c r="G128" t="s">
        <v>272</v>
      </c>
    </row>
    <row r="129" spans="1:7" x14ac:dyDescent="0.25">
      <c r="A129" t="s">
        <v>204</v>
      </c>
      <c r="B129">
        <v>4.8</v>
      </c>
      <c r="F129">
        <v>2007</v>
      </c>
      <c r="G129" t="s">
        <v>273</v>
      </c>
    </row>
    <row r="130" spans="1:7" x14ac:dyDescent="0.25">
      <c r="A130" t="s">
        <v>205</v>
      </c>
      <c r="B130">
        <v>5</v>
      </c>
      <c r="F130">
        <v>2008</v>
      </c>
      <c r="G130" t="s">
        <v>68</v>
      </c>
    </row>
    <row r="131" spans="1:7" x14ac:dyDescent="0.25">
      <c r="A131" t="s">
        <v>206</v>
      </c>
      <c r="B131">
        <v>5.3</v>
      </c>
      <c r="F131">
        <v>2008</v>
      </c>
      <c r="G131" t="s">
        <v>271</v>
      </c>
    </row>
    <row r="132" spans="1:7" x14ac:dyDescent="0.25">
      <c r="A132" t="s">
        <v>207</v>
      </c>
      <c r="B132">
        <v>6</v>
      </c>
      <c r="F132">
        <v>2008</v>
      </c>
      <c r="G132" t="s">
        <v>272</v>
      </c>
    </row>
    <row r="133" spans="1:7" x14ac:dyDescent="0.25">
      <c r="A133" t="s">
        <v>208</v>
      </c>
      <c r="B133">
        <v>6.9</v>
      </c>
      <c r="F133">
        <v>2008</v>
      </c>
      <c r="G133" t="s">
        <v>273</v>
      </c>
    </row>
    <row r="134" spans="1:7" x14ac:dyDescent="0.25">
      <c r="A134" t="s">
        <v>209</v>
      </c>
      <c r="B134">
        <v>8.3000000000000007</v>
      </c>
      <c r="F134">
        <v>2009</v>
      </c>
      <c r="G134" t="s">
        <v>68</v>
      </c>
    </row>
    <row r="135" spans="1:7" x14ac:dyDescent="0.25">
      <c r="A135" t="s">
        <v>210</v>
      </c>
      <c r="B135">
        <v>9.3000000000000007</v>
      </c>
      <c r="F135">
        <v>2009</v>
      </c>
      <c r="G135" t="s">
        <v>271</v>
      </c>
    </row>
    <row r="136" spans="1:7" x14ac:dyDescent="0.25">
      <c r="A136" t="s">
        <v>211</v>
      </c>
      <c r="B136">
        <v>9.6</v>
      </c>
      <c r="F136">
        <v>2009</v>
      </c>
      <c r="G136" t="s">
        <v>272</v>
      </c>
    </row>
    <row r="137" spans="1:7" x14ac:dyDescent="0.25">
      <c r="A137" t="s">
        <v>212</v>
      </c>
      <c r="B137">
        <v>9.9</v>
      </c>
      <c r="F137">
        <v>2009</v>
      </c>
      <c r="G137" t="s">
        <v>273</v>
      </c>
    </row>
    <row r="138" spans="1:7" x14ac:dyDescent="0.25">
      <c r="A138" t="s">
        <v>213</v>
      </c>
      <c r="B138">
        <v>9.8000000000000007</v>
      </c>
      <c r="F138">
        <v>2010</v>
      </c>
      <c r="G138" t="s">
        <v>68</v>
      </c>
    </row>
    <row r="139" spans="1:7" x14ac:dyDescent="0.25">
      <c r="A139" t="s">
        <v>214</v>
      </c>
      <c r="B139">
        <v>9.6</v>
      </c>
      <c r="F139">
        <v>2010</v>
      </c>
      <c r="G139" t="s">
        <v>271</v>
      </c>
    </row>
    <row r="140" spans="1:7" x14ac:dyDescent="0.25">
      <c r="A140" t="s">
        <v>215</v>
      </c>
      <c r="B140">
        <v>9.5</v>
      </c>
      <c r="F140">
        <v>2010</v>
      </c>
      <c r="G140" t="s">
        <v>272</v>
      </c>
    </row>
    <row r="141" spans="1:7" x14ac:dyDescent="0.25">
      <c r="A141" t="s">
        <v>216</v>
      </c>
      <c r="B141">
        <v>9.5</v>
      </c>
      <c r="F141">
        <v>2010</v>
      </c>
      <c r="G141" t="s">
        <v>273</v>
      </c>
    </row>
    <row r="142" spans="1:7" x14ac:dyDescent="0.25">
      <c r="A142" t="s">
        <v>217</v>
      </c>
      <c r="B142">
        <v>9</v>
      </c>
      <c r="F142">
        <v>2011</v>
      </c>
      <c r="G142" t="s">
        <v>68</v>
      </c>
    </row>
    <row r="143" spans="1:7" x14ac:dyDescent="0.25">
      <c r="A143" t="s">
        <v>218</v>
      </c>
      <c r="B143">
        <v>9.1</v>
      </c>
      <c r="F143">
        <v>2011</v>
      </c>
      <c r="G143" t="s">
        <v>271</v>
      </c>
    </row>
    <row r="144" spans="1:7" x14ac:dyDescent="0.25">
      <c r="A144" t="s">
        <v>219</v>
      </c>
      <c r="B144">
        <v>9</v>
      </c>
      <c r="F144">
        <v>2011</v>
      </c>
      <c r="G144" t="s">
        <v>272</v>
      </c>
    </row>
    <row r="145" spans="1:7" x14ac:dyDescent="0.25">
      <c r="A145" t="s">
        <v>220</v>
      </c>
      <c r="B145">
        <v>8.6</v>
      </c>
      <c r="F145">
        <v>2011</v>
      </c>
      <c r="G145" t="s">
        <v>273</v>
      </c>
    </row>
    <row r="146" spans="1:7" x14ac:dyDescent="0.25">
      <c r="A146" t="s">
        <v>221</v>
      </c>
      <c r="B146">
        <v>8.3000000000000007</v>
      </c>
      <c r="F146">
        <v>2012</v>
      </c>
      <c r="G146" t="s">
        <v>68</v>
      </c>
    </row>
    <row r="147" spans="1:7" x14ac:dyDescent="0.25">
      <c r="A147" t="s">
        <v>222</v>
      </c>
      <c r="B147">
        <v>8.1999999999999993</v>
      </c>
      <c r="F147">
        <v>2012</v>
      </c>
      <c r="G147" t="s">
        <v>271</v>
      </c>
    </row>
    <row r="148" spans="1:7" x14ac:dyDescent="0.25">
      <c r="A148" t="s">
        <v>223</v>
      </c>
      <c r="B148">
        <v>8</v>
      </c>
      <c r="F148">
        <v>2012</v>
      </c>
      <c r="G148" t="s">
        <v>272</v>
      </c>
    </row>
    <row r="149" spans="1:7" x14ac:dyDescent="0.25">
      <c r="A149" t="s">
        <v>224</v>
      </c>
      <c r="B149">
        <v>7.8</v>
      </c>
      <c r="F149">
        <v>2012</v>
      </c>
      <c r="G149" t="s">
        <v>273</v>
      </c>
    </row>
    <row r="150" spans="1:7" x14ac:dyDescent="0.25">
      <c r="A150" t="s">
        <v>225</v>
      </c>
      <c r="B150">
        <v>7.7</v>
      </c>
      <c r="F150">
        <v>2013</v>
      </c>
      <c r="G150" t="s">
        <v>68</v>
      </c>
    </row>
    <row r="151" spans="1:7" x14ac:dyDescent="0.25">
      <c r="A151" t="s">
        <v>226</v>
      </c>
      <c r="B151">
        <v>7.5</v>
      </c>
      <c r="F151">
        <v>2013</v>
      </c>
      <c r="G151" t="s">
        <v>271</v>
      </c>
    </row>
    <row r="152" spans="1:7" x14ac:dyDescent="0.25">
      <c r="A152" t="s">
        <v>227</v>
      </c>
      <c r="B152">
        <v>7.2</v>
      </c>
      <c r="F152">
        <v>2013</v>
      </c>
      <c r="G152" t="s">
        <v>272</v>
      </c>
    </row>
    <row r="153" spans="1:7" x14ac:dyDescent="0.25">
      <c r="A153" t="s">
        <v>228</v>
      </c>
      <c r="B153">
        <v>6.9</v>
      </c>
      <c r="F153">
        <v>2013</v>
      </c>
      <c r="G153" t="s">
        <v>273</v>
      </c>
    </row>
    <row r="154" spans="1:7" x14ac:dyDescent="0.25">
      <c r="A154" t="s">
        <v>229</v>
      </c>
      <c r="B154">
        <v>6.7</v>
      </c>
      <c r="F154">
        <v>2014</v>
      </c>
      <c r="G154" t="s">
        <v>68</v>
      </c>
    </row>
    <row r="155" spans="1:7" x14ac:dyDescent="0.25">
      <c r="A155" t="s">
        <v>230</v>
      </c>
      <c r="B155">
        <v>6.2</v>
      </c>
      <c r="F155">
        <v>2014</v>
      </c>
      <c r="G155" t="s">
        <v>271</v>
      </c>
    </row>
    <row r="156" spans="1:7" x14ac:dyDescent="0.25">
      <c r="A156" t="s">
        <v>231</v>
      </c>
      <c r="B156">
        <v>6.1</v>
      </c>
      <c r="F156">
        <v>2014</v>
      </c>
      <c r="G156" t="s">
        <v>272</v>
      </c>
    </row>
    <row r="157" spans="1:7" x14ac:dyDescent="0.25">
      <c r="A157" t="s">
        <v>232</v>
      </c>
      <c r="B157">
        <v>5.7</v>
      </c>
      <c r="F157">
        <v>2014</v>
      </c>
      <c r="G157" t="s">
        <v>273</v>
      </c>
    </row>
    <row r="158" spans="1:7" x14ac:dyDescent="0.25">
      <c r="A158" t="s">
        <v>233</v>
      </c>
      <c r="B158">
        <v>5.5</v>
      </c>
      <c r="F158">
        <v>2015</v>
      </c>
      <c r="G158" t="s">
        <v>68</v>
      </c>
    </row>
    <row r="159" spans="1:7" x14ac:dyDescent="0.25">
      <c r="A159" t="s">
        <v>234</v>
      </c>
      <c r="B159">
        <v>5.4</v>
      </c>
      <c r="F159">
        <v>2015</v>
      </c>
      <c r="G159" t="s">
        <v>271</v>
      </c>
    </row>
    <row r="160" spans="1:7" x14ac:dyDescent="0.25">
      <c r="A160" t="s">
        <v>235</v>
      </c>
      <c r="B160">
        <v>5.0999999999999996</v>
      </c>
      <c r="F160">
        <v>2015</v>
      </c>
      <c r="G160" t="s">
        <v>272</v>
      </c>
    </row>
    <row r="161" spans="1:7" x14ac:dyDescent="0.25">
      <c r="A161" t="s">
        <v>236</v>
      </c>
      <c r="B161">
        <v>5</v>
      </c>
      <c r="F161">
        <v>2015</v>
      </c>
      <c r="G161" t="s">
        <v>273</v>
      </c>
    </row>
    <row r="162" spans="1:7" x14ac:dyDescent="0.25">
      <c r="A162" t="s">
        <v>237</v>
      </c>
      <c r="B162">
        <v>4.9000000000000004</v>
      </c>
      <c r="F162">
        <v>2016</v>
      </c>
      <c r="G162" t="s">
        <v>68</v>
      </c>
    </row>
    <row r="163" spans="1:7" x14ac:dyDescent="0.25">
      <c r="A163" t="s">
        <v>238</v>
      </c>
      <c r="B163">
        <v>4.9000000000000004</v>
      </c>
      <c r="F163">
        <v>2016</v>
      </c>
      <c r="G163" t="s">
        <v>271</v>
      </c>
    </row>
    <row r="164" spans="1:7" x14ac:dyDescent="0.25">
      <c r="A164" t="s">
        <v>239</v>
      </c>
      <c r="B164">
        <v>4.9000000000000004</v>
      </c>
      <c r="F164">
        <v>2016</v>
      </c>
      <c r="G164" t="s">
        <v>272</v>
      </c>
    </row>
    <row r="165" spans="1:7" x14ac:dyDescent="0.25">
      <c r="A165" t="s">
        <v>240</v>
      </c>
      <c r="B165">
        <v>4.8</v>
      </c>
      <c r="F165">
        <v>2016</v>
      </c>
      <c r="G165" t="s">
        <v>273</v>
      </c>
    </row>
    <row r="166" spans="1:7" x14ac:dyDescent="0.25">
      <c r="A166" t="s">
        <v>241</v>
      </c>
      <c r="B166">
        <v>4.5999999999999996</v>
      </c>
      <c r="F166">
        <v>2017</v>
      </c>
      <c r="G166" t="s">
        <v>68</v>
      </c>
    </row>
    <row r="167" spans="1:7" x14ac:dyDescent="0.25">
      <c r="A167" t="s">
        <v>242</v>
      </c>
      <c r="B167">
        <v>4.4000000000000004</v>
      </c>
      <c r="F167">
        <v>2017</v>
      </c>
      <c r="G167" t="s">
        <v>271</v>
      </c>
    </row>
    <row r="168" spans="1:7" x14ac:dyDescent="0.25">
      <c r="A168" t="s">
        <v>243</v>
      </c>
      <c r="B168">
        <v>4.3</v>
      </c>
      <c r="F168">
        <v>2017</v>
      </c>
      <c r="G168" t="s">
        <v>272</v>
      </c>
    </row>
    <row r="169" spans="1:7" x14ac:dyDescent="0.25">
      <c r="A169" t="s">
        <v>244</v>
      </c>
      <c r="B169">
        <v>4.0999999999999996</v>
      </c>
      <c r="F169">
        <v>2017</v>
      </c>
      <c r="G169" t="s">
        <v>273</v>
      </c>
    </row>
    <row r="170" spans="1:7" x14ac:dyDescent="0.25">
      <c r="A170" t="s">
        <v>245</v>
      </c>
      <c r="B170">
        <v>4.0999999999999996</v>
      </c>
      <c r="F170">
        <v>2018</v>
      </c>
      <c r="G170" t="s">
        <v>68</v>
      </c>
    </row>
    <row r="171" spans="1:7" x14ac:dyDescent="0.25">
      <c r="A171" t="s">
        <v>246</v>
      </c>
      <c r="B171">
        <v>3.9</v>
      </c>
      <c r="F171">
        <v>2018</v>
      </c>
      <c r="G171" t="s">
        <v>271</v>
      </c>
    </row>
    <row r="172" spans="1:7" x14ac:dyDescent="0.25">
      <c r="A172" t="s">
        <v>247</v>
      </c>
      <c r="B172">
        <v>3.8</v>
      </c>
      <c r="F172">
        <v>2018</v>
      </c>
      <c r="G172" t="s">
        <v>272</v>
      </c>
    </row>
    <row r="173" spans="1:7" x14ac:dyDescent="0.25">
      <c r="A173" t="s">
        <v>248</v>
      </c>
      <c r="B173">
        <v>3.8</v>
      </c>
      <c r="C173">
        <v>3.8</v>
      </c>
      <c r="D173">
        <v>3.8</v>
      </c>
      <c r="E173">
        <v>3.8</v>
      </c>
      <c r="F173">
        <v>2018</v>
      </c>
      <c r="G173" t="s">
        <v>273</v>
      </c>
    </row>
    <row r="174" spans="1:7" x14ac:dyDescent="0.25">
      <c r="A174" t="s">
        <v>249</v>
      </c>
      <c r="C174">
        <v>3.7</v>
      </c>
      <c r="D174">
        <v>4.3</v>
      </c>
      <c r="E174">
        <v>4.7</v>
      </c>
      <c r="F174">
        <v>2019</v>
      </c>
      <c r="G174" t="s">
        <v>68</v>
      </c>
    </row>
    <row r="175" spans="1:7" x14ac:dyDescent="0.25">
      <c r="A175" t="s">
        <v>250</v>
      </c>
      <c r="C175">
        <v>3.6</v>
      </c>
      <c r="D175">
        <v>5.0999999999999996</v>
      </c>
      <c r="E175">
        <v>6.3</v>
      </c>
      <c r="F175">
        <v>2019</v>
      </c>
      <c r="G175" t="s">
        <v>271</v>
      </c>
    </row>
    <row r="176" spans="1:7" x14ac:dyDescent="0.25">
      <c r="A176" t="s">
        <v>251</v>
      </c>
      <c r="C176">
        <v>3.6</v>
      </c>
      <c r="D176">
        <v>5.7</v>
      </c>
      <c r="E176">
        <v>7.5</v>
      </c>
      <c r="F176">
        <v>2019</v>
      </c>
      <c r="G176" t="s">
        <v>272</v>
      </c>
    </row>
    <row r="177" spans="1:7" x14ac:dyDescent="0.25">
      <c r="A177" t="s">
        <v>252</v>
      </c>
      <c r="C177">
        <v>3.6</v>
      </c>
      <c r="D177">
        <v>6.2</v>
      </c>
      <c r="E177">
        <v>8.4</v>
      </c>
      <c r="F177">
        <v>2019</v>
      </c>
      <c r="G177" t="s">
        <v>273</v>
      </c>
    </row>
    <row r="178" spans="1:7" x14ac:dyDescent="0.25">
      <c r="A178" t="s">
        <v>253</v>
      </c>
      <c r="C178">
        <v>3.6</v>
      </c>
      <c r="D178">
        <v>6.6</v>
      </c>
      <c r="E178">
        <v>9.1999999999999993</v>
      </c>
      <c r="F178">
        <v>2020</v>
      </c>
      <c r="G178" t="s">
        <v>68</v>
      </c>
    </row>
    <row r="179" spans="1:7" x14ac:dyDescent="0.25">
      <c r="A179" t="s">
        <v>254</v>
      </c>
      <c r="C179">
        <v>3.6</v>
      </c>
      <c r="D179">
        <v>6.8</v>
      </c>
      <c r="E179">
        <v>9.6999999999999993</v>
      </c>
      <c r="F179">
        <v>2020</v>
      </c>
      <c r="G179" t="s">
        <v>271</v>
      </c>
    </row>
    <row r="180" spans="1:7" x14ac:dyDescent="0.25">
      <c r="A180" t="s">
        <v>255</v>
      </c>
      <c r="C180">
        <v>3.7</v>
      </c>
      <c r="D180">
        <v>7</v>
      </c>
      <c r="E180">
        <v>10</v>
      </c>
      <c r="F180">
        <v>2020</v>
      </c>
      <c r="G180" t="s">
        <v>272</v>
      </c>
    </row>
    <row r="181" spans="1:7" x14ac:dyDescent="0.25">
      <c r="A181" t="s">
        <v>256</v>
      </c>
      <c r="C181">
        <v>3.8</v>
      </c>
      <c r="D181">
        <v>7</v>
      </c>
      <c r="E181">
        <v>9.9</v>
      </c>
      <c r="F181">
        <v>2020</v>
      </c>
      <c r="G181" t="s">
        <v>273</v>
      </c>
    </row>
    <row r="182" spans="1:7" x14ac:dyDescent="0.25">
      <c r="A182" t="s">
        <v>257</v>
      </c>
      <c r="C182">
        <v>3.9</v>
      </c>
      <c r="D182">
        <v>6.9</v>
      </c>
      <c r="E182">
        <v>9.6999999999999993</v>
      </c>
      <c r="F182">
        <v>2021</v>
      </c>
      <c r="G182" t="s">
        <v>68</v>
      </c>
    </row>
    <row r="183" spans="1:7" x14ac:dyDescent="0.25">
      <c r="A183" t="s">
        <v>258</v>
      </c>
      <c r="C183">
        <v>4</v>
      </c>
      <c r="D183">
        <v>6.7</v>
      </c>
      <c r="E183">
        <v>9.5</v>
      </c>
      <c r="F183">
        <v>2021</v>
      </c>
      <c r="G183" t="s">
        <v>271</v>
      </c>
    </row>
    <row r="184" spans="1:7" x14ac:dyDescent="0.25">
      <c r="A184" t="s">
        <v>259</v>
      </c>
      <c r="C184">
        <v>4</v>
      </c>
      <c r="D184">
        <v>6.6</v>
      </c>
      <c r="E184">
        <v>9.1999999999999993</v>
      </c>
      <c r="F184">
        <v>2021</v>
      </c>
      <c r="G184" t="s">
        <v>272</v>
      </c>
    </row>
    <row r="185" spans="1:7" x14ac:dyDescent="0.25">
      <c r="A185" t="s">
        <v>260</v>
      </c>
      <c r="C185">
        <v>4</v>
      </c>
      <c r="D185">
        <v>6.4</v>
      </c>
      <c r="E185">
        <v>8.9</v>
      </c>
      <c r="F185">
        <v>2021</v>
      </c>
      <c r="G185" t="s">
        <v>273</v>
      </c>
    </row>
    <row r="186" spans="1:7" x14ac:dyDescent="0.25">
      <c r="A186" t="s">
        <v>261</v>
      </c>
      <c r="C186">
        <v>4.0999999999999996</v>
      </c>
      <c r="D186">
        <v>6.3</v>
      </c>
      <c r="E186">
        <v>8.6</v>
      </c>
      <c r="F186">
        <v>2022</v>
      </c>
      <c r="G186" t="s">
        <v>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T72"/>
  <sheetViews>
    <sheetView workbookViewId="0">
      <selection activeCell="K2" sqref="K2"/>
    </sheetView>
  </sheetViews>
  <sheetFormatPr defaultRowHeight="15" x14ac:dyDescent="0.25"/>
  <cols>
    <col min="7" max="7" width="13.28515625" bestFit="1" customWidth="1"/>
    <col min="8" max="8" width="12" bestFit="1" customWidth="1"/>
    <col min="11" max="11" width="13.140625" bestFit="1" customWidth="1"/>
    <col min="12" max="12" width="13.28515625" bestFit="1" customWidth="1"/>
    <col min="14" max="14" width="12" bestFit="1" customWidth="1"/>
  </cols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5">
      <c r="A2">
        <v>1</v>
      </c>
      <c r="B2">
        <v>1042</v>
      </c>
      <c r="C2">
        <v>235</v>
      </c>
      <c r="D2">
        <v>3387</v>
      </c>
      <c r="E2">
        <v>1906</v>
      </c>
      <c r="F2">
        <v>752</v>
      </c>
      <c r="G2">
        <v>1076</v>
      </c>
      <c r="H2">
        <v>0</v>
      </c>
      <c r="I2">
        <v>5141</v>
      </c>
      <c r="J2">
        <v>112719</v>
      </c>
      <c r="K2">
        <v>24745</v>
      </c>
      <c r="L2">
        <v>19076</v>
      </c>
      <c r="M2">
        <v>0</v>
      </c>
      <c r="N2">
        <v>14913</v>
      </c>
      <c r="O2">
        <v>26037</v>
      </c>
      <c r="P2">
        <v>211029</v>
      </c>
      <c r="Q2">
        <v>2526644</v>
      </c>
      <c r="R2">
        <v>498104</v>
      </c>
      <c r="S2">
        <v>2069412</v>
      </c>
      <c r="T2">
        <v>8020366</v>
      </c>
      <c r="U2">
        <v>1069611</v>
      </c>
      <c r="V2">
        <v>6671331</v>
      </c>
      <c r="W2" t="s">
        <v>46</v>
      </c>
      <c r="X2">
        <v>63502</v>
      </c>
      <c r="Y2" t="s">
        <v>46</v>
      </c>
      <c r="Z2">
        <v>507868</v>
      </c>
      <c r="AA2">
        <v>13912548</v>
      </c>
      <c r="AB2">
        <v>72070</v>
      </c>
      <c r="AC2">
        <v>13984618</v>
      </c>
      <c r="AD2">
        <v>1634117</v>
      </c>
      <c r="AE2">
        <v>0</v>
      </c>
      <c r="AF2">
        <v>6221270</v>
      </c>
      <c r="AG2">
        <v>0</v>
      </c>
      <c r="AH2">
        <v>1521659</v>
      </c>
      <c r="AI2" t="s">
        <v>46</v>
      </c>
      <c r="AJ2" t="s">
        <v>46</v>
      </c>
      <c r="AK2" t="s">
        <v>46</v>
      </c>
      <c r="AL2">
        <v>51627980</v>
      </c>
      <c r="AM2">
        <v>639811</v>
      </c>
      <c r="AN2">
        <v>211029</v>
      </c>
      <c r="AO2">
        <v>16889</v>
      </c>
      <c r="AP2">
        <v>192517</v>
      </c>
      <c r="AQ2">
        <v>0</v>
      </c>
      <c r="AR2">
        <v>638188</v>
      </c>
      <c r="AS2">
        <v>2001.25</v>
      </c>
      <c r="AT2">
        <v>1.23927180571465E-2</v>
      </c>
    </row>
    <row r="3" spans="1:46" x14ac:dyDescent="0.25">
      <c r="A3">
        <v>2</v>
      </c>
      <c r="B3">
        <v>442</v>
      </c>
      <c r="C3">
        <v>0</v>
      </c>
      <c r="D3">
        <v>1551</v>
      </c>
      <c r="E3">
        <v>5531</v>
      </c>
      <c r="F3">
        <v>0</v>
      </c>
      <c r="G3">
        <v>4759</v>
      </c>
      <c r="H3">
        <v>0</v>
      </c>
      <c r="I3">
        <v>170</v>
      </c>
      <c r="J3">
        <v>129639</v>
      </c>
      <c r="K3">
        <v>49507</v>
      </c>
      <c r="L3">
        <v>37214</v>
      </c>
      <c r="M3">
        <v>0</v>
      </c>
      <c r="N3">
        <v>22432</v>
      </c>
      <c r="O3">
        <v>36530</v>
      </c>
      <c r="P3">
        <v>287775</v>
      </c>
      <c r="Q3">
        <v>2662355</v>
      </c>
      <c r="R3">
        <v>495706</v>
      </c>
      <c r="S3">
        <v>2118577</v>
      </c>
      <c r="T3">
        <v>7986451</v>
      </c>
      <c r="U3">
        <v>1082611</v>
      </c>
      <c r="V3">
        <v>6584734</v>
      </c>
      <c r="W3" t="s">
        <v>46</v>
      </c>
      <c r="X3">
        <v>62389</v>
      </c>
      <c r="Y3" t="s">
        <v>46</v>
      </c>
      <c r="Z3">
        <v>520155</v>
      </c>
      <c r="AA3">
        <v>13873705</v>
      </c>
      <c r="AB3">
        <v>74745</v>
      </c>
      <c r="AC3">
        <v>13948450</v>
      </c>
      <c r="AD3">
        <v>1637965</v>
      </c>
      <c r="AE3">
        <v>166146</v>
      </c>
      <c r="AF3">
        <v>6157854</v>
      </c>
      <c r="AG3">
        <v>0</v>
      </c>
      <c r="AH3">
        <v>1442451</v>
      </c>
      <c r="AI3" t="s">
        <v>46</v>
      </c>
      <c r="AJ3" t="s">
        <v>46</v>
      </c>
      <c r="AK3" t="s">
        <v>46</v>
      </c>
      <c r="AL3">
        <v>51829285</v>
      </c>
      <c r="AM3">
        <v>639811</v>
      </c>
      <c r="AN3">
        <v>287775</v>
      </c>
      <c r="AO3">
        <v>37278</v>
      </c>
      <c r="AP3">
        <v>252390</v>
      </c>
      <c r="AQ3">
        <v>0</v>
      </c>
      <c r="AR3">
        <v>641704</v>
      </c>
      <c r="AS3">
        <v>2001.5</v>
      </c>
      <c r="AT3">
        <v>1.2344584726569199E-2</v>
      </c>
    </row>
    <row r="4" spans="1:46" x14ac:dyDescent="0.25">
      <c r="A4">
        <v>3</v>
      </c>
      <c r="B4">
        <v>7466</v>
      </c>
      <c r="C4">
        <v>7138</v>
      </c>
      <c r="D4">
        <v>13250</v>
      </c>
      <c r="E4">
        <v>63303</v>
      </c>
      <c r="F4">
        <v>1231</v>
      </c>
      <c r="G4">
        <v>34192</v>
      </c>
      <c r="H4">
        <v>0</v>
      </c>
      <c r="I4">
        <v>39858</v>
      </c>
      <c r="J4">
        <v>820472</v>
      </c>
      <c r="K4">
        <v>186825</v>
      </c>
      <c r="L4">
        <v>178927</v>
      </c>
      <c r="M4">
        <v>0</v>
      </c>
      <c r="N4">
        <v>75722</v>
      </c>
      <c r="O4">
        <v>152507</v>
      </c>
      <c r="P4">
        <v>1580891</v>
      </c>
      <c r="Q4">
        <v>6647302</v>
      </c>
      <c r="R4">
        <v>636144</v>
      </c>
      <c r="S4">
        <v>5362063</v>
      </c>
      <c r="T4">
        <v>15226453</v>
      </c>
      <c r="U4">
        <v>2142922</v>
      </c>
      <c r="V4">
        <v>15799473</v>
      </c>
      <c r="W4" t="s">
        <v>46</v>
      </c>
      <c r="X4">
        <v>59731</v>
      </c>
      <c r="Y4" t="s">
        <v>46</v>
      </c>
      <c r="Z4">
        <v>1002615</v>
      </c>
      <c r="AA4">
        <v>34790784</v>
      </c>
      <c r="AB4">
        <v>39590</v>
      </c>
      <c r="AC4">
        <v>34830374</v>
      </c>
      <c r="AD4">
        <v>4802936</v>
      </c>
      <c r="AE4">
        <v>2492691</v>
      </c>
      <c r="AF4">
        <v>8666443</v>
      </c>
      <c r="AG4">
        <v>0</v>
      </c>
      <c r="AH4">
        <v>3592044</v>
      </c>
      <c r="AI4" t="s">
        <v>46</v>
      </c>
      <c r="AJ4" t="s">
        <v>46</v>
      </c>
      <c r="AK4" t="s">
        <v>46</v>
      </c>
      <c r="AL4">
        <v>113513989</v>
      </c>
      <c r="AM4">
        <v>639811</v>
      </c>
      <c r="AN4">
        <v>1369612</v>
      </c>
      <c r="AO4">
        <v>158882</v>
      </c>
      <c r="AP4">
        <v>2165311</v>
      </c>
      <c r="AQ4">
        <v>747138</v>
      </c>
      <c r="AR4">
        <v>2341530</v>
      </c>
      <c r="AS4">
        <v>2001.75</v>
      </c>
      <c r="AT4">
        <v>5.6364066282614698E-3</v>
      </c>
    </row>
    <row r="5" spans="1:46" x14ac:dyDescent="0.25">
      <c r="A5">
        <v>4</v>
      </c>
      <c r="B5">
        <v>10602</v>
      </c>
      <c r="C5">
        <v>7138</v>
      </c>
      <c r="D5">
        <v>25846</v>
      </c>
      <c r="E5">
        <v>94234</v>
      </c>
      <c r="F5">
        <v>1482</v>
      </c>
      <c r="G5">
        <v>39261</v>
      </c>
      <c r="H5">
        <v>0</v>
      </c>
      <c r="I5">
        <v>42039</v>
      </c>
      <c r="J5">
        <v>890799</v>
      </c>
      <c r="K5">
        <v>258974</v>
      </c>
      <c r="L5">
        <v>242393</v>
      </c>
      <c r="M5">
        <v>0</v>
      </c>
      <c r="N5">
        <v>101658</v>
      </c>
      <c r="O5">
        <v>178633</v>
      </c>
      <c r="P5">
        <v>1893059</v>
      </c>
      <c r="Q5">
        <v>6576361</v>
      </c>
      <c r="R5">
        <v>628722</v>
      </c>
      <c r="S5">
        <v>6100158</v>
      </c>
      <c r="T5">
        <v>16311167</v>
      </c>
      <c r="U5">
        <v>2095039</v>
      </c>
      <c r="V5">
        <v>15754271</v>
      </c>
      <c r="W5" t="s">
        <v>46</v>
      </c>
      <c r="X5">
        <v>53050</v>
      </c>
      <c r="Y5" t="s">
        <v>46</v>
      </c>
      <c r="Z5">
        <v>990318</v>
      </c>
      <c r="AA5">
        <v>33039454</v>
      </c>
      <c r="AB5">
        <v>37829</v>
      </c>
      <c r="AC5">
        <v>33077283</v>
      </c>
      <c r="AD5">
        <v>5669787</v>
      </c>
      <c r="AE5">
        <v>2572240</v>
      </c>
      <c r="AF5">
        <v>8980581</v>
      </c>
      <c r="AG5">
        <v>0</v>
      </c>
      <c r="AH5">
        <v>3871567</v>
      </c>
      <c r="AI5" t="s">
        <v>46</v>
      </c>
      <c r="AJ5" t="s">
        <v>46</v>
      </c>
      <c r="AK5" t="s">
        <v>46</v>
      </c>
      <c r="AL5">
        <v>114984333</v>
      </c>
      <c r="AM5">
        <v>639811</v>
      </c>
      <c r="AN5">
        <v>1681780</v>
      </c>
      <c r="AO5">
        <v>215304</v>
      </c>
      <c r="AP5">
        <v>2414411</v>
      </c>
      <c r="AQ5">
        <v>788629</v>
      </c>
      <c r="AR5">
        <v>2376375</v>
      </c>
      <c r="AS5">
        <v>2002</v>
      </c>
      <c r="AT5">
        <v>5.5643319685995804E-3</v>
      </c>
    </row>
    <row r="6" spans="1:46" x14ac:dyDescent="0.25">
      <c r="A6">
        <v>5</v>
      </c>
      <c r="B6">
        <v>1993</v>
      </c>
      <c r="C6">
        <v>250</v>
      </c>
      <c r="D6">
        <v>5029</v>
      </c>
      <c r="E6">
        <v>20414</v>
      </c>
      <c r="F6">
        <v>514</v>
      </c>
      <c r="G6">
        <v>9130</v>
      </c>
      <c r="H6">
        <v>0</v>
      </c>
      <c r="I6">
        <v>1927</v>
      </c>
      <c r="J6">
        <v>126550</v>
      </c>
      <c r="K6">
        <v>69390</v>
      </c>
      <c r="L6">
        <v>59557</v>
      </c>
      <c r="M6">
        <v>0</v>
      </c>
      <c r="N6">
        <v>16436</v>
      </c>
      <c r="O6">
        <v>53769</v>
      </c>
      <c r="P6">
        <v>364959</v>
      </c>
      <c r="Q6">
        <v>6372054</v>
      </c>
      <c r="R6">
        <v>626268</v>
      </c>
      <c r="S6">
        <v>6551312</v>
      </c>
      <c r="T6">
        <v>15583334</v>
      </c>
      <c r="U6">
        <v>2090367</v>
      </c>
      <c r="V6">
        <v>15839681</v>
      </c>
      <c r="W6" t="s">
        <v>46</v>
      </c>
      <c r="X6">
        <v>58300</v>
      </c>
      <c r="Y6" t="s">
        <v>46</v>
      </c>
      <c r="Z6">
        <v>1015101</v>
      </c>
      <c r="AA6">
        <v>33440936</v>
      </c>
      <c r="AB6">
        <v>38924</v>
      </c>
      <c r="AC6">
        <v>33479860</v>
      </c>
      <c r="AD6">
        <v>5175964</v>
      </c>
      <c r="AE6">
        <v>2516209</v>
      </c>
      <c r="AF6">
        <v>9164490</v>
      </c>
      <c r="AG6">
        <v>1500</v>
      </c>
      <c r="AH6">
        <v>3476191</v>
      </c>
      <c r="AI6" t="s">
        <v>46</v>
      </c>
      <c r="AJ6" t="s">
        <v>46</v>
      </c>
      <c r="AK6" t="s">
        <v>46</v>
      </c>
      <c r="AL6">
        <v>114332863</v>
      </c>
      <c r="AM6">
        <v>2376375</v>
      </c>
      <c r="AN6">
        <v>364959</v>
      </c>
      <c r="AO6">
        <v>47195</v>
      </c>
      <c r="AP6">
        <v>325395</v>
      </c>
      <c r="AQ6">
        <v>12356</v>
      </c>
      <c r="AR6">
        <v>2396362</v>
      </c>
      <c r="AS6">
        <v>2002.25</v>
      </c>
      <c r="AT6">
        <v>2.0784706493355301E-2</v>
      </c>
    </row>
    <row r="7" spans="1:46" x14ac:dyDescent="0.25">
      <c r="A7">
        <v>6</v>
      </c>
      <c r="B7">
        <v>2521</v>
      </c>
      <c r="C7">
        <v>342</v>
      </c>
      <c r="D7">
        <v>12338</v>
      </c>
      <c r="E7">
        <v>48636</v>
      </c>
      <c r="F7">
        <v>779</v>
      </c>
      <c r="G7">
        <v>17127</v>
      </c>
      <c r="H7">
        <v>0</v>
      </c>
      <c r="I7">
        <v>5913</v>
      </c>
      <c r="J7">
        <v>255706</v>
      </c>
      <c r="K7">
        <v>145375</v>
      </c>
      <c r="L7">
        <v>118921</v>
      </c>
      <c r="M7">
        <v>0</v>
      </c>
      <c r="N7">
        <v>30907</v>
      </c>
      <c r="O7">
        <v>110049</v>
      </c>
      <c r="P7">
        <v>748614</v>
      </c>
      <c r="Q7">
        <v>6423881</v>
      </c>
      <c r="R7">
        <v>641197</v>
      </c>
      <c r="S7">
        <v>7241881</v>
      </c>
      <c r="T7">
        <v>15743896</v>
      </c>
      <c r="U7">
        <v>2109352</v>
      </c>
      <c r="V7">
        <v>15699983</v>
      </c>
      <c r="W7" t="s">
        <v>46</v>
      </c>
      <c r="X7">
        <v>114718</v>
      </c>
      <c r="Y7" t="s">
        <v>46</v>
      </c>
      <c r="Z7">
        <v>1337089</v>
      </c>
      <c r="AA7">
        <v>30732551</v>
      </c>
      <c r="AB7">
        <v>100033</v>
      </c>
      <c r="AC7">
        <v>30832584</v>
      </c>
      <c r="AD7">
        <v>5395540</v>
      </c>
      <c r="AE7">
        <v>2553782</v>
      </c>
      <c r="AF7">
        <v>9251276</v>
      </c>
      <c r="AG7">
        <v>0</v>
      </c>
      <c r="AH7">
        <v>3934816</v>
      </c>
      <c r="AI7" t="s">
        <v>46</v>
      </c>
      <c r="AJ7" t="s">
        <v>46</v>
      </c>
      <c r="AK7" t="s">
        <v>46</v>
      </c>
      <c r="AL7">
        <v>114050050</v>
      </c>
      <c r="AM7">
        <v>2376375</v>
      </c>
      <c r="AN7">
        <v>748614</v>
      </c>
      <c r="AO7">
        <v>108030</v>
      </c>
      <c r="AP7">
        <v>646485</v>
      </c>
      <c r="AQ7">
        <v>12727</v>
      </c>
      <c r="AR7">
        <v>2395003</v>
      </c>
      <c r="AS7">
        <v>2002.5</v>
      </c>
      <c r="AT7">
        <v>2.08362468933595E-2</v>
      </c>
    </row>
    <row r="8" spans="1:46" x14ac:dyDescent="0.25">
      <c r="A8">
        <v>7</v>
      </c>
      <c r="B8">
        <v>8615</v>
      </c>
      <c r="C8">
        <v>355</v>
      </c>
      <c r="D8">
        <v>18200</v>
      </c>
      <c r="E8">
        <v>72881</v>
      </c>
      <c r="F8">
        <v>783</v>
      </c>
      <c r="G8">
        <v>24020</v>
      </c>
      <c r="H8">
        <v>0</v>
      </c>
      <c r="I8">
        <v>11200</v>
      </c>
      <c r="J8">
        <v>377855</v>
      </c>
      <c r="K8">
        <v>219399</v>
      </c>
      <c r="L8">
        <v>174141</v>
      </c>
      <c r="M8">
        <v>0</v>
      </c>
      <c r="N8">
        <v>53058</v>
      </c>
      <c r="O8">
        <v>154824</v>
      </c>
      <c r="P8">
        <v>1115331</v>
      </c>
      <c r="Q8">
        <v>6529746</v>
      </c>
      <c r="R8">
        <v>678433</v>
      </c>
      <c r="S8">
        <v>7732586</v>
      </c>
      <c r="T8">
        <v>16435590</v>
      </c>
      <c r="U8">
        <v>2214997</v>
      </c>
      <c r="V8">
        <v>16437502</v>
      </c>
      <c r="W8" t="s">
        <v>46</v>
      </c>
      <c r="X8">
        <v>99009</v>
      </c>
      <c r="Y8" t="s">
        <v>46</v>
      </c>
      <c r="Z8">
        <v>1333089</v>
      </c>
      <c r="AA8">
        <v>29219579</v>
      </c>
      <c r="AB8">
        <v>105159</v>
      </c>
      <c r="AC8">
        <v>29324738</v>
      </c>
      <c r="AD8">
        <v>5249880</v>
      </c>
      <c r="AE8">
        <v>2623135</v>
      </c>
      <c r="AF8">
        <v>9565807</v>
      </c>
      <c r="AG8">
        <v>0</v>
      </c>
      <c r="AH8">
        <v>4879354</v>
      </c>
      <c r="AI8" t="s">
        <v>46</v>
      </c>
      <c r="AJ8" t="s">
        <v>46</v>
      </c>
      <c r="AK8" t="s">
        <v>46</v>
      </c>
      <c r="AL8">
        <v>116058315</v>
      </c>
      <c r="AM8">
        <v>2376375</v>
      </c>
      <c r="AN8">
        <v>1102931</v>
      </c>
      <c r="AO8">
        <v>155312</v>
      </c>
      <c r="AP8">
        <v>959850</v>
      </c>
      <c r="AQ8">
        <v>18377</v>
      </c>
      <c r="AR8">
        <v>2382183</v>
      </c>
      <c r="AS8">
        <v>2002.75</v>
      </c>
      <c r="AT8">
        <v>2.04756979282355E-2</v>
      </c>
    </row>
    <row r="9" spans="1:46" x14ac:dyDescent="0.25">
      <c r="A9">
        <v>8</v>
      </c>
      <c r="B9">
        <v>8812</v>
      </c>
      <c r="C9">
        <v>1210</v>
      </c>
      <c r="D9">
        <v>26624</v>
      </c>
      <c r="E9">
        <v>96363</v>
      </c>
      <c r="F9">
        <v>3381</v>
      </c>
      <c r="G9">
        <v>34552</v>
      </c>
      <c r="H9">
        <v>0</v>
      </c>
      <c r="I9">
        <v>15391</v>
      </c>
      <c r="J9">
        <v>482702</v>
      </c>
      <c r="K9">
        <v>290988</v>
      </c>
      <c r="L9">
        <v>303609</v>
      </c>
      <c r="M9">
        <v>0</v>
      </c>
      <c r="N9">
        <v>34336</v>
      </c>
      <c r="O9">
        <v>234026</v>
      </c>
      <c r="P9">
        <v>1531994</v>
      </c>
      <c r="Q9">
        <v>6541434</v>
      </c>
      <c r="R9">
        <v>727748</v>
      </c>
      <c r="S9">
        <v>8121898</v>
      </c>
      <c r="T9">
        <v>18812560</v>
      </c>
      <c r="U9">
        <v>2461400</v>
      </c>
      <c r="V9">
        <v>16675828</v>
      </c>
      <c r="W9" t="s">
        <v>46</v>
      </c>
      <c r="X9">
        <v>152460</v>
      </c>
      <c r="Y9" t="s">
        <v>46</v>
      </c>
      <c r="Z9">
        <v>1329230</v>
      </c>
      <c r="AA9">
        <v>27989330</v>
      </c>
      <c r="AB9">
        <v>80547</v>
      </c>
      <c r="AC9">
        <v>28069877</v>
      </c>
      <c r="AD9">
        <v>5371979</v>
      </c>
      <c r="AE9">
        <v>2566549</v>
      </c>
      <c r="AF9">
        <v>9854364</v>
      </c>
      <c r="AG9">
        <v>0</v>
      </c>
      <c r="AH9">
        <v>4973239</v>
      </c>
      <c r="AI9" t="s">
        <v>46</v>
      </c>
      <c r="AJ9" t="s">
        <v>46</v>
      </c>
      <c r="AK9" t="s">
        <v>46</v>
      </c>
      <c r="AL9">
        <v>118299748</v>
      </c>
      <c r="AM9">
        <v>2376375</v>
      </c>
      <c r="AN9">
        <v>1475181</v>
      </c>
      <c r="AO9">
        <v>209126</v>
      </c>
      <c r="AP9">
        <v>1289259</v>
      </c>
      <c r="AQ9">
        <v>54375</v>
      </c>
      <c r="AR9">
        <v>2340328</v>
      </c>
      <c r="AS9">
        <v>2003</v>
      </c>
      <c r="AT9">
        <v>2.0087743551237301E-2</v>
      </c>
    </row>
    <row r="10" spans="1:46" x14ac:dyDescent="0.25">
      <c r="A10">
        <v>9</v>
      </c>
      <c r="B10">
        <v>2113</v>
      </c>
      <c r="C10">
        <v>224</v>
      </c>
      <c r="D10">
        <v>8164</v>
      </c>
      <c r="E10">
        <v>25530</v>
      </c>
      <c r="F10">
        <v>93</v>
      </c>
      <c r="G10">
        <v>4327</v>
      </c>
      <c r="H10">
        <v>0</v>
      </c>
      <c r="I10">
        <v>2137</v>
      </c>
      <c r="J10">
        <v>131736</v>
      </c>
      <c r="K10">
        <v>71674</v>
      </c>
      <c r="L10">
        <v>68596</v>
      </c>
      <c r="M10">
        <v>0</v>
      </c>
      <c r="N10">
        <v>9240</v>
      </c>
      <c r="O10">
        <v>55769</v>
      </c>
      <c r="P10">
        <v>379603</v>
      </c>
      <c r="Q10">
        <v>6617634</v>
      </c>
      <c r="R10">
        <v>741864</v>
      </c>
      <c r="S10">
        <v>8280083</v>
      </c>
      <c r="T10">
        <v>17913600</v>
      </c>
      <c r="U10">
        <v>2451915</v>
      </c>
      <c r="V10">
        <v>16607376</v>
      </c>
      <c r="W10" t="s">
        <v>46</v>
      </c>
      <c r="X10">
        <v>120245</v>
      </c>
      <c r="Y10" t="s">
        <v>46</v>
      </c>
      <c r="Z10">
        <v>1218383</v>
      </c>
      <c r="AA10">
        <v>28773767</v>
      </c>
      <c r="AB10">
        <v>87751</v>
      </c>
      <c r="AC10">
        <v>28861518</v>
      </c>
      <c r="AD10">
        <v>5270021</v>
      </c>
      <c r="AE10">
        <v>2495674</v>
      </c>
      <c r="AF10">
        <v>10490262</v>
      </c>
      <c r="AG10">
        <v>0</v>
      </c>
      <c r="AH10">
        <v>4340930</v>
      </c>
      <c r="AI10" t="s">
        <v>46</v>
      </c>
      <c r="AJ10" t="s">
        <v>46</v>
      </c>
      <c r="AK10" t="s">
        <v>46</v>
      </c>
      <c r="AL10">
        <v>118080470</v>
      </c>
      <c r="AM10">
        <v>2340328</v>
      </c>
      <c r="AN10">
        <v>346431</v>
      </c>
      <c r="AO10">
        <v>57288</v>
      </c>
      <c r="AP10">
        <v>314587</v>
      </c>
      <c r="AQ10">
        <v>19450</v>
      </c>
      <c r="AR10">
        <v>2318878</v>
      </c>
      <c r="AS10">
        <v>2003.25</v>
      </c>
      <c r="AT10">
        <v>1.98197720588341E-2</v>
      </c>
    </row>
    <row r="11" spans="1:46" x14ac:dyDescent="0.25">
      <c r="A11">
        <v>10</v>
      </c>
      <c r="B11">
        <v>5093</v>
      </c>
      <c r="C11">
        <v>418</v>
      </c>
      <c r="D11">
        <v>14920</v>
      </c>
      <c r="E11">
        <v>54238</v>
      </c>
      <c r="F11">
        <v>150</v>
      </c>
      <c r="G11">
        <v>15762</v>
      </c>
      <c r="H11">
        <v>0</v>
      </c>
      <c r="I11">
        <v>3547</v>
      </c>
      <c r="J11">
        <v>255370</v>
      </c>
      <c r="K11">
        <v>140091</v>
      </c>
      <c r="L11">
        <v>133111</v>
      </c>
      <c r="M11">
        <v>0</v>
      </c>
      <c r="N11">
        <v>10935</v>
      </c>
      <c r="O11">
        <v>109451</v>
      </c>
      <c r="P11">
        <v>743086</v>
      </c>
      <c r="Q11">
        <v>7215974</v>
      </c>
      <c r="R11">
        <v>740961</v>
      </c>
      <c r="S11">
        <v>8470658</v>
      </c>
      <c r="T11">
        <v>19634359</v>
      </c>
      <c r="U11">
        <v>2210948</v>
      </c>
      <c r="V11">
        <v>16547489</v>
      </c>
      <c r="W11" t="s">
        <v>46</v>
      </c>
      <c r="X11">
        <v>75855</v>
      </c>
      <c r="Y11" t="s">
        <v>46</v>
      </c>
      <c r="Z11">
        <v>1168931</v>
      </c>
      <c r="AA11">
        <v>28802765</v>
      </c>
      <c r="AB11">
        <v>99791</v>
      </c>
      <c r="AC11">
        <v>28902556</v>
      </c>
      <c r="AD11">
        <v>5237706</v>
      </c>
      <c r="AE11">
        <v>2480427</v>
      </c>
      <c r="AF11">
        <v>10868547</v>
      </c>
      <c r="AG11">
        <v>1</v>
      </c>
      <c r="AH11">
        <v>4510793</v>
      </c>
      <c r="AI11" t="s">
        <v>46</v>
      </c>
      <c r="AJ11" t="s">
        <v>46</v>
      </c>
      <c r="AK11" t="s">
        <v>46</v>
      </c>
      <c r="AL11">
        <v>120782745</v>
      </c>
      <c r="AM11">
        <v>2344378</v>
      </c>
      <c r="AN11">
        <v>676494</v>
      </c>
      <c r="AO11">
        <v>108167</v>
      </c>
      <c r="AP11">
        <v>619367</v>
      </c>
      <c r="AQ11">
        <v>8398</v>
      </c>
      <c r="AR11">
        <v>2270632</v>
      </c>
      <c r="AS11">
        <v>2003.5</v>
      </c>
      <c r="AT11">
        <v>1.94098751440034E-2</v>
      </c>
    </row>
    <row r="12" spans="1:46" x14ac:dyDescent="0.25">
      <c r="A12">
        <v>11</v>
      </c>
      <c r="B12">
        <v>9760</v>
      </c>
      <c r="C12">
        <v>423</v>
      </c>
      <c r="D12">
        <v>22636</v>
      </c>
      <c r="E12">
        <v>76751</v>
      </c>
      <c r="F12">
        <v>1086</v>
      </c>
      <c r="G12">
        <v>23746</v>
      </c>
      <c r="H12">
        <v>324</v>
      </c>
      <c r="I12">
        <v>7015</v>
      </c>
      <c r="J12">
        <v>377478</v>
      </c>
      <c r="K12">
        <v>204751</v>
      </c>
      <c r="L12">
        <v>195762</v>
      </c>
      <c r="M12">
        <v>0</v>
      </c>
      <c r="N12">
        <v>29503</v>
      </c>
      <c r="O12">
        <v>155056</v>
      </c>
      <c r="P12">
        <v>1104291</v>
      </c>
      <c r="Q12">
        <v>7240471</v>
      </c>
      <c r="R12">
        <v>734026</v>
      </c>
      <c r="S12">
        <v>8567580</v>
      </c>
      <c r="T12">
        <v>20294343</v>
      </c>
      <c r="U12">
        <v>2297319</v>
      </c>
      <c r="V12">
        <v>16368187</v>
      </c>
      <c r="W12" t="s">
        <v>46</v>
      </c>
      <c r="X12">
        <v>76493</v>
      </c>
      <c r="Y12" t="s">
        <v>46</v>
      </c>
      <c r="Z12">
        <v>1203951</v>
      </c>
      <c r="AA12">
        <v>28248506</v>
      </c>
      <c r="AB12">
        <v>66505</v>
      </c>
      <c r="AC12">
        <v>28315011</v>
      </c>
      <c r="AD12">
        <v>5291904</v>
      </c>
      <c r="AE12">
        <v>2441437</v>
      </c>
      <c r="AF12">
        <v>11247604</v>
      </c>
      <c r="AG12">
        <v>0</v>
      </c>
      <c r="AH12">
        <v>4051644</v>
      </c>
      <c r="AI12" t="s">
        <v>46</v>
      </c>
      <c r="AJ12" t="s">
        <v>46</v>
      </c>
      <c r="AK12" t="s">
        <v>46</v>
      </c>
      <c r="AL12">
        <v>121083462</v>
      </c>
      <c r="AM12">
        <v>2344378</v>
      </c>
      <c r="AN12">
        <v>1017432</v>
      </c>
      <c r="AO12">
        <v>169741</v>
      </c>
      <c r="AP12">
        <v>907097</v>
      </c>
      <c r="AQ12">
        <v>28666</v>
      </c>
      <c r="AR12">
        <v>2258732</v>
      </c>
      <c r="AS12">
        <v>2003.75</v>
      </c>
      <c r="AT12">
        <v>1.9361669721666901E-2</v>
      </c>
    </row>
    <row r="13" spans="1:46" x14ac:dyDescent="0.25">
      <c r="A13">
        <v>12</v>
      </c>
      <c r="B13">
        <v>13037</v>
      </c>
      <c r="C13">
        <v>1183</v>
      </c>
      <c r="D13">
        <v>30412</v>
      </c>
      <c r="E13">
        <v>99687</v>
      </c>
      <c r="F13">
        <v>1744</v>
      </c>
      <c r="G13">
        <v>37387</v>
      </c>
      <c r="H13">
        <v>324</v>
      </c>
      <c r="I13">
        <v>11599</v>
      </c>
      <c r="J13">
        <v>492103</v>
      </c>
      <c r="K13">
        <v>269941</v>
      </c>
      <c r="L13">
        <v>259688</v>
      </c>
      <c r="M13">
        <v>0</v>
      </c>
      <c r="N13">
        <v>31334</v>
      </c>
      <c r="O13">
        <v>196253</v>
      </c>
      <c r="P13">
        <v>1444692</v>
      </c>
      <c r="Q13">
        <v>6617819</v>
      </c>
      <c r="R13">
        <v>746367</v>
      </c>
      <c r="S13">
        <v>8978161</v>
      </c>
      <c r="T13">
        <v>18313333</v>
      </c>
      <c r="U13">
        <v>2348338</v>
      </c>
      <c r="V13">
        <v>16850762</v>
      </c>
      <c r="W13" t="s">
        <v>46</v>
      </c>
      <c r="X13">
        <v>62641</v>
      </c>
      <c r="Y13" t="s">
        <v>46</v>
      </c>
      <c r="Z13">
        <v>1278149</v>
      </c>
      <c r="AA13">
        <v>26266090</v>
      </c>
      <c r="AB13">
        <v>61502</v>
      </c>
      <c r="AC13">
        <v>26327592</v>
      </c>
      <c r="AD13">
        <v>5680050</v>
      </c>
      <c r="AE13">
        <v>2461233</v>
      </c>
      <c r="AF13">
        <v>10951927</v>
      </c>
      <c r="AG13">
        <v>0</v>
      </c>
      <c r="AH13">
        <v>3300984</v>
      </c>
      <c r="AI13" t="s">
        <v>46</v>
      </c>
      <c r="AJ13" t="s">
        <v>46</v>
      </c>
      <c r="AK13" t="s">
        <v>46</v>
      </c>
      <c r="AL13">
        <v>116862143</v>
      </c>
      <c r="AM13">
        <v>2344378</v>
      </c>
      <c r="AN13">
        <v>1339633</v>
      </c>
      <c r="AO13">
        <v>235078</v>
      </c>
      <c r="AP13">
        <v>1166166</v>
      </c>
      <c r="AQ13">
        <v>46866</v>
      </c>
      <c r="AR13">
        <v>2242737</v>
      </c>
      <c r="AS13">
        <v>2004</v>
      </c>
      <c r="AT13">
        <v>2.0061056042759699E-2</v>
      </c>
    </row>
    <row r="14" spans="1:46" x14ac:dyDescent="0.25">
      <c r="A14">
        <v>13</v>
      </c>
      <c r="B14">
        <v>4888</v>
      </c>
      <c r="C14">
        <v>443</v>
      </c>
      <c r="D14">
        <v>7397</v>
      </c>
      <c r="E14">
        <v>22197</v>
      </c>
      <c r="F14">
        <v>531</v>
      </c>
      <c r="G14">
        <v>7132</v>
      </c>
      <c r="H14">
        <v>750</v>
      </c>
      <c r="I14">
        <v>4835</v>
      </c>
      <c r="J14">
        <v>71123</v>
      </c>
      <c r="K14">
        <v>67285</v>
      </c>
      <c r="L14">
        <v>59663</v>
      </c>
      <c r="M14">
        <v>0</v>
      </c>
      <c r="N14">
        <v>2036</v>
      </c>
      <c r="O14">
        <v>45384</v>
      </c>
      <c r="P14">
        <v>293664</v>
      </c>
      <c r="Q14">
        <v>6592117</v>
      </c>
      <c r="R14">
        <v>724155</v>
      </c>
      <c r="S14">
        <v>9453865</v>
      </c>
      <c r="T14">
        <v>18574840</v>
      </c>
      <c r="U14">
        <v>2317032</v>
      </c>
      <c r="V14">
        <v>16875247</v>
      </c>
      <c r="W14" t="s">
        <v>46</v>
      </c>
      <c r="X14">
        <v>54571</v>
      </c>
      <c r="Y14" t="s">
        <v>46</v>
      </c>
      <c r="Z14">
        <v>1173521</v>
      </c>
      <c r="AA14">
        <v>26600147</v>
      </c>
      <c r="AB14">
        <v>60544</v>
      </c>
      <c r="AC14">
        <v>26660691</v>
      </c>
      <c r="AD14">
        <v>5563223</v>
      </c>
      <c r="AE14">
        <v>2399904</v>
      </c>
      <c r="AF14">
        <v>11379808</v>
      </c>
      <c r="AG14">
        <v>0</v>
      </c>
      <c r="AH14">
        <v>3431859</v>
      </c>
      <c r="AI14" t="s">
        <v>46</v>
      </c>
      <c r="AJ14" t="s">
        <v>46</v>
      </c>
      <c r="AK14" t="s">
        <v>46</v>
      </c>
      <c r="AL14">
        <v>118441829</v>
      </c>
      <c r="AM14">
        <v>2242737</v>
      </c>
      <c r="AN14">
        <v>291987</v>
      </c>
      <c r="AO14">
        <v>68724</v>
      </c>
      <c r="AP14">
        <v>204323</v>
      </c>
      <c r="AQ14">
        <v>-129414</v>
      </c>
      <c r="AR14">
        <v>2091029</v>
      </c>
      <c r="AS14">
        <v>2004.25</v>
      </c>
      <c r="AT14">
        <v>1.89353458903442E-2</v>
      </c>
    </row>
    <row r="15" spans="1:46" x14ac:dyDescent="0.25">
      <c r="A15">
        <v>14</v>
      </c>
      <c r="B15">
        <v>6284</v>
      </c>
      <c r="C15">
        <v>443</v>
      </c>
      <c r="D15">
        <v>15403</v>
      </c>
      <c r="E15">
        <v>44540</v>
      </c>
      <c r="F15">
        <v>3425</v>
      </c>
      <c r="G15">
        <v>8949</v>
      </c>
      <c r="H15">
        <v>750</v>
      </c>
      <c r="I15">
        <v>6580</v>
      </c>
      <c r="J15">
        <v>128145</v>
      </c>
      <c r="K15">
        <v>134631</v>
      </c>
      <c r="L15">
        <v>117317</v>
      </c>
      <c r="M15">
        <v>0</v>
      </c>
      <c r="N15">
        <v>4503</v>
      </c>
      <c r="O15">
        <v>85185</v>
      </c>
      <c r="P15">
        <v>556155</v>
      </c>
      <c r="Q15">
        <v>6821833</v>
      </c>
      <c r="R15">
        <v>708291</v>
      </c>
      <c r="S15">
        <v>10094197</v>
      </c>
      <c r="T15">
        <v>18780890</v>
      </c>
      <c r="U15">
        <v>2224393</v>
      </c>
      <c r="V15">
        <v>16738308</v>
      </c>
      <c r="W15" t="s">
        <v>46</v>
      </c>
      <c r="X15">
        <v>54436</v>
      </c>
      <c r="Y15" t="s">
        <v>46</v>
      </c>
      <c r="Z15">
        <v>1193602</v>
      </c>
      <c r="AA15">
        <v>27165020</v>
      </c>
      <c r="AB15">
        <v>110695</v>
      </c>
      <c r="AC15">
        <v>27275715</v>
      </c>
      <c r="AD15">
        <v>5811277</v>
      </c>
      <c r="AE15">
        <v>2466900</v>
      </c>
      <c r="AF15">
        <v>11490503</v>
      </c>
      <c r="AG15">
        <v>0</v>
      </c>
      <c r="AH15">
        <v>3739625</v>
      </c>
      <c r="AI15" t="s">
        <v>46</v>
      </c>
      <c r="AJ15" t="s">
        <v>46</v>
      </c>
      <c r="AK15" t="s">
        <v>46</v>
      </c>
      <c r="AL15">
        <v>120983349</v>
      </c>
      <c r="AM15">
        <v>2242737</v>
      </c>
      <c r="AN15">
        <v>552907</v>
      </c>
      <c r="AO15">
        <v>136656</v>
      </c>
      <c r="AP15">
        <v>385773</v>
      </c>
      <c r="AQ15">
        <v>-118302</v>
      </c>
      <c r="AR15">
        <v>2087461</v>
      </c>
      <c r="AS15">
        <v>2004.5</v>
      </c>
      <c r="AT15">
        <v>1.8537567512699599E-2</v>
      </c>
    </row>
    <row r="16" spans="1:46" x14ac:dyDescent="0.25">
      <c r="A16">
        <v>15</v>
      </c>
      <c r="B16">
        <v>9877</v>
      </c>
      <c r="C16">
        <v>1095</v>
      </c>
      <c r="D16">
        <v>23057</v>
      </c>
      <c r="E16">
        <v>65650</v>
      </c>
      <c r="F16">
        <v>4125</v>
      </c>
      <c r="G16">
        <v>12659</v>
      </c>
      <c r="H16">
        <v>750</v>
      </c>
      <c r="I16">
        <v>7095</v>
      </c>
      <c r="J16">
        <v>179108</v>
      </c>
      <c r="K16">
        <v>203051</v>
      </c>
      <c r="L16">
        <v>167904</v>
      </c>
      <c r="M16">
        <v>0</v>
      </c>
      <c r="N16">
        <v>5001</v>
      </c>
      <c r="O16">
        <v>126505</v>
      </c>
      <c r="P16">
        <v>805877</v>
      </c>
      <c r="Q16">
        <v>7182044</v>
      </c>
      <c r="R16">
        <v>715020</v>
      </c>
      <c r="S16">
        <v>10714647</v>
      </c>
      <c r="T16">
        <v>19002494</v>
      </c>
      <c r="U16">
        <v>2157860</v>
      </c>
      <c r="V16">
        <v>16619460</v>
      </c>
      <c r="W16" t="s">
        <v>46</v>
      </c>
      <c r="X16">
        <v>43046</v>
      </c>
      <c r="Y16" t="s">
        <v>46</v>
      </c>
      <c r="Z16">
        <v>1223877</v>
      </c>
      <c r="AA16">
        <v>27111144</v>
      </c>
      <c r="AB16">
        <v>119481</v>
      </c>
      <c r="AC16">
        <v>27230625</v>
      </c>
      <c r="AD16">
        <v>5940819</v>
      </c>
      <c r="AE16">
        <v>2478019</v>
      </c>
      <c r="AF16">
        <v>11766433</v>
      </c>
      <c r="AG16">
        <v>0</v>
      </c>
      <c r="AH16">
        <v>3720580</v>
      </c>
      <c r="AI16" t="s">
        <v>46</v>
      </c>
      <c r="AJ16" t="s">
        <v>46</v>
      </c>
      <c r="AK16" t="s">
        <v>46</v>
      </c>
      <c r="AL16">
        <v>122909298</v>
      </c>
      <c r="AM16">
        <v>2242737</v>
      </c>
      <c r="AN16">
        <v>798335</v>
      </c>
      <c r="AO16">
        <v>228954</v>
      </c>
      <c r="AP16">
        <v>542490</v>
      </c>
      <c r="AQ16">
        <v>-172656</v>
      </c>
      <c r="AR16">
        <v>2028106</v>
      </c>
      <c r="AS16">
        <v>2004.75</v>
      </c>
      <c r="AT16">
        <v>1.8247089817403399E-2</v>
      </c>
    </row>
    <row r="17" spans="1:46" x14ac:dyDescent="0.25">
      <c r="A17">
        <v>16</v>
      </c>
      <c r="B17">
        <v>12434</v>
      </c>
      <c r="C17">
        <v>2030</v>
      </c>
      <c r="D17">
        <v>31339</v>
      </c>
      <c r="E17">
        <v>85690</v>
      </c>
      <c r="F17">
        <v>5078</v>
      </c>
      <c r="G17">
        <v>20962</v>
      </c>
      <c r="H17">
        <v>1468</v>
      </c>
      <c r="I17">
        <v>7481</v>
      </c>
      <c r="J17">
        <v>210871</v>
      </c>
      <c r="K17">
        <v>268815</v>
      </c>
      <c r="L17">
        <v>217094</v>
      </c>
      <c r="M17">
        <v>0</v>
      </c>
      <c r="N17">
        <v>6505</v>
      </c>
      <c r="O17">
        <v>159606</v>
      </c>
      <c r="P17">
        <v>1029373</v>
      </c>
      <c r="Q17">
        <v>7268945</v>
      </c>
      <c r="R17">
        <v>723199</v>
      </c>
      <c r="S17">
        <v>11125601</v>
      </c>
      <c r="T17">
        <v>19555038</v>
      </c>
      <c r="U17">
        <v>2172446</v>
      </c>
      <c r="V17">
        <v>16585162</v>
      </c>
      <c r="W17" t="s">
        <v>46</v>
      </c>
      <c r="X17">
        <v>151753</v>
      </c>
      <c r="Y17" t="s">
        <v>46</v>
      </c>
      <c r="Z17">
        <v>1289560</v>
      </c>
      <c r="AA17">
        <v>27700043</v>
      </c>
      <c r="AB17">
        <v>140770</v>
      </c>
      <c r="AC17">
        <v>27840813</v>
      </c>
      <c r="AD17">
        <v>6309418</v>
      </c>
      <c r="AE17">
        <v>2464009</v>
      </c>
      <c r="AF17">
        <v>11580753</v>
      </c>
      <c r="AG17">
        <v>0</v>
      </c>
      <c r="AH17">
        <v>3205163</v>
      </c>
      <c r="AI17" t="s">
        <v>46</v>
      </c>
      <c r="AJ17" t="s">
        <v>46</v>
      </c>
      <c r="AK17" t="s">
        <v>46</v>
      </c>
      <c r="AL17">
        <v>124562100</v>
      </c>
      <c r="AM17">
        <v>2242737</v>
      </c>
      <c r="AN17">
        <v>1020167</v>
      </c>
      <c r="AO17">
        <v>298305</v>
      </c>
      <c r="AP17">
        <v>599487</v>
      </c>
      <c r="AQ17">
        <v>-175907</v>
      </c>
      <c r="AR17">
        <v>1926043</v>
      </c>
      <c r="AS17">
        <v>2005</v>
      </c>
      <c r="AT17">
        <v>1.8004971014457801E-2</v>
      </c>
    </row>
    <row r="18" spans="1:46" x14ac:dyDescent="0.25">
      <c r="A18">
        <v>17</v>
      </c>
      <c r="B18">
        <v>1889</v>
      </c>
      <c r="C18">
        <v>20</v>
      </c>
      <c r="D18">
        <v>7429</v>
      </c>
      <c r="E18">
        <v>21444</v>
      </c>
      <c r="F18">
        <v>16</v>
      </c>
      <c r="G18">
        <v>6058</v>
      </c>
      <c r="H18">
        <v>0</v>
      </c>
      <c r="I18">
        <v>757</v>
      </c>
      <c r="J18">
        <v>26849</v>
      </c>
      <c r="K18">
        <v>69621</v>
      </c>
      <c r="L18">
        <v>50937</v>
      </c>
      <c r="M18">
        <v>0</v>
      </c>
      <c r="N18">
        <v>163</v>
      </c>
      <c r="O18">
        <v>34392</v>
      </c>
      <c r="P18">
        <v>219575</v>
      </c>
      <c r="Q18">
        <v>7227882</v>
      </c>
      <c r="R18">
        <v>724350</v>
      </c>
      <c r="S18">
        <v>11099081</v>
      </c>
      <c r="T18">
        <v>20943725</v>
      </c>
      <c r="U18">
        <v>2153812</v>
      </c>
      <c r="V18">
        <v>16367154</v>
      </c>
      <c r="W18" t="s">
        <v>46</v>
      </c>
      <c r="X18">
        <v>148156</v>
      </c>
      <c r="Y18" t="s">
        <v>46</v>
      </c>
      <c r="Z18">
        <v>1167543</v>
      </c>
      <c r="AA18">
        <v>28674307</v>
      </c>
      <c r="AB18">
        <v>178626</v>
      </c>
      <c r="AC18">
        <v>28852933</v>
      </c>
      <c r="AD18">
        <v>5988694</v>
      </c>
      <c r="AE18">
        <v>2405090</v>
      </c>
      <c r="AF18">
        <v>12064177</v>
      </c>
      <c r="AG18">
        <v>0</v>
      </c>
      <c r="AH18">
        <v>3536475</v>
      </c>
      <c r="AI18" t="s">
        <v>46</v>
      </c>
      <c r="AJ18" t="s">
        <v>46</v>
      </c>
      <c r="AK18" t="s">
        <v>46</v>
      </c>
      <c r="AL18">
        <v>127048638</v>
      </c>
      <c r="AM18">
        <v>1926043</v>
      </c>
      <c r="AN18">
        <v>218767</v>
      </c>
      <c r="AO18">
        <v>57071</v>
      </c>
      <c r="AP18">
        <v>163446</v>
      </c>
      <c r="AQ18">
        <v>2395</v>
      </c>
      <c r="AR18">
        <v>1928572</v>
      </c>
      <c r="AS18">
        <v>2005.25</v>
      </c>
      <c r="AT18">
        <v>1.51598870347591E-2</v>
      </c>
    </row>
    <row r="19" spans="1:46" x14ac:dyDescent="0.25">
      <c r="A19">
        <v>18</v>
      </c>
      <c r="B19">
        <v>2372</v>
      </c>
      <c r="C19">
        <v>459</v>
      </c>
      <c r="D19">
        <v>14939</v>
      </c>
      <c r="E19">
        <v>41588</v>
      </c>
      <c r="F19">
        <v>448</v>
      </c>
      <c r="G19">
        <v>8730</v>
      </c>
      <c r="H19">
        <v>0</v>
      </c>
      <c r="I19">
        <v>1344</v>
      </c>
      <c r="J19">
        <v>59688</v>
      </c>
      <c r="K19">
        <v>139764</v>
      </c>
      <c r="L19">
        <v>98717</v>
      </c>
      <c r="M19">
        <v>0</v>
      </c>
      <c r="N19">
        <v>2098</v>
      </c>
      <c r="O19">
        <v>57041</v>
      </c>
      <c r="P19">
        <v>427188</v>
      </c>
      <c r="Q19">
        <v>7587612</v>
      </c>
      <c r="R19">
        <v>879860</v>
      </c>
      <c r="S19">
        <v>11244018</v>
      </c>
      <c r="T19">
        <v>22448221</v>
      </c>
      <c r="U19">
        <v>2156897</v>
      </c>
      <c r="V19">
        <v>16165216</v>
      </c>
      <c r="W19" t="s">
        <v>46</v>
      </c>
      <c r="X19">
        <v>197719</v>
      </c>
      <c r="Y19" t="s">
        <v>46</v>
      </c>
      <c r="Z19">
        <v>1140140</v>
      </c>
      <c r="AA19">
        <v>29592099</v>
      </c>
      <c r="AB19">
        <v>192293</v>
      </c>
      <c r="AC19">
        <v>29784392</v>
      </c>
      <c r="AD19">
        <v>6257264</v>
      </c>
      <c r="AE19">
        <v>2469638</v>
      </c>
      <c r="AF19">
        <v>12464216</v>
      </c>
      <c r="AG19">
        <v>0</v>
      </c>
      <c r="AH19">
        <v>3872698</v>
      </c>
      <c r="AI19" t="s">
        <v>46</v>
      </c>
      <c r="AJ19" t="s">
        <v>46</v>
      </c>
      <c r="AK19" t="s">
        <v>46</v>
      </c>
      <c r="AL19">
        <v>131483803</v>
      </c>
      <c r="AM19">
        <v>1926043</v>
      </c>
      <c r="AN19">
        <v>426380</v>
      </c>
      <c r="AO19">
        <v>131908</v>
      </c>
      <c r="AP19">
        <v>300376</v>
      </c>
      <c r="AQ19">
        <v>2269</v>
      </c>
      <c r="AR19">
        <v>1932600</v>
      </c>
      <c r="AS19">
        <v>2005.5</v>
      </c>
      <c r="AT19">
        <v>1.46485191031476E-2</v>
      </c>
    </row>
    <row r="20" spans="1:46" x14ac:dyDescent="0.25">
      <c r="A20">
        <v>19</v>
      </c>
      <c r="B20">
        <v>2436</v>
      </c>
      <c r="C20">
        <v>468</v>
      </c>
      <c r="D20">
        <v>22678</v>
      </c>
      <c r="E20">
        <v>60390</v>
      </c>
      <c r="F20">
        <v>690</v>
      </c>
      <c r="G20">
        <v>13243</v>
      </c>
      <c r="H20">
        <v>0</v>
      </c>
      <c r="I20">
        <v>1914</v>
      </c>
      <c r="J20">
        <v>90531</v>
      </c>
      <c r="K20">
        <v>207405</v>
      </c>
      <c r="L20">
        <v>152422</v>
      </c>
      <c r="M20">
        <v>0</v>
      </c>
      <c r="N20">
        <v>3403</v>
      </c>
      <c r="O20">
        <v>89951</v>
      </c>
      <c r="P20">
        <v>645531</v>
      </c>
      <c r="Q20">
        <v>8052382</v>
      </c>
      <c r="R20">
        <v>889547</v>
      </c>
      <c r="S20">
        <v>11087130</v>
      </c>
      <c r="T20">
        <v>23891112</v>
      </c>
      <c r="U20">
        <v>2105442</v>
      </c>
      <c r="V20">
        <v>16419903</v>
      </c>
      <c r="W20" t="s">
        <v>46</v>
      </c>
      <c r="X20">
        <v>223204</v>
      </c>
      <c r="Y20" t="s">
        <v>46</v>
      </c>
      <c r="Z20">
        <v>1145939</v>
      </c>
      <c r="AA20">
        <v>29253731</v>
      </c>
      <c r="AB20">
        <v>196070</v>
      </c>
      <c r="AC20">
        <v>29449801</v>
      </c>
      <c r="AD20">
        <v>6334529</v>
      </c>
      <c r="AE20">
        <v>2449844</v>
      </c>
      <c r="AF20">
        <v>13351610</v>
      </c>
      <c r="AG20">
        <v>0</v>
      </c>
      <c r="AH20">
        <v>3958193</v>
      </c>
      <c r="AI20" t="s">
        <v>46</v>
      </c>
      <c r="AJ20" t="s">
        <v>46</v>
      </c>
      <c r="AK20" t="s">
        <v>46</v>
      </c>
      <c r="AL20">
        <v>134518615</v>
      </c>
      <c r="AM20">
        <v>1926043</v>
      </c>
      <c r="AN20">
        <v>641152</v>
      </c>
      <c r="AO20">
        <v>202019</v>
      </c>
      <c r="AP20">
        <v>434581</v>
      </c>
      <c r="AQ20">
        <v>-9190</v>
      </c>
      <c r="AR20">
        <v>1903543</v>
      </c>
      <c r="AS20">
        <v>2005.75</v>
      </c>
      <c r="AT20">
        <v>1.4318040666713701E-2</v>
      </c>
    </row>
    <row r="21" spans="1:46" x14ac:dyDescent="0.25">
      <c r="A21">
        <v>20</v>
      </c>
      <c r="B21">
        <v>2586</v>
      </c>
      <c r="C21">
        <v>477</v>
      </c>
      <c r="D21">
        <v>32865</v>
      </c>
      <c r="E21">
        <v>83670</v>
      </c>
      <c r="F21">
        <v>728</v>
      </c>
      <c r="G21">
        <v>14030</v>
      </c>
      <c r="H21">
        <v>0</v>
      </c>
      <c r="I21">
        <v>2117</v>
      </c>
      <c r="J21">
        <v>114729</v>
      </c>
      <c r="K21">
        <v>298875</v>
      </c>
      <c r="L21">
        <v>229629</v>
      </c>
      <c r="M21">
        <v>0</v>
      </c>
      <c r="N21">
        <v>4245</v>
      </c>
      <c r="O21">
        <v>114614</v>
      </c>
      <c r="P21">
        <v>898565</v>
      </c>
      <c r="Q21">
        <v>8189919</v>
      </c>
      <c r="R21">
        <v>906044</v>
      </c>
      <c r="S21">
        <v>10897369</v>
      </c>
      <c r="T21">
        <v>25351921</v>
      </c>
      <c r="U21">
        <v>1961717</v>
      </c>
      <c r="V21">
        <v>16205231</v>
      </c>
      <c r="W21" t="s">
        <v>46</v>
      </c>
      <c r="X21">
        <v>221776</v>
      </c>
      <c r="Y21" t="s">
        <v>46</v>
      </c>
      <c r="Z21">
        <v>1217231</v>
      </c>
      <c r="AA21">
        <v>29445273</v>
      </c>
      <c r="AB21">
        <v>230901</v>
      </c>
      <c r="AC21">
        <v>29676174</v>
      </c>
      <c r="AD21">
        <v>6806292</v>
      </c>
      <c r="AE21">
        <v>2432147</v>
      </c>
      <c r="AF21">
        <v>13203349</v>
      </c>
      <c r="AG21">
        <v>0</v>
      </c>
      <c r="AH21">
        <v>3738300</v>
      </c>
      <c r="AI21" t="s">
        <v>46</v>
      </c>
      <c r="AJ21" t="s">
        <v>46</v>
      </c>
      <c r="AK21" t="s">
        <v>46</v>
      </c>
      <c r="AL21">
        <v>135762791</v>
      </c>
      <c r="AM21">
        <v>1926043</v>
      </c>
      <c r="AN21">
        <v>893589</v>
      </c>
      <c r="AO21">
        <v>253845</v>
      </c>
      <c r="AP21">
        <v>620896</v>
      </c>
      <c r="AQ21">
        <v>-14453</v>
      </c>
      <c r="AR21">
        <v>1882790</v>
      </c>
      <c r="AS21">
        <v>2006</v>
      </c>
      <c r="AT21">
        <v>1.4186825313572101E-2</v>
      </c>
    </row>
    <row r="22" spans="1:46" x14ac:dyDescent="0.25">
      <c r="A22">
        <v>21</v>
      </c>
      <c r="B22">
        <v>247</v>
      </c>
      <c r="C22">
        <v>75</v>
      </c>
      <c r="D22">
        <v>7890</v>
      </c>
      <c r="E22">
        <v>15304</v>
      </c>
      <c r="F22">
        <v>37</v>
      </c>
      <c r="G22">
        <v>1626</v>
      </c>
      <c r="H22">
        <v>0</v>
      </c>
      <c r="I22">
        <v>220</v>
      </c>
      <c r="J22">
        <v>22849</v>
      </c>
      <c r="K22">
        <v>50998</v>
      </c>
      <c r="L22">
        <v>44363</v>
      </c>
      <c r="M22">
        <v>0</v>
      </c>
      <c r="N22">
        <v>919</v>
      </c>
      <c r="O22">
        <v>20113</v>
      </c>
      <c r="P22">
        <v>164641</v>
      </c>
      <c r="Q22">
        <v>8375449</v>
      </c>
      <c r="R22">
        <v>915411</v>
      </c>
      <c r="S22">
        <v>10709300</v>
      </c>
      <c r="T22">
        <v>25733839</v>
      </c>
      <c r="U22">
        <v>1877727</v>
      </c>
      <c r="V22">
        <v>16384504</v>
      </c>
      <c r="W22" t="s">
        <v>46</v>
      </c>
      <c r="X22">
        <v>219629</v>
      </c>
      <c r="Y22" t="s">
        <v>46</v>
      </c>
      <c r="Z22">
        <v>1082917</v>
      </c>
      <c r="AA22">
        <v>30458493</v>
      </c>
      <c r="AB22">
        <v>214777</v>
      </c>
      <c r="AC22">
        <v>30673270</v>
      </c>
      <c r="AD22">
        <v>6658518</v>
      </c>
      <c r="AE22">
        <v>2368343</v>
      </c>
      <c r="AF22">
        <v>13462977</v>
      </c>
      <c r="AG22">
        <v>0</v>
      </c>
      <c r="AH22">
        <v>3532793</v>
      </c>
      <c r="AI22" t="s">
        <v>46</v>
      </c>
      <c r="AJ22" t="s">
        <v>46</v>
      </c>
      <c r="AK22" t="s">
        <v>46</v>
      </c>
      <c r="AL22">
        <v>136811517</v>
      </c>
      <c r="AM22">
        <v>1882790</v>
      </c>
      <c r="AN22">
        <v>164321</v>
      </c>
      <c r="AO22">
        <v>57028</v>
      </c>
      <c r="AP22">
        <v>108942</v>
      </c>
      <c r="AQ22">
        <v>-4702</v>
      </c>
      <c r="AR22">
        <v>1879097</v>
      </c>
      <c r="AS22">
        <v>2006.25</v>
      </c>
      <c r="AT22">
        <v>1.376192619807E-2</v>
      </c>
    </row>
    <row r="23" spans="1:46" x14ac:dyDescent="0.25">
      <c r="A23">
        <v>22</v>
      </c>
      <c r="B23">
        <v>466</v>
      </c>
      <c r="C23">
        <v>147</v>
      </c>
      <c r="D23">
        <v>15347</v>
      </c>
      <c r="E23">
        <v>33532</v>
      </c>
      <c r="F23">
        <v>237</v>
      </c>
      <c r="G23">
        <v>3840</v>
      </c>
      <c r="H23">
        <v>90</v>
      </c>
      <c r="I23">
        <v>972</v>
      </c>
      <c r="J23">
        <v>42570</v>
      </c>
      <c r="K23">
        <v>107292</v>
      </c>
      <c r="L23">
        <v>85614</v>
      </c>
      <c r="M23">
        <v>0</v>
      </c>
      <c r="N23">
        <v>2598</v>
      </c>
      <c r="O23">
        <v>37351</v>
      </c>
      <c r="P23">
        <v>330056</v>
      </c>
      <c r="Q23">
        <v>8594847</v>
      </c>
      <c r="R23">
        <v>891512</v>
      </c>
      <c r="S23">
        <v>10749239</v>
      </c>
      <c r="T23">
        <v>26816514</v>
      </c>
      <c r="U23">
        <v>1864539</v>
      </c>
      <c r="V23">
        <v>15900382</v>
      </c>
      <c r="W23" t="s">
        <v>46</v>
      </c>
      <c r="X23">
        <v>315344</v>
      </c>
      <c r="Y23" t="s">
        <v>46</v>
      </c>
      <c r="Z23">
        <v>1088861</v>
      </c>
      <c r="AA23">
        <v>31412303</v>
      </c>
      <c r="AB23">
        <v>190365</v>
      </c>
      <c r="AC23">
        <v>31602668</v>
      </c>
      <c r="AD23">
        <v>7087121</v>
      </c>
      <c r="AE23">
        <v>2435797</v>
      </c>
      <c r="AF23">
        <v>13702268</v>
      </c>
      <c r="AG23">
        <v>0</v>
      </c>
      <c r="AH23">
        <v>4114967</v>
      </c>
      <c r="AI23" t="s">
        <v>46</v>
      </c>
      <c r="AJ23" t="s">
        <v>46</v>
      </c>
      <c r="AK23" t="s">
        <v>46</v>
      </c>
      <c r="AL23">
        <v>140264507</v>
      </c>
      <c r="AM23">
        <v>1882790</v>
      </c>
      <c r="AN23">
        <v>329042</v>
      </c>
      <c r="AO23">
        <v>105766</v>
      </c>
      <c r="AP23">
        <v>228738</v>
      </c>
      <c r="AQ23">
        <v>-606</v>
      </c>
      <c r="AR23">
        <v>1885618</v>
      </c>
      <c r="AS23">
        <v>2006.5</v>
      </c>
      <c r="AT23">
        <v>1.34231391837423E-2</v>
      </c>
    </row>
    <row r="24" spans="1:46" x14ac:dyDescent="0.25">
      <c r="A24">
        <v>23</v>
      </c>
      <c r="B24">
        <v>788</v>
      </c>
      <c r="C24">
        <v>147</v>
      </c>
      <c r="D24">
        <v>22744</v>
      </c>
      <c r="E24">
        <v>50981</v>
      </c>
      <c r="F24">
        <v>289</v>
      </c>
      <c r="G24">
        <v>4643</v>
      </c>
      <c r="H24">
        <v>90</v>
      </c>
      <c r="I24">
        <v>1213</v>
      </c>
      <c r="J24">
        <v>71821</v>
      </c>
      <c r="K24">
        <v>169863</v>
      </c>
      <c r="L24">
        <v>134252</v>
      </c>
      <c r="M24">
        <v>0</v>
      </c>
      <c r="N24">
        <v>2849</v>
      </c>
      <c r="O24">
        <v>55474</v>
      </c>
      <c r="P24">
        <v>515154</v>
      </c>
      <c r="Q24">
        <v>8943160</v>
      </c>
      <c r="R24">
        <v>879005</v>
      </c>
      <c r="S24">
        <v>10765288</v>
      </c>
      <c r="T24">
        <v>27106152</v>
      </c>
      <c r="U24">
        <v>1774833</v>
      </c>
      <c r="V24">
        <v>16018829</v>
      </c>
      <c r="W24" t="s">
        <v>46</v>
      </c>
      <c r="X24">
        <v>359811</v>
      </c>
      <c r="Y24" t="s">
        <v>46</v>
      </c>
      <c r="Z24">
        <v>1092313</v>
      </c>
      <c r="AA24">
        <v>31121557</v>
      </c>
      <c r="AB24">
        <v>221144</v>
      </c>
      <c r="AC24">
        <v>31342701</v>
      </c>
      <c r="AD24">
        <v>7501133</v>
      </c>
      <c r="AE24">
        <v>2531200</v>
      </c>
      <c r="AF24">
        <v>14269611</v>
      </c>
      <c r="AG24">
        <v>0</v>
      </c>
      <c r="AH24">
        <v>4977206</v>
      </c>
      <c r="AI24" t="s">
        <v>46</v>
      </c>
      <c r="AJ24" t="s">
        <v>46</v>
      </c>
      <c r="AK24" t="s">
        <v>46</v>
      </c>
      <c r="AL24">
        <v>143012115</v>
      </c>
      <c r="AM24">
        <v>1882790</v>
      </c>
      <c r="AN24">
        <v>512478</v>
      </c>
      <c r="AO24">
        <v>166274</v>
      </c>
      <c r="AP24">
        <v>369206</v>
      </c>
      <c r="AQ24">
        <v>-3994</v>
      </c>
      <c r="AR24">
        <v>1896446</v>
      </c>
      <c r="AS24">
        <v>2006.75</v>
      </c>
      <c r="AT24">
        <v>1.31652482728474E-2</v>
      </c>
    </row>
    <row r="25" spans="1:46" x14ac:dyDescent="0.25">
      <c r="A25">
        <v>24</v>
      </c>
      <c r="B25">
        <v>871</v>
      </c>
      <c r="C25">
        <v>188</v>
      </c>
      <c r="D25">
        <v>31183</v>
      </c>
      <c r="E25">
        <v>69628</v>
      </c>
      <c r="F25">
        <v>494</v>
      </c>
      <c r="G25">
        <v>7144</v>
      </c>
      <c r="H25">
        <v>90</v>
      </c>
      <c r="I25">
        <v>1356</v>
      </c>
      <c r="J25">
        <v>101277</v>
      </c>
      <c r="K25">
        <v>243870</v>
      </c>
      <c r="L25">
        <v>184488</v>
      </c>
      <c r="M25">
        <v>0</v>
      </c>
      <c r="N25">
        <v>4229</v>
      </c>
      <c r="O25">
        <v>75345</v>
      </c>
      <c r="P25">
        <v>720163</v>
      </c>
      <c r="Q25">
        <v>8933326</v>
      </c>
      <c r="R25">
        <v>865917</v>
      </c>
      <c r="S25">
        <v>11006124</v>
      </c>
      <c r="T25">
        <v>26306575</v>
      </c>
      <c r="U25">
        <v>1703755</v>
      </c>
      <c r="V25">
        <v>15695354</v>
      </c>
      <c r="W25" t="s">
        <v>46</v>
      </c>
      <c r="X25">
        <v>337025</v>
      </c>
      <c r="Y25" t="s">
        <v>46</v>
      </c>
      <c r="Z25">
        <v>1127787</v>
      </c>
      <c r="AA25">
        <v>31513560</v>
      </c>
      <c r="AB25">
        <v>173778</v>
      </c>
      <c r="AC25">
        <v>31687338</v>
      </c>
      <c r="AD25">
        <v>8265993</v>
      </c>
      <c r="AE25">
        <v>2492729</v>
      </c>
      <c r="AF25">
        <v>14552325</v>
      </c>
      <c r="AG25">
        <v>0</v>
      </c>
      <c r="AH25">
        <v>4162542</v>
      </c>
      <c r="AI25" t="s">
        <v>46</v>
      </c>
      <c r="AJ25" t="s">
        <v>46</v>
      </c>
      <c r="AK25" t="s">
        <v>46</v>
      </c>
      <c r="AL25">
        <v>142711812</v>
      </c>
      <c r="AM25">
        <v>1882790</v>
      </c>
      <c r="AN25">
        <v>713346</v>
      </c>
      <c r="AO25">
        <v>211405</v>
      </c>
      <c r="AP25">
        <v>510446</v>
      </c>
      <c r="AQ25">
        <v>11656</v>
      </c>
      <c r="AR25">
        <v>1889317</v>
      </c>
      <c r="AS25">
        <v>2007</v>
      </c>
      <c r="AT25">
        <v>1.3192951400547E-2</v>
      </c>
    </row>
    <row r="26" spans="1:46" x14ac:dyDescent="0.25">
      <c r="A26">
        <v>25</v>
      </c>
      <c r="B26">
        <v>434</v>
      </c>
      <c r="C26">
        <v>149</v>
      </c>
      <c r="D26">
        <v>8492</v>
      </c>
      <c r="E26">
        <v>19800</v>
      </c>
      <c r="F26">
        <v>0</v>
      </c>
      <c r="G26">
        <v>1624</v>
      </c>
      <c r="H26">
        <v>0</v>
      </c>
      <c r="I26">
        <v>337</v>
      </c>
      <c r="J26">
        <v>37785</v>
      </c>
      <c r="K26">
        <v>84873</v>
      </c>
      <c r="L26">
        <v>50121</v>
      </c>
      <c r="M26">
        <v>0</v>
      </c>
      <c r="N26">
        <v>1684</v>
      </c>
      <c r="O26">
        <v>19617</v>
      </c>
      <c r="P26">
        <v>224916</v>
      </c>
      <c r="Q26">
        <v>8860804</v>
      </c>
      <c r="R26">
        <v>894145</v>
      </c>
      <c r="S26">
        <v>10892182</v>
      </c>
      <c r="T26">
        <v>27355790</v>
      </c>
      <c r="U26">
        <v>1628206</v>
      </c>
      <c r="V26">
        <v>15687157</v>
      </c>
      <c r="W26" t="s">
        <v>46</v>
      </c>
      <c r="X26">
        <v>333767</v>
      </c>
      <c r="Y26" t="s">
        <v>46</v>
      </c>
      <c r="Z26">
        <v>1027981</v>
      </c>
      <c r="AA26">
        <v>32123478</v>
      </c>
      <c r="AB26">
        <v>184066</v>
      </c>
      <c r="AC26">
        <v>32307544</v>
      </c>
      <c r="AD26">
        <v>8154646</v>
      </c>
      <c r="AE26">
        <v>2429811</v>
      </c>
      <c r="AF26">
        <v>14949832</v>
      </c>
      <c r="AG26">
        <v>0</v>
      </c>
      <c r="AH26">
        <v>4374111</v>
      </c>
      <c r="AI26" t="s">
        <v>46</v>
      </c>
      <c r="AJ26" t="s">
        <v>46</v>
      </c>
      <c r="AK26" t="s">
        <v>46</v>
      </c>
      <c r="AL26">
        <v>144356831</v>
      </c>
      <c r="AM26">
        <v>1889317</v>
      </c>
      <c r="AN26">
        <v>220401</v>
      </c>
      <c r="AO26">
        <v>57955</v>
      </c>
      <c r="AP26">
        <v>170490</v>
      </c>
      <c r="AQ26">
        <v>8344</v>
      </c>
      <c r="AR26">
        <v>1896675</v>
      </c>
      <c r="AS26">
        <v>2007.25</v>
      </c>
      <c r="AT26">
        <v>1.3087825403981099E-2</v>
      </c>
    </row>
    <row r="27" spans="1:46" x14ac:dyDescent="0.25">
      <c r="A27">
        <v>26</v>
      </c>
      <c r="B27">
        <v>1805</v>
      </c>
      <c r="C27">
        <v>198</v>
      </c>
      <c r="D27">
        <v>16740</v>
      </c>
      <c r="E27">
        <v>44545</v>
      </c>
      <c r="F27">
        <v>1296</v>
      </c>
      <c r="G27">
        <v>9281</v>
      </c>
      <c r="H27">
        <v>0</v>
      </c>
      <c r="I27">
        <v>867</v>
      </c>
      <c r="J27">
        <v>63676</v>
      </c>
      <c r="K27">
        <v>178709</v>
      </c>
      <c r="L27">
        <v>101176</v>
      </c>
      <c r="M27">
        <v>0</v>
      </c>
      <c r="N27">
        <v>3908</v>
      </c>
      <c r="O27">
        <v>39937</v>
      </c>
      <c r="P27">
        <v>462138</v>
      </c>
      <c r="Q27">
        <v>8964733</v>
      </c>
      <c r="R27">
        <v>894728</v>
      </c>
      <c r="S27">
        <v>11105749</v>
      </c>
      <c r="T27">
        <v>28535140</v>
      </c>
      <c r="U27">
        <v>1648971</v>
      </c>
      <c r="V27">
        <v>15396352</v>
      </c>
      <c r="W27" t="s">
        <v>46</v>
      </c>
      <c r="X27">
        <v>316541</v>
      </c>
      <c r="Y27" t="s">
        <v>46</v>
      </c>
      <c r="Z27">
        <v>1096386</v>
      </c>
      <c r="AA27">
        <v>31197072</v>
      </c>
      <c r="AB27">
        <v>120023</v>
      </c>
      <c r="AC27">
        <v>31317095</v>
      </c>
      <c r="AD27">
        <v>8989390</v>
      </c>
      <c r="AE27">
        <v>2509045</v>
      </c>
      <c r="AF27">
        <v>15235714</v>
      </c>
      <c r="AG27">
        <v>0</v>
      </c>
      <c r="AH27">
        <v>4119007</v>
      </c>
      <c r="AI27" t="s">
        <v>46</v>
      </c>
      <c r="AJ27" t="s">
        <v>46</v>
      </c>
      <c r="AK27" t="s">
        <v>46</v>
      </c>
      <c r="AL27">
        <v>145748311</v>
      </c>
      <c r="AM27">
        <v>1889317</v>
      </c>
      <c r="AN27">
        <v>455387</v>
      </c>
      <c r="AO27">
        <v>116274</v>
      </c>
      <c r="AP27">
        <v>354100</v>
      </c>
      <c r="AQ27">
        <v>10639</v>
      </c>
      <c r="AR27">
        <v>1901441</v>
      </c>
      <c r="AS27">
        <v>2007.5</v>
      </c>
      <c r="AT27">
        <v>1.2962874060338201E-2</v>
      </c>
    </row>
    <row r="28" spans="1:46" x14ac:dyDescent="0.25">
      <c r="A28">
        <v>27</v>
      </c>
      <c r="B28">
        <v>2410</v>
      </c>
      <c r="C28">
        <v>248</v>
      </c>
      <c r="D28">
        <v>25705</v>
      </c>
      <c r="E28">
        <v>72586</v>
      </c>
      <c r="F28">
        <v>1310</v>
      </c>
      <c r="G28">
        <v>11738</v>
      </c>
      <c r="H28">
        <v>0</v>
      </c>
      <c r="I28">
        <v>1008</v>
      </c>
      <c r="J28">
        <v>96482</v>
      </c>
      <c r="K28">
        <v>267111</v>
      </c>
      <c r="L28">
        <v>159664</v>
      </c>
      <c r="M28">
        <v>0</v>
      </c>
      <c r="N28">
        <v>4850</v>
      </c>
      <c r="O28">
        <v>60588</v>
      </c>
      <c r="P28">
        <v>703700</v>
      </c>
      <c r="Q28">
        <v>8865689</v>
      </c>
      <c r="R28">
        <v>798340</v>
      </c>
      <c r="S28">
        <v>11328738</v>
      </c>
      <c r="T28">
        <v>28981216</v>
      </c>
      <c r="U28">
        <v>1709966</v>
      </c>
      <c r="V28">
        <v>15564487</v>
      </c>
      <c r="W28" t="s">
        <v>46</v>
      </c>
      <c r="X28">
        <v>415754</v>
      </c>
      <c r="Y28" t="s">
        <v>46</v>
      </c>
      <c r="Z28">
        <v>1069356</v>
      </c>
      <c r="AA28">
        <v>32484108</v>
      </c>
      <c r="AB28">
        <v>142133</v>
      </c>
      <c r="AC28">
        <v>32626241</v>
      </c>
      <c r="AD28">
        <v>9777625</v>
      </c>
      <c r="AE28">
        <v>2608127</v>
      </c>
      <c r="AF28">
        <v>15612559</v>
      </c>
      <c r="AG28">
        <v>0</v>
      </c>
      <c r="AH28">
        <v>3972302</v>
      </c>
      <c r="AI28" t="s">
        <v>46</v>
      </c>
      <c r="AJ28" t="s">
        <v>46</v>
      </c>
      <c r="AK28" t="s">
        <v>46</v>
      </c>
      <c r="AL28">
        <v>148936799</v>
      </c>
      <c r="AM28">
        <v>1889317</v>
      </c>
      <c r="AN28">
        <v>455387</v>
      </c>
      <c r="AO28">
        <v>116274</v>
      </c>
      <c r="AP28">
        <v>354100</v>
      </c>
      <c r="AQ28">
        <v>10639</v>
      </c>
      <c r="AR28">
        <v>1901441</v>
      </c>
      <c r="AS28">
        <v>2007.75</v>
      </c>
      <c r="AT28">
        <v>1.2685360587076901E-2</v>
      </c>
    </row>
    <row r="29" spans="1:46" x14ac:dyDescent="0.25">
      <c r="A29">
        <v>28</v>
      </c>
      <c r="B29">
        <v>9906</v>
      </c>
      <c r="C29">
        <v>392</v>
      </c>
      <c r="D29">
        <v>35825</v>
      </c>
      <c r="E29">
        <v>102450</v>
      </c>
      <c r="F29">
        <v>1533</v>
      </c>
      <c r="G29">
        <v>13922</v>
      </c>
      <c r="H29">
        <v>0</v>
      </c>
      <c r="I29">
        <v>1325</v>
      </c>
      <c r="J29">
        <v>126022</v>
      </c>
      <c r="K29">
        <v>370347</v>
      </c>
      <c r="L29">
        <v>222215</v>
      </c>
      <c r="M29">
        <v>0</v>
      </c>
      <c r="N29">
        <v>5043</v>
      </c>
      <c r="O29">
        <v>86423</v>
      </c>
      <c r="P29">
        <v>975403</v>
      </c>
      <c r="Q29">
        <v>9063634</v>
      </c>
      <c r="R29">
        <v>783442</v>
      </c>
      <c r="S29">
        <v>11596900</v>
      </c>
      <c r="T29">
        <v>29519214</v>
      </c>
      <c r="U29">
        <v>1782130</v>
      </c>
      <c r="V29">
        <v>15990146</v>
      </c>
      <c r="W29" t="s">
        <v>46</v>
      </c>
      <c r="X29">
        <v>439185</v>
      </c>
      <c r="Y29" t="s">
        <v>46</v>
      </c>
      <c r="Z29">
        <v>1098150</v>
      </c>
      <c r="AA29">
        <v>35070469</v>
      </c>
      <c r="AB29">
        <v>184855</v>
      </c>
      <c r="AC29">
        <v>35255324</v>
      </c>
      <c r="AD29">
        <v>10431053</v>
      </c>
      <c r="AE29">
        <v>2657819</v>
      </c>
      <c r="AF29">
        <v>15596492</v>
      </c>
      <c r="AG29">
        <v>0</v>
      </c>
      <c r="AH29">
        <v>4048113</v>
      </c>
      <c r="AI29" t="s">
        <v>46</v>
      </c>
      <c r="AJ29" t="s">
        <v>46</v>
      </c>
      <c r="AK29" t="s">
        <v>46</v>
      </c>
      <c r="AL29">
        <v>154000857</v>
      </c>
      <c r="AM29">
        <v>1889317</v>
      </c>
      <c r="AN29">
        <v>696090</v>
      </c>
      <c r="AO29">
        <v>170730</v>
      </c>
      <c r="AP29">
        <v>554711</v>
      </c>
      <c r="AQ29">
        <v>11498</v>
      </c>
      <c r="AR29">
        <v>1914946</v>
      </c>
      <c r="AS29">
        <v>2008</v>
      </c>
      <c r="AT29">
        <v>1.22682239359226E-2</v>
      </c>
    </row>
    <row r="30" spans="1:46" x14ac:dyDescent="0.25">
      <c r="A30">
        <v>29</v>
      </c>
      <c r="B30">
        <v>8238</v>
      </c>
      <c r="C30">
        <v>63</v>
      </c>
      <c r="D30">
        <v>13312</v>
      </c>
      <c r="E30">
        <v>41833</v>
      </c>
      <c r="F30">
        <v>2489</v>
      </c>
      <c r="G30">
        <v>1797</v>
      </c>
      <c r="H30">
        <v>0</v>
      </c>
      <c r="I30">
        <v>263</v>
      </c>
      <c r="J30">
        <v>38830</v>
      </c>
      <c r="K30">
        <v>124588</v>
      </c>
      <c r="L30">
        <v>68167</v>
      </c>
      <c r="M30">
        <v>0</v>
      </c>
      <c r="N30">
        <v>452</v>
      </c>
      <c r="O30">
        <v>30401</v>
      </c>
      <c r="P30">
        <v>330433</v>
      </c>
      <c r="Q30">
        <v>9216652</v>
      </c>
      <c r="R30">
        <v>781651</v>
      </c>
      <c r="S30">
        <v>11888956</v>
      </c>
      <c r="T30">
        <v>29792658</v>
      </c>
      <c r="U30">
        <v>1820539</v>
      </c>
      <c r="V30">
        <v>16546344</v>
      </c>
      <c r="W30" t="s">
        <v>46</v>
      </c>
      <c r="X30">
        <v>473170</v>
      </c>
      <c r="Y30" t="s">
        <v>46</v>
      </c>
      <c r="Z30">
        <v>999041</v>
      </c>
      <c r="AA30">
        <v>36292696</v>
      </c>
      <c r="AB30">
        <v>122310</v>
      </c>
      <c r="AC30">
        <v>36415006</v>
      </c>
      <c r="AD30">
        <v>10807831</v>
      </c>
      <c r="AE30">
        <v>2644675</v>
      </c>
      <c r="AF30">
        <v>17426307</v>
      </c>
      <c r="AG30">
        <v>0</v>
      </c>
      <c r="AH30">
        <v>4163656</v>
      </c>
      <c r="AI30" t="s">
        <v>46</v>
      </c>
      <c r="AJ30" t="s">
        <v>46</v>
      </c>
      <c r="AK30" t="s">
        <v>46</v>
      </c>
      <c r="AL30">
        <v>158596760</v>
      </c>
      <c r="AM30">
        <v>1936202</v>
      </c>
      <c r="AN30">
        <v>330433</v>
      </c>
      <c r="AO30">
        <v>52459</v>
      </c>
      <c r="AP30">
        <v>456186</v>
      </c>
      <c r="AQ30">
        <v>-131</v>
      </c>
      <c r="AR30">
        <v>2114283</v>
      </c>
      <c r="AS30">
        <v>2008.25</v>
      </c>
      <c r="AT30">
        <v>1.22083326292416E-2</v>
      </c>
    </row>
    <row r="31" spans="1:46" x14ac:dyDescent="0.25">
      <c r="A31">
        <v>30</v>
      </c>
      <c r="B31">
        <v>20315</v>
      </c>
      <c r="C31">
        <v>87</v>
      </c>
      <c r="D31">
        <v>28594</v>
      </c>
      <c r="E31">
        <v>125310</v>
      </c>
      <c r="F31">
        <v>2489</v>
      </c>
      <c r="G31">
        <v>7641</v>
      </c>
      <c r="H31">
        <v>0</v>
      </c>
      <c r="I31">
        <v>499</v>
      </c>
      <c r="J31">
        <v>84096</v>
      </c>
      <c r="K31">
        <v>269578</v>
      </c>
      <c r="L31">
        <v>139387</v>
      </c>
      <c r="M31">
        <v>0</v>
      </c>
      <c r="N31">
        <v>6519</v>
      </c>
      <c r="O31">
        <v>62910</v>
      </c>
      <c r="P31">
        <v>747425</v>
      </c>
      <c r="Q31">
        <v>9297943</v>
      </c>
      <c r="R31">
        <v>788882</v>
      </c>
      <c r="S31">
        <v>12862399</v>
      </c>
      <c r="T31">
        <v>29966479</v>
      </c>
      <c r="U31">
        <v>1894619</v>
      </c>
      <c r="V31">
        <v>17559792</v>
      </c>
      <c r="W31" t="s">
        <v>46</v>
      </c>
      <c r="X31">
        <v>602047</v>
      </c>
      <c r="Y31" t="s">
        <v>46</v>
      </c>
      <c r="Z31">
        <v>1084962</v>
      </c>
      <c r="AA31">
        <v>37542844</v>
      </c>
      <c r="AB31">
        <v>158069</v>
      </c>
      <c r="AC31">
        <v>37700913</v>
      </c>
      <c r="AD31">
        <v>11368989</v>
      </c>
      <c r="AE31">
        <v>2758173</v>
      </c>
      <c r="AF31">
        <v>18306271</v>
      </c>
      <c r="AG31">
        <v>0</v>
      </c>
      <c r="AH31">
        <v>4711427</v>
      </c>
      <c r="AI31" t="s">
        <v>46</v>
      </c>
      <c r="AJ31" t="s">
        <v>46</v>
      </c>
      <c r="AK31" t="s">
        <v>46</v>
      </c>
      <c r="AL31">
        <v>164507935</v>
      </c>
      <c r="AM31">
        <v>1936202</v>
      </c>
      <c r="AN31">
        <v>746539</v>
      </c>
      <c r="AO31">
        <v>92763</v>
      </c>
      <c r="AP31">
        <v>1025398</v>
      </c>
      <c r="AQ31">
        <v>11699</v>
      </c>
      <c r="AR31">
        <v>2317751</v>
      </c>
      <c r="AS31">
        <v>2008.5</v>
      </c>
      <c r="AT31">
        <v>1.1769657190092399E-2</v>
      </c>
    </row>
    <row r="32" spans="1:46" x14ac:dyDescent="0.25">
      <c r="A32">
        <v>31</v>
      </c>
      <c r="B32">
        <v>76099</v>
      </c>
      <c r="C32">
        <v>112</v>
      </c>
      <c r="D32">
        <v>47298</v>
      </c>
      <c r="E32">
        <v>222455</v>
      </c>
      <c r="F32">
        <v>5649</v>
      </c>
      <c r="G32">
        <v>13087</v>
      </c>
      <c r="H32">
        <v>0</v>
      </c>
      <c r="I32">
        <v>3177</v>
      </c>
      <c r="J32">
        <v>135182</v>
      </c>
      <c r="K32">
        <v>424684</v>
      </c>
      <c r="L32">
        <v>227460</v>
      </c>
      <c r="M32">
        <v>0</v>
      </c>
      <c r="N32">
        <v>8397</v>
      </c>
      <c r="O32">
        <v>102799</v>
      </c>
      <c r="P32">
        <v>1266399</v>
      </c>
      <c r="Q32">
        <v>9504895</v>
      </c>
      <c r="R32">
        <v>778611</v>
      </c>
      <c r="S32">
        <v>13586981</v>
      </c>
      <c r="T32">
        <v>29193590</v>
      </c>
      <c r="U32">
        <v>1941899</v>
      </c>
      <c r="V32">
        <v>18198845</v>
      </c>
      <c r="W32" t="s">
        <v>46</v>
      </c>
      <c r="X32">
        <v>644065</v>
      </c>
      <c r="Y32" t="s">
        <v>46</v>
      </c>
      <c r="Z32">
        <v>1047420</v>
      </c>
      <c r="AA32">
        <v>38791326</v>
      </c>
      <c r="AB32">
        <v>187434</v>
      </c>
      <c r="AC32">
        <v>38978760</v>
      </c>
      <c r="AD32">
        <v>11904576</v>
      </c>
      <c r="AE32">
        <v>2956771</v>
      </c>
      <c r="AF32">
        <v>18867501</v>
      </c>
      <c r="AG32">
        <v>0</v>
      </c>
      <c r="AH32">
        <v>4661007</v>
      </c>
      <c r="AI32" t="s">
        <v>46</v>
      </c>
      <c r="AJ32" t="s">
        <v>46</v>
      </c>
      <c r="AK32" t="s">
        <v>46</v>
      </c>
      <c r="AL32">
        <v>167794644</v>
      </c>
      <c r="AM32">
        <v>1936202</v>
      </c>
      <c r="AN32">
        <v>1262301</v>
      </c>
      <c r="AO32">
        <v>136080</v>
      </c>
      <c r="AP32">
        <v>1750616</v>
      </c>
      <c r="AQ32">
        <v>14733</v>
      </c>
      <c r="AR32">
        <v>2567134</v>
      </c>
      <c r="AS32">
        <v>2008.75</v>
      </c>
      <c r="AT32">
        <v>1.15391168266372E-2</v>
      </c>
    </row>
    <row r="33" spans="1:46" x14ac:dyDescent="0.25">
      <c r="A33">
        <v>32</v>
      </c>
      <c r="B33">
        <v>139357</v>
      </c>
      <c r="C33">
        <v>369</v>
      </c>
      <c r="D33">
        <v>68653</v>
      </c>
      <c r="E33">
        <v>333683</v>
      </c>
      <c r="F33">
        <v>8663</v>
      </c>
      <c r="G33">
        <v>23975</v>
      </c>
      <c r="H33">
        <v>0</v>
      </c>
      <c r="I33">
        <v>5291</v>
      </c>
      <c r="J33">
        <v>238911</v>
      </c>
      <c r="K33">
        <v>598815</v>
      </c>
      <c r="L33">
        <v>331524</v>
      </c>
      <c r="M33">
        <v>0</v>
      </c>
      <c r="N33">
        <v>11807</v>
      </c>
      <c r="O33">
        <v>154217</v>
      </c>
      <c r="P33">
        <v>1915265</v>
      </c>
      <c r="Q33">
        <v>10085689</v>
      </c>
      <c r="R33">
        <v>782071</v>
      </c>
      <c r="S33">
        <v>14667033</v>
      </c>
      <c r="T33">
        <v>37128618</v>
      </c>
      <c r="U33">
        <v>2022016</v>
      </c>
      <c r="V33">
        <v>19493302</v>
      </c>
      <c r="W33" t="s">
        <v>46</v>
      </c>
      <c r="X33">
        <v>662253</v>
      </c>
      <c r="Y33" t="s">
        <v>46</v>
      </c>
      <c r="Z33">
        <v>1048474</v>
      </c>
      <c r="AA33">
        <v>39765368</v>
      </c>
      <c r="AB33">
        <v>316379</v>
      </c>
      <c r="AC33">
        <v>40081747</v>
      </c>
      <c r="AD33">
        <v>12873169</v>
      </c>
      <c r="AE33">
        <v>3113906</v>
      </c>
      <c r="AF33">
        <v>19163210</v>
      </c>
      <c r="AG33">
        <v>0</v>
      </c>
      <c r="AH33">
        <v>6344347</v>
      </c>
      <c r="AI33" t="s">
        <v>46</v>
      </c>
      <c r="AJ33" t="s">
        <v>46</v>
      </c>
      <c r="AK33" t="s">
        <v>46</v>
      </c>
      <c r="AL33">
        <v>183408185</v>
      </c>
      <c r="AM33">
        <v>1936202</v>
      </c>
      <c r="AN33">
        <v>1911167</v>
      </c>
      <c r="AO33">
        <v>179881</v>
      </c>
      <c r="AP33">
        <v>3014124</v>
      </c>
      <c r="AQ33">
        <v>112720</v>
      </c>
      <c r="AR33">
        <v>3323564</v>
      </c>
      <c r="AS33">
        <v>2009</v>
      </c>
      <c r="AT33">
        <v>1.0556791672083799E-2</v>
      </c>
    </row>
    <row r="34" spans="1:46" x14ac:dyDescent="0.25">
      <c r="A34">
        <v>33</v>
      </c>
      <c r="B34">
        <v>121061</v>
      </c>
      <c r="C34">
        <v>69</v>
      </c>
      <c r="D34">
        <v>30957</v>
      </c>
      <c r="E34">
        <v>127052</v>
      </c>
      <c r="F34">
        <v>3982</v>
      </c>
      <c r="G34">
        <v>9453</v>
      </c>
      <c r="H34">
        <v>6800</v>
      </c>
      <c r="I34">
        <v>5149</v>
      </c>
      <c r="J34">
        <v>91656</v>
      </c>
      <c r="K34">
        <v>214644</v>
      </c>
      <c r="L34">
        <v>114185</v>
      </c>
      <c r="M34">
        <v>0</v>
      </c>
      <c r="N34">
        <v>4844</v>
      </c>
      <c r="O34">
        <v>77788</v>
      </c>
      <c r="P34">
        <v>807640</v>
      </c>
      <c r="Q34">
        <v>10206252</v>
      </c>
      <c r="R34">
        <v>765787</v>
      </c>
      <c r="S34">
        <v>14782407</v>
      </c>
      <c r="T34">
        <v>38466303</v>
      </c>
      <c r="U34">
        <v>1987747</v>
      </c>
      <c r="V34">
        <v>19861987</v>
      </c>
      <c r="W34" t="s">
        <v>46</v>
      </c>
      <c r="X34">
        <v>580303</v>
      </c>
      <c r="Y34" t="s">
        <v>46</v>
      </c>
      <c r="Z34">
        <v>924075</v>
      </c>
      <c r="AA34">
        <v>38433596</v>
      </c>
      <c r="AB34">
        <v>280244</v>
      </c>
      <c r="AC34">
        <v>38713840</v>
      </c>
      <c r="AD34">
        <v>13065795</v>
      </c>
      <c r="AE34">
        <v>3144546</v>
      </c>
      <c r="AF34">
        <v>19449457</v>
      </c>
      <c r="AG34">
        <v>1</v>
      </c>
      <c r="AH34">
        <v>6178451</v>
      </c>
      <c r="AI34" t="s">
        <v>46</v>
      </c>
      <c r="AJ34" t="s">
        <v>46</v>
      </c>
      <c r="AK34" t="s">
        <v>46</v>
      </c>
      <c r="AL34">
        <v>183827489</v>
      </c>
      <c r="AM34">
        <v>3323564</v>
      </c>
      <c r="AN34">
        <v>807640</v>
      </c>
      <c r="AO34">
        <v>49168</v>
      </c>
      <c r="AP34">
        <v>1282337</v>
      </c>
      <c r="AQ34">
        <v>-64203</v>
      </c>
      <c r="AR34">
        <v>3783226</v>
      </c>
      <c r="AS34">
        <v>2009.25</v>
      </c>
      <c r="AT34">
        <v>1.80797987182428E-2</v>
      </c>
    </row>
    <row r="35" spans="1:46" x14ac:dyDescent="0.25">
      <c r="A35">
        <v>34</v>
      </c>
      <c r="B35">
        <v>215860</v>
      </c>
      <c r="C35">
        <v>120</v>
      </c>
      <c r="D35">
        <v>70999</v>
      </c>
      <c r="E35">
        <v>279794</v>
      </c>
      <c r="F35">
        <v>4437</v>
      </c>
      <c r="G35">
        <v>38238</v>
      </c>
      <c r="H35">
        <v>6800</v>
      </c>
      <c r="I35">
        <v>7602</v>
      </c>
      <c r="J35">
        <v>257137</v>
      </c>
      <c r="K35">
        <v>479286</v>
      </c>
      <c r="L35">
        <v>236018</v>
      </c>
      <c r="M35">
        <v>0</v>
      </c>
      <c r="N35">
        <v>8957</v>
      </c>
      <c r="O35">
        <v>156502</v>
      </c>
      <c r="P35">
        <v>1761750</v>
      </c>
      <c r="Q35">
        <v>10065880</v>
      </c>
      <c r="R35">
        <v>754919</v>
      </c>
      <c r="S35">
        <v>15186739</v>
      </c>
      <c r="T35">
        <v>40347445</v>
      </c>
      <c r="U35">
        <v>2336170</v>
      </c>
      <c r="V35">
        <v>19709545</v>
      </c>
      <c r="W35" t="s">
        <v>46</v>
      </c>
      <c r="X35">
        <v>578711</v>
      </c>
      <c r="Y35" t="s">
        <v>46</v>
      </c>
      <c r="Z35">
        <v>985548</v>
      </c>
      <c r="AA35">
        <v>36414157</v>
      </c>
      <c r="AB35">
        <v>237877</v>
      </c>
      <c r="AC35">
        <v>36652034</v>
      </c>
      <c r="AD35">
        <v>14168143</v>
      </c>
      <c r="AE35">
        <v>3260938</v>
      </c>
      <c r="AF35">
        <v>18653986</v>
      </c>
      <c r="AG35">
        <v>0</v>
      </c>
      <c r="AH35">
        <v>6003489</v>
      </c>
      <c r="AI35" t="s">
        <v>46</v>
      </c>
      <c r="AJ35" t="s">
        <v>46</v>
      </c>
      <c r="AK35" t="s">
        <v>46</v>
      </c>
      <c r="AL35">
        <v>184130824</v>
      </c>
      <c r="AM35">
        <v>3323564</v>
      </c>
      <c r="AN35">
        <v>1761750</v>
      </c>
      <c r="AO35">
        <v>109760</v>
      </c>
      <c r="AP35">
        <v>2563035</v>
      </c>
      <c r="AQ35">
        <v>-63903</v>
      </c>
      <c r="AR35">
        <v>4170706</v>
      </c>
      <c r="AS35">
        <v>2009.5</v>
      </c>
      <c r="AT35">
        <v>1.8050014265943898E-2</v>
      </c>
    </row>
    <row r="36" spans="1:46" x14ac:dyDescent="0.25">
      <c r="A36">
        <v>35</v>
      </c>
      <c r="B36">
        <v>375804</v>
      </c>
      <c r="C36">
        <v>441</v>
      </c>
      <c r="D36">
        <v>118345</v>
      </c>
      <c r="E36">
        <v>445635</v>
      </c>
      <c r="F36">
        <v>5440</v>
      </c>
      <c r="G36">
        <v>67091</v>
      </c>
      <c r="H36">
        <v>44300</v>
      </c>
      <c r="I36">
        <v>9802</v>
      </c>
      <c r="J36">
        <v>390039</v>
      </c>
      <c r="K36">
        <v>752252</v>
      </c>
      <c r="L36">
        <v>360917</v>
      </c>
      <c r="M36">
        <v>0</v>
      </c>
      <c r="N36">
        <v>32585</v>
      </c>
      <c r="O36">
        <v>221686</v>
      </c>
      <c r="P36">
        <v>2824337</v>
      </c>
      <c r="Q36">
        <v>9553207</v>
      </c>
      <c r="R36">
        <v>754480</v>
      </c>
      <c r="S36">
        <v>15439084</v>
      </c>
      <c r="T36">
        <v>39769731</v>
      </c>
      <c r="U36">
        <v>2410675</v>
      </c>
      <c r="V36">
        <v>20132875</v>
      </c>
      <c r="W36" t="s">
        <v>46</v>
      </c>
      <c r="X36">
        <v>593725</v>
      </c>
      <c r="Y36" t="s">
        <v>46</v>
      </c>
      <c r="Z36">
        <v>1024110</v>
      </c>
      <c r="AA36">
        <v>34391525</v>
      </c>
      <c r="AB36">
        <v>214702</v>
      </c>
      <c r="AC36">
        <v>34606227</v>
      </c>
      <c r="AD36">
        <v>15618616</v>
      </c>
      <c r="AE36">
        <v>3326629</v>
      </c>
      <c r="AF36">
        <v>19324757</v>
      </c>
      <c r="AG36">
        <v>0</v>
      </c>
      <c r="AH36">
        <v>5528668</v>
      </c>
      <c r="AI36" t="s">
        <v>46</v>
      </c>
      <c r="AJ36" t="s">
        <v>46</v>
      </c>
      <c r="AK36" t="s">
        <v>46</v>
      </c>
      <c r="AL36">
        <v>183309453</v>
      </c>
      <c r="AM36">
        <v>3323564</v>
      </c>
      <c r="AN36">
        <v>2785476</v>
      </c>
      <c r="AO36">
        <v>170961</v>
      </c>
      <c r="AP36">
        <v>3966920</v>
      </c>
      <c r="AQ36">
        <v>-24713</v>
      </c>
      <c r="AR36">
        <v>4573534</v>
      </c>
      <c r="AS36">
        <v>2009.75</v>
      </c>
      <c r="AT36">
        <v>1.8130892573227E-2</v>
      </c>
    </row>
    <row r="37" spans="1:46" x14ac:dyDescent="0.25">
      <c r="A37">
        <v>36</v>
      </c>
      <c r="B37">
        <v>522036</v>
      </c>
      <c r="C37">
        <v>649</v>
      </c>
      <c r="D37">
        <v>172650</v>
      </c>
      <c r="E37">
        <v>633309</v>
      </c>
      <c r="F37">
        <v>10647</v>
      </c>
      <c r="G37">
        <v>89844</v>
      </c>
      <c r="H37">
        <v>81800</v>
      </c>
      <c r="I37">
        <v>11424</v>
      </c>
      <c r="J37">
        <v>566359</v>
      </c>
      <c r="K37">
        <v>1038649</v>
      </c>
      <c r="L37">
        <v>486287</v>
      </c>
      <c r="M37">
        <v>0</v>
      </c>
      <c r="N37">
        <v>70115</v>
      </c>
      <c r="O37">
        <v>274142</v>
      </c>
      <c r="P37">
        <v>3957911</v>
      </c>
      <c r="Q37">
        <v>12442102</v>
      </c>
      <c r="R37">
        <v>744309</v>
      </c>
      <c r="S37">
        <v>16539422</v>
      </c>
      <c r="T37">
        <v>39387353</v>
      </c>
      <c r="U37">
        <v>2533989</v>
      </c>
      <c r="V37">
        <v>26203340</v>
      </c>
      <c r="W37" t="s">
        <v>46</v>
      </c>
      <c r="X37">
        <v>556451</v>
      </c>
      <c r="Y37" t="s">
        <v>46</v>
      </c>
      <c r="Z37">
        <v>1042911</v>
      </c>
      <c r="AA37">
        <v>33714617</v>
      </c>
      <c r="AB37">
        <v>160602</v>
      </c>
      <c r="AC37">
        <v>33875219</v>
      </c>
      <c r="AD37">
        <v>16009995</v>
      </c>
      <c r="AE37">
        <v>3405814</v>
      </c>
      <c r="AF37">
        <v>19255320</v>
      </c>
      <c r="AG37">
        <v>0</v>
      </c>
      <c r="AH37">
        <v>3173076</v>
      </c>
      <c r="AI37" t="s">
        <v>46</v>
      </c>
      <c r="AJ37" t="s">
        <v>46</v>
      </c>
      <c r="AK37" t="s">
        <v>46</v>
      </c>
      <c r="AL37">
        <v>190302107</v>
      </c>
      <c r="AM37">
        <v>3323564</v>
      </c>
      <c r="AN37">
        <v>3901970</v>
      </c>
      <c r="AO37">
        <v>232164</v>
      </c>
      <c r="AP37">
        <v>5290484</v>
      </c>
      <c r="AQ37">
        <v>-7605</v>
      </c>
      <c r="AR37">
        <v>4824755</v>
      </c>
      <c r="AS37">
        <v>2010</v>
      </c>
      <c r="AT37">
        <v>1.7464672632342401E-2</v>
      </c>
    </row>
    <row r="38" spans="1:46" x14ac:dyDescent="0.25">
      <c r="A38">
        <v>37</v>
      </c>
      <c r="B38">
        <v>153730</v>
      </c>
      <c r="C38">
        <v>451</v>
      </c>
      <c r="D38">
        <v>49417</v>
      </c>
      <c r="E38">
        <v>181155</v>
      </c>
      <c r="F38">
        <v>17917</v>
      </c>
      <c r="G38">
        <v>28064</v>
      </c>
      <c r="H38">
        <v>2943</v>
      </c>
      <c r="I38">
        <v>4169</v>
      </c>
      <c r="J38">
        <v>148450</v>
      </c>
      <c r="K38">
        <v>312134</v>
      </c>
      <c r="L38">
        <v>126825</v>
      </c>
      <c r="M38">
        <v>0</v>
      </c>
      <c r="N38">
        <v>84772</v>
      </c>
      <c r="O38">
        <v>53974</v>
      </c>
      <c r="P38">
        <v>1164001</v>
      </c>
      <c r="Q38">
        <v>12255447</v>
      </c>
      <c r="R38">
        <v>731482</v>
      </c>
      <c r="S38">
        <v>16554035</v>
      </c>
      <c r="T38">
        <v>38521896</v>
      </c>
      <c r="U38">
        <v>3736929</v>
      </c>
      <c r="V38">
        <v>24832744</v>
      </c>
      <c r="W38" t="s">
        <v>46</v>
      </c>
      <c r="X38">
        <v>557391</v>
      </c>
      <c r="Y38" t="s">
        <v>46</v>
      </c>
      <c r="Z38">
        <v>951834</v>
      </c>
      <c r="AA38">
        <v>31564907</v>
      </c>
      <c r="AB38">
        <v>187200</v>
      </c>
      <c r="AC38">
        <v>31752107</v>
      </c>
      <c r="AD38">
        <v>15450745</v>
      </c>
      <c r="AE38">
        <v>3329535</v>
      </c>
      <c r="AF38">
        <v>19280579</v>
      </c>
      <c r="AG38">
        <v>0</v>
      </c>
      <c r="AH38">
        <v>1517887</v>
      </c>
      <c r="AI38" t="s">
        <v>46</v>
      </c>
      <c r="AJ38" t="s">
        <v>46</v>
      </c>
      <c r="AK38" t="s">
        <v>46</v>
      </c>
      <c r="AL38">
        <v>185542140</v>
      </c>
      <c r="AM38">
        <v>4824755</v>
      </c>
      <c r="AN38">
        <v>1140869</v>
      </c>
      <c r="AO38">
        <v>68452</v>
      </c>
      <c r="AP38">
        <v>1253373</v>
      </c>
      <c r="AQ38">
        <v>23363</v>
      </c>
      <c r="AR38">
        <v>4982810</v>
      </c>
      <c r="AS38">
        <v>2010.25</v>
      </c>
      <c r="AT38">
        <v>2.60035536940557E-2</v>
      </c>
    </row>
    <row r="39" spans="1:46" x14ac:dyDescent="0.25">
      <c r="A39">
        <v>38</v>
      </c>
      <c r="B39">
        <v>315639</v>
      </c>
      <c r="C39">
        <v>2310</v>
      </c>
      <c r="D39">
        <v>95923</v>
      </c>
      <c r="E39">
        <v>349686</v>
      </c>
      <c r="F39">
        <v>19675</v>
      </c>
      <c r="G39">
        <v>84537</v>
      </c>
      <c r="H39">
        <v>35057</v>
      </c>
      <c r="I39">
        <v>4999</v>
      </c>
      <c r="J39">
        <v>320779</v>
      </c>
      <c r="K39">
        <v>628214</v>
      </c>
      <c r="L39">
        <v>241831</v>
      </c>
      <c r="M39">
        <v>0</v>
      </c>
      <c r="N39">
        <v>114351</v>
      </c>
      <c r="O39">
        <v>95902</v>
      </c>
      <c r="P39">
        <v>2308903</v>
      </c>
      <c r="Q39">
        <v>11643290</v>
      </c>
      <c r="R39">
        <v>702772</v>
      </c>
      <c r="S39">
        <v>16684621</v>
      </c>
      <c r="T39">
        <v>39818912</v>
      </c>
      <c r="U39">
        <v>3756228</v>
      </c>
      <c r="V39">
        <v>24651197</v>
      </c>
      <c r="W39" t="s">
        <v>46</v>
      </c>
      <c r="X39">
        <v>607736</v>
      </c>
      <c r="Y39" t="s">
        <v>46</v>
      </c>
      <c r="Z39">
        <v>907528</v>
      </c>
      <c r="AA39">
        <v>31698300</v>
      </c>
      <c r="AB39">
        <v>165219</v>
      </c>
      <c r="AC39">
        <v>31863519</v>
      </c>
      <c r="AD39">
        <v>15967068</v>
      </c>
      <c r="AE39">
        <v>3366256</v>
      </c>
      <c r="AF39">
        <v>19281643</v>
      </c>
      <c r="AG39">
        <v>0</v>
      </c>
      <c r="AH39">
        <v>1685054</v>
      </c>
      <c r="AI39" t="s">
        <v>46</v>
      </c>
      <c r="AJ39" t="s">
        <v>46</v>
      </c>
      <c r="AK39" t="s">
        <v>46</v>
      </c>
      <c r="AL39">
        <v>186952671</v>
      </c>
      <c r="AM39">
        <v>4824755</v>
      </c>
      <c r="AN39">
        <v>2231438</v>
      </c>
      <c r="AO39">
        <v>136974</v>
      </c>
      <c r="AP39">
        <v>2357103</v>
      </c>
      <c r="AQ39">
        <v>149654</v>
      </c>
      <c r="AR39">
        <v>5082118</v>
      </c>
      <c r="AS39">
        <v>2010.5</v>
      </c>
      <c r="AT39">
        <v>2.5807360623374E-2</v>
      </c>
    </row>
    <row r="40" spans="1:46" x14ac:dyDescent="0.25">
      <c r="A40">
        <v>39</v>
      </c>
      <c r="B40">
        <v>415161</v>
      </c>
      <c r="C40">
        <v>2789</v>
      </c>
      <c r="D40">
        <v>144560</v>
      </c>
      <c r="E40">
        <v>511183</v>
      </c>
      <c r="F40">
        <v>38214</v>
      </c>
      <c r="G40">
        <v>176279</v>
      </c>
      <c r="H40">
        <v>35057</v>
      </c>
      <c r="I40">
        <v>8171</v>
      </c>
      <c r="J40">
        <v>455659</v>
      </c>
      <c r="K40">
        <v>927034</v>
      </c>
      <c r="L40">
        <v>360535</v>
      </c>
      <c r="M40">
        <v>0</v>
      </c>
      <c r="N40">
        <v>134631</v>
      </c>
      <c r="O40">
        <v>129441</v>
      </c>
      <c r="P40">
        <v>3338714</v>
      </c>
      <c r="Q40">
        <v>11122777</v>
      </c>
      <c r="R40">
        <v>699858</v>
      </c>
      <c r="S40">
        <v>16723524</v>
      </c>
      <c r="T40">
        <v>44202839</v>
      </c>
      <c r="U40">
        <v>3958406</v>
      </c>
      <c r="V40">
        <v>25089774</v>
      </c>
      <c r="W40" t="s">
        <v>46</v>
      </c>
      <c r="X40">
        <v>578201</v>
      </c>
      <c r="Y40" t="s">
        <v>46</v>
      </c>
      <c r="Z40">
        <v>925450</v>
      </c>
      <c r="AA40">
        <v>31927755</v>
      </c>
      <c r="AB40">
        <v>160215</v>
      </c>
      <c r="AC40">
        <v>32087970</v>
      </c>
      <c r="AD40">
        <v>15705936</v>
      </c>
      <c r="AE40">
        <v>3386286</v>
      </c>
      <c r="AF40">
        <v>20712611</v>
      </c>
      <c r="AG40">
        <v>0</v>
      </c>
      <c r="AH40">
        <v>1926834</v>
      </c>
      <c r="AI40" t="s">
        <v>46</v>
      </c>
      <c r="AJ40" t="s">
        <v>46</v>
      </c>
      <c r="AK40" t="s">
        <v>46</v>
      </c>
      <c r="AL40">
        <v>193713595</v>
      </c>
      <c r="AM40">
        <v>4824755</v>
      </c>
      <c r="AN40">
        <v>3218363</v>
      </c>
      <c r="AO40">
        <v>207409</v>
      </c>
      <c r="AP40">
        <v>3313714</v>
      </c>
      <c r="AQ40">
        <v>197275</v>
      </c>
      <c r="AR40">
        <v>5084088</v>
      </c>
      <c r="AS40">
        <v>2010.75</v>
      </c>
      <c r="AT40">
        <v>2.4906641167854002E-2</v>
      </c>
    </row>
    <row r="41" spans="1:46" x14ac:dyDescent="0.25">
      <c r="A41">
        <v>40</v>
      </c>
      <c r="B41">
        <v>550621</v>
      </c>
      <c r="C41">
        <v>3108</v>
      </c>
      <c r="D41">
        <v>194764</v>
      </c>
      <c r="E41">
        <v>672174</v>
      </c>
      <c r="F41">
        <v>48700</v>
      </c>
      <c r="G41">
        <v>259188</v>
      </c>
      <c r="H41">
        <v>35057</v>
      </c>
      <c r="I41">
        <v>10059</v>
      </c>
      <c r="J41">
        <v>572860</v>
      </c>
      <c r="K41">
        <v>1207446</v>
      </c>
      <c r="L41">
        <v>469970</v>
      </c>
      <c r="M41">
        <v>0</v>
      </c>
      <c r="N41">
        <v>153136</v>
      </c>
      <c r="O41">
        <v>159493</v>
      </c>
      <c r="P41">
        <v>4336576</v>
      </c>
      <c r="Q41">
        <v>10569956</v>
      </c>
      <c r="R41">
        <v>702378</v>
      </c>
      <c r="S41">
        <v>16597793</v>
      </c>
      <c r="T41">
        <v>45908189</v>
      </c>
      <c r="U41">
        <v>4027191</v>
      </c>
      <c r="V41">
        <v>25163091</v>
      </c>
      <c r="W41" t="s">
        <v>46</v>
      </c>
      <c r="X41">
        <v>576610</v>
      </c>
      <c r="Y41" t="s">
        <v>46</v>
      </c>
      <c r="Z41">
        <v>994231</v>
      </c>
      <c r="AA41">
        <v>32995322</v>
      </c>
      <c r="AB41">
        <v>156255</v>
      </c>
      <c r="AC41">
        <v>33151577</v>
      </c>
      <c r="AD41">
        <v>16001387</v>
      </c>
      <c r="AE41">
        <v>3371712</v>
      </c>
      <c r="AF41">
        <v>20665321</v>
      </c>
      <c r="AG41">
        <v>0</v>
      </c>
      <c r="AH41">
        <v>2097853</v>
      </c>
      <c r="AI41" t="s">
        <v>46</v>
      </c>
      <c r="AJ41" t="s">
        <v>46</v>
      </c>
      <c r="AK41" t="s">
        <v>46</v>
      </c>
      <c r="AL41">
        <v>196474586</v>
      </c>
      <c r="AM41">
        <v>4824755</v>
      </c>
      <c r="AN41">
        <v>4164996</v>
      </c>
      <c r="AO41">
        <v>302535</v>
      </c>
      <c r="AP41">
        <v>4192472</v>
      </c>
      <c r="AQ41">
        <v>264057</v>
      </c>
      <c r="AR41">
        <v>5075663</v>
      </c>
      <c r="AS41">
        <v>2011</v>
      </c>
      <c r="AT41">
        <v>2.4556636551457098E-2</v>
      </c>
    </row>
    <row r="42" spans="1:46" x14ac:dyDescent="0.25">
      <c r="A42">
        <v>41</v>
      </c>
      <c r="B42">
        <v>96571</v>
      </c>
      <c r="C42">
        <v>200</v>
      </c>
      <c r="D42">
        <v>51407</v>
      </c>
      <c r="E42">
        <v>158227</v>
      </c>
      <c r="F42">
        <v>4217</v>
      </c>
      <c r="G42">
        <v>41162</v>
      </c>
      <c r="H42">
        <v>0</v>
      </c>
      <c r="I42">
        <v>966</v>
      </c>
      <c r="J42">
        <v>102780</v>
      </c>
      <c r="K42">
        <v>254509</v>
      </c>
      <c r="L42">
        <v>24533</v>
      </c>
      <c r="M42">
        <v>0</v>
      </c>
      <c r="N42">
        <v>24054</v>
      </c>
      <c r="O42">
        <v>27721</v>
      </c>
      <c r="P42">
        <v>863022</v>
      </c>
      <c r="Q42">
        <v>10167636</v>
      </c>
      <c r="R42">
        <v>686414</v>
      </c>
      <c r="S42">
        <v>16403498</v>
      </c>
      <c r="T42">
        <v>43067297</v>
      </c>
      <c r="U42">
        <v>4096382</v>
      </c>
      <c r="V42">
        <v>25643124</v>
      </c>
      <c r="W42" t="s">
        <v>46</v>
      </c>
      <c r="X42">
        <v>484429</v>
      </c>
      <c r="Y42" t="s">
        <v>46</v>
      </c>
      <c r="Z42">
        <v>884259</v>
      </c>
      <c r="AA42">
        <v>33628565</v>
      </c>
      <c r="AB42">
        <v>129717</v>
      </c>
      <c r="AC42">
        <v>33758282</v>
      </c>
      <c r="AD42">
        <v>15123951</v>
      </c>
      <c r="AE42">
        <v>3241476</v>
      </c>
      <c r="AF42">
        <v>12940354</v>
      </c>
      <c r="AG42">
        <v>0</v>
      </c>
      <c r="AH42">
        <v>2121684</v>
      </c>
      <c r="AI42" t="s">
        <v>46</v>
      </c>
      <c r="AJ42" t="s">
        <v>46</v>
      </c>
      <c r="AK42" t="s">
        <v>46</v>
      </c>
      <c r="AL42">
        <v>193111193</v>
      </c>
      <c r="AM42">
        <v>5075663</v>
      </c>
      <c r="AN42">
        <v>844798</v>
      </c>
      <c r="AO42">
        <v>90723</v>
      </c>
      <c r="AP42">
        <v>719311</v>
      </c>
      <c r="AQ42">
        <v>34882</v>
      </c>
      <c r="AR42">
        <v>5039333</v>
      </c>
      <c r="AS42">
        <v>2011.25</v>
      </c>
      <c r="AT42">
        <v>2.62836292456647E-2</v>
      </c>
    </row>
    <row r="43" spans="1:46" x14ac:dyDescent="0.25">
      <c r="A43">
        <v>42</v>
      </c>
      <c r="B43">
        <v>205686</v>
      </c>
      <c r="C43">
        <v>746</v>
      </c>
      <c r="D43">
        <v>103528</v>
      </c>
      <c r="E43">
        <v>301806</v>
      </c>
      <c r="F43">
        <v>12954</v>
      </c>
      <c r="G43">
        <v>100666</v>
      </c>
      <c r="H43">
        <v>0</v>
      </c>
      <c r="I43">
        <v>1088</v>
      </c>
      <c r="J43">
        <v>189379</v>
      </c>
      <c r="K43">
        <v>484010</v>
      </c>
      <c r="L43">
        <v>41251</v>
      </c>
      <c r="M43">
        <v>0</v>
      </c>
      <c r="N43">
        <v>32635</v>
      </c>
      <c r="O43">
        <v>52289</v>
      </c>
      <c r="P43">
        <v>1677932</v>
      </c>
      <c r="Q43">
        <v>9441308</v>
      </c>
      <c r="R43">
        <v>663141</v>
      </c>
      <c r="S43">
        <v>16462206</v>
      </c>
      <c r="T43">
        <v>43075107</v>
      </c>
      <c r="U43">
        <v>4150846</v>
      </c>
      <c r="V43">
        <v>25752904</v>
      </c>
      <c r="W43" t="s">
        <v>46</v>
      </c>
      <c r="X43">
        <v>478722</v>
      </c>
      <c r="Y43" t="s">
        <v>46</v>
      </c>
      <c r="Z43">
        <v>869580</v>
      </c>
      <c r="AA43">
        <v>34381716</v>
      </c>
      <c r="AB43">
        <v>106703</v>
      </c>
      <c r="AC43">
        <v>34488419</v>
      </c>
      <c r="AD43">
        <v>15347428</v>
      </c>
      <c r="AE43">
        <v>3226889</v>
      </c>
      <c r="AF43">
        <v>12900656</v>
      </c>
      <c r="AG43">
        <v>0</v>
      </c>
      <c r="AH43">
        <v>2189662</v>
      </c>
      <c r="AI43" t="s">
        <v>46</v>
      </c>
      <c r="AJ43" t="s">
        <v>46</v>
      </c>
      <c r="AK43" t="s">
        <v>46</v>
      </c>
      <c r="AL43">
        <v>194395172</v>
      </c>
      <c r="AM43">
        <v>5075663</v>
      </c>
      <c r="AN43">
        <v>1626278</v>
      </c>
      <c r="AO43">
        <v>189471</v>
      </c>
      <c r="AP43">
        <v>1259709</v>
      </c>
      <c r="AQ43">
        <v>53373</v>
      </c>
      <c r="AR43">
        <v>4848630</v>
      </c>
      <c r="AS43">
        <v>2011.5</v>
      </c>
      <c r="AT43">
        <v>2.6110026024720401E-2</v>
      </c>
    </row>
    <row r="44" spans="1:46" x14ac:dyDescent="0.25">
      <c r="A44">
        <v>43</v>
      </c>
      <c r="B44">
        <v>268617</v>
      </c>
      <c r="C44">
        <v>932</v>
      </c>
      <c r="D44">
        <v>152426</v>
      </c>
      <c r="E44">
        <v>447933</v>
      </c>
      <c r="F44">
        <v>30894</v>
      </c>
      <c r="G44">
        <v>142683</v>
      </c>
      <c r="H44">
        <v>0</v>
      </c>
      <c r="I44">
        <v>1459</v>
      </c>
      <c r="J44">
        <v>283418</v>
      </c>
      <c r="K44">
        <v>676727</v>
      </c>
      <c r="L44">
        <v>59833</v>
      </c>
      <c r="M44">
        <v>0</v>
      </c>
      <c r="N44">
        <v>49737</v>
      </c>
      <c r="O44">
        <v>71910</v>
      </c>
      <c r="P44">
        <v>2410479</v>
      </c>
      <c r="Q44">
        <v>8805181</v>
      </c>
      <c r="R44">
        <v>719868</v>
      </c>
      <c r="S44">
        <v>16375468</v>
      </c>
      <c r="T44">
        <v>46842676</v>
      </c>
      <c r="U44">
        <v>4035611</v>
      </c>
      <c r="V44">
        <v>25973943</v>
      </c>
      <c r="W44" t="s">
        <v>46</v>
      </c>
      <c r="X44">
        <v>476459</v>
      </c>
      <c r="Y44" t="s">
        <v>46</v>
      </c>
      <c r="Z44">
        <v>907202</v>
      </c>
      <c r="AA44">
        <v>36760947</v>
      </c>
      <c r="AB44">
        <v>142350</v>
      </c>
      <c r="AC44">
        <v>36903297</v>
      </c>
      <c r="AD44">
        <v>15560622</v>
      </c>
      <c r="AE44">
        <v>3218017</v>
      </c>
      <c r="AF44">
        <v>12822413</v>
      </c>
      <c r="AG44">
        <v>0</v>
      </c>
      <c r="AH44">
        <v>2157467</v>
      </c>
      <c r="AI44" t="s">
        <v>46</v>
      </c>
      <c r="AJ44" t="s">
        <v>46</v>
      </c>
      <c r="AK44" t="s">
        <v>46</v>
      </c>
      <c r="AL44">
        <v>201326241</v>
      </c>
      <c r="AM44">
        <v>5075663</v>
      </c>
      <c r="AN44">
        <v>2326897</v>
      </c>
      <c r="AO44">
        <v>278326</v>
      </c>
      <c r="AP44">
        <v>1766204</v>
      </c>
      <c r="AQ44">
        <v>117872</v>
      </c>
      <c r="AR44">
        <v>4744004</v>
      </c>
      <c r="AS44">
        <v>2011.75</v>
      </c>
      <c r="AT44">
        <v>2.5211134796879298E-2</v>
      </c>
    </row>
    <row r="45" spans="1:46" x14ac:dyDescent="0.25">
      <c r="A45">
        <v>44</v>
      </c>
      <c r="B45">
        <v>321020</v>
      </c>
      <c r="C45">
        <v>1576</v>
      </c>
      <c r="D45">
        <v>205066</v>
      </c>
      <c r="E45">
        <v>591378</v>
      </c>
      <c r="F45">
        <v>31993</v>
      </c>
      <c r="G45">
        <v>185839</v>
      </c>
      <c r="H45">
        <v>0</v>
      </c>
      <c r="I45">
        <v>2293</v>
      </c>
      <c r="J45">
        <v>347941</v>
      </c>
      <c r="K45">
        <v>876368</v>
      </c>
      <c r="L45">
        <v>79822</v>
      </c>
      <c r="M45">
        <v>0</v>
      </c>
      <c r="N45">
        <v>54125</v>
      </c>
      <c r="O45">
        <v>103461</v>
      </c>
      <c r="P45">
        <v>3096717</v>
      </c>
      <c r="Q45">
        <v>8425436</v>
      </c>
      <c r="R45">
        <v>717371</v>
      </c>
      <c r="S45">
        <v>16217905</v>
      </c>
      <c r="T45">
        <v>50213644</v>
      </c>
      <c r="U45">
        <v>3905095</v>
      </c>
      <c r="V45">
        <v>26225024</v>
      </c>
      <c r="W45" t="s">
        <v>46</v>
      </c>
      <c r="X45">
        <v>473347</v>
      </c>
      <c r="Y45" t="s">
        <v>46</v>
      </c>
      <c r="Z45">
        <v>1033982</v>
      </c>
      <c r="AA45">
        <v>38849547</v>
      </c>
      <c r="AB45">
        <v>162247</v>
      </c>
      <c r="AC45">
        <v>39011794</v>
      </c>
      <c r="AD45">
        <v>16527878</v>
      </c>
      <c r="AE45">
        <v>3247061</v>
      </c>
      <c r="AF45">
        <v>12727795</v>
      </c>
      <c r="AG45">
        <v>0</v>
      </c>
      <c r="AH45">
        <v>2314415</v>
      </c>
      <c r="AI45" t="s">
        <v>46</v>
      </c>
      <c r="AJ45" t="s">
        <v>46</v>
      </c>
      <c r="AK45" t="s">
        <v>46</v>
      </c>
      <c r="AL45">
        <v>208292080</v>
      </c>
      <c r="AM45">
        <v>5075663</v>
      </c>
      <c r="AN45">
        <v>2983446</v>
      </c>
      <c r="AO45">
        <v>371670</v>
      </c>
      <c r="AP45">
        <v>2224339</v>
      </c>
      <c r="AQ45">
        <v>95911</v>
      </c>
      <c r="AR45">
        <v>4557595</v>
      </c>
      <c r="AS45">
        <v>2012</v>
      </c>
      <c r="AT45">
        <v>2.4368007655403898E-2</v>
      </c>
    </row>
    <row r="46" spans="1:46" x14ac:dyDescent="0.25">
      <c r="A46">
        <v>45</v>
      </c>
      <c r="B46">
        <v>45162</v>
      </c>
      <c r="C46">
        <v>262</v>
      </c>
      <c r="D46">
        <v>52270</v>
      </c>
      <c r="E46">
        <v>135799</v>
      </c>
      <c r="F46">
        <v>2548</v>
      </c>
      <c r="G46">
        <v>21164</v>
      </c>
      <c r="H46">
        <v>0</v>
      </c>
      <c r="I46">
        <v>2549</v>
      </c>
      <c r="J46">
        <v>82286</v>
      </c>
      <c r="K46">
        <v>192052</v>
      </c>
      <c r="L46">
        <v>18823</v>
      </c>
      <c r="M46">
        <v>0</v>
      </c>
      <c r="N46">
        <v>20815</v>
      </c>
      <c r="O46">
        <v>18799</v>
      </c>
      <c r="P46">
        <v>654293</v>
      </c>
      <c r="Q46">
        <v>7876756</v>
      </c>
      <c r="R46">
        <v>688458</v>
      </c>
      <c r="S46">
        <v>15880333</v>
      </c>
      <c r="T46">
        <v>49404824</v>
      </c>
      <c r="U46">
        <v>3946973</v>
      </c>
      <c r="V46">
        <v>26536547</v>
      </c>
      <c r="W46" t="s">
        <v>46</v>
      </c>
      <c r="X46">
        <v>457649</v>
      </c>
      <c r="Y46" t="s">
        <v>46</v>
      </c>
      <c r="Z46">
        <v>941518</v>
      </c>
      <c r="AA46">
        <v>40403037</v>
      </c>
      <c r="AB46">
        <v>300593</v>
      </c>
      <c r="AC46">
        <v>40703630</v>
      </c>
      <c r="AD46">
        <v>15776792</v>
      </c>
      <c r="AE46">
        <v>3136755</v>
      </c>
      <c r="AF46">
        <v>12464934</v>
      </c>
      <c r="AG46">
        <v>0</v>
      </c>
      <c r="AH46">
        <v>2321316</v>
      </c>
      <c r="AI46" t="s">
        <v>46</v>
      </c>
      <c r="AJ46" t="s">
        <v>46</v>
      </c>
      <c r="AK46" t="s">
        <v>46</v>
      </c>
      <c r="AL46">
        <v>208041848</v>
      </c>
      <c r="AM46">
        <v>4557595</v>
      </c>
      <c r="AN46">
        <v>628183</v>
      </c>
      <c r="AO46">
        <v>105270</v>
      </c>
      <c r="AP46">
        <v>443241</v>
      </c>
      <c r="AQ46">
        <v>21208</v>
      </c>
      <c r="AR46">
        <v>4446911</v>
      </c>
      <c r="AS46">
        <v>2012.25</v>
      </c>
      <c r="AT46">
        <v>2.1907106881688499E-2</v>
      </c>
    </row>
    <row r="47" spans="1:46" x14ac:dyDescent="0.25">
      <c r="A47">
        <v>46</v>
      </c>
      <c r="B47">
        <v>70579</v>
      </c>
      <c r="C47">
        <v>407</v>
      </c>
      <c r="D47">
        <v>98589</v>
      </c>
      <c r="E47">
        <v>265025</v>
      </c>
      <c r="F47">
        <v>4057</v>
      </c>
      <c r="G47">
        <v>53493</v>
      </c>
      <c r="H47">
        <v>1386</v>
      </c>
      <c r="I47">
        <v>2699</v>
      </c>
      <c r="J47">
        <v>145546</v>
      </c>
      <c r="K47">
        <v>380225</v>
      </c>
      <c r="L47">
        <v>32424</v>
      </c>
      <c r="M47">
        <v>0</v>
      </c>
      <c r="N47">
        <v>37387</v>
      </c>
      <c r="O47">
        <v>42219</v>
      </c>
      <c r="P47">
        <v>1256837</v>
      </c>
      <c r="Q47">
        <v>7501776</v>
      </c>
      <c r="R47">
        <v>696014</v>
      </c>
      <c r="S47">
        <v>15735053</v>
      </c>
      <c r="T47">
        <v>53712876</v>
      </c>
      <c r="U47">
        <v>4334690</v>
      </c>
      <c r="V47">
        <v>26762103</v>
      </c>
      <c r="W47" t="s">
        <v>46</v>
      </c>
      <c r="X47">
        <v>456631</v>
      </c>
      <c r="Y47" t="s">
        <v>46</v>
      </c>
      <c r="Z47">
        <v>979002</v>
      </c>
      <c r="AA47">
        <v>42024581</v>
      </c>
      <c r="AB47">
        <v>302889</v>
      </c>
      <c r="AC47">
        <v>42327470</v>
      </c>
      <c r="AD47">
        <v>16093303</v>
      </c>
      <c r="AE47">
        <v>3205290</v>
      </c>
      <c r="AF47">
        <v>12442003</v>
      </c>
      <c r="AG47">
        <v>0</v>
      </c>
      <c r="AH47">
        <v>2430464</v>
      </c>
      <c r="AI47" t="s">
        <v>46</v>
      </c>
      <c r="AJ47" t="s">
        <v>46</v>
      </c>
      <c r="AK47" t="s">
        <v>46</v>
      </c>
      <c r="AL47">
        <v>215673512</v>
      </c>
      <c r="AM47">
        <v>4557595</v>
      </c>
      <c r="AN47">
        <v>1214824</v>
      </c>
      <c r="AO47">
        <v>211434</v>
      </c>
      <c r="AP47">
        <v>872019</v>
      </c>
      <c r="AQ47">
        <v>32038</v>
      </c>
      <c r="AR47">
        <v>4374236</v>
      </c>
      <c r="AS47">
        <v>2012.5</v>
      </c>
      <c r="AT47">
        <v>2.1131918137448399E-2</v>
      </c>
    </row>
    <row r="48" spans="1:46" x14ac:dyDescent="0.25">
      <c r="A48">
        <v>47</v>
      </c>
      <c r="B48">
        <v>85819</v>
      </c>
      <c r="C48">
        <v>494</v>
      </c>
      <c r="D48">
        <v>159136</v>
      </c>
      <c r="E48">
        <v>419324</v>
      </c>
      <c r="F48">
        <v>6637</v>
      </c>
      <c r="G48">
        <v>78094</v>
      </c>
      <c r="H48">
        <v>1386</v>
      </c>
      <c r="I48">
        <v>2759</v>
      </c>
      <c r="J48">
        <v>212611</v>
      </c>
      <c r="K48">
        <v>557593</v>
      </c>
      <c r="L48">
        <v>47658</v>
      </c>
      <c r="M48">
        <v>0</v>
      </c>
      <c r="N48">
        <v>44490</v>
      </c>
      <c r="O48">
        <v>59482</v>
      </c>
      <c r="P48">
        <v>1866034</v>
      </c>
      <c r="Q48">
        <v>7147168</v>
      </c>
      <c r="R48">
        <v>700547</v>
      </c>
      <c r="S48">
        <v>15463370</v>
      </c>
      <c r="T48">
        <v>57345379</v>
      </c>
      <c r="U48">
        <v>4279095</v>
      </c>
      <c r="V48">
        <v>26541601</v>
      </c>
      <c r="W48" t="s">
        <v>46</v>
      </c>
      <c r="X48">
        <v>378729</v>
      </c>
      <c r="Y48" t="s">
        <v>46</v>
      </c>
      <c r="Z48">
        <v>1007113</v>
      </c>
      <c r="AA48">
        <v>43017692</v>
      </c>
      <c r="AB48">
        <v>329044</v>
      </c>
      <c r="AC48">
        <v>43346736</v>
      </c>
      <c r="AD48">
        <v>15614654</v>
      </c>
      <c r="AE48">
        <v>3227269</v>
      </c>
      <c r="AF48">
        <v>12274091</v>
      </c>
      <c r="AG48">
        <v>0</v>
      </c>
      <c r="AH48">
        <v>2499672</v>
      </c>
      <c r="AI48" t="s">
        <v>46</v>
      </c>
      <c r="AJ48" t="s">
        <v>46</v>
      </c>
      <c r="AK48" t="s">
        <v>46</v>
      </c>
      <c r="AL48">
        <v>219659616</v>
      </c>
      <c r="AM48">
        <v>4557595</v>
      </c>
      <c r="AN48">
        <v>1819771</v>
      </c>
      <c r="AO48">
        <v>309168</v>
      </c>
      <c r="AP48">
        <v>1338038</v>
      </c>
      <c r="AQ48">
        <v>-4686</v>
      </c>
      <c r="AR48">
        <v>4287818</v>
      </c>
      <c r="AS48">
        <v>2012.75</v>
      </c>
      <c r="AT48">
        <v>2.07484428999457E-2</v>
      </c>
    </row>
    <row r="49" spans="1:46" x14ac:dyDescent="0.25">
      <c r="A49">
        <v>48</v>
      </c>
      <c r="B49">
        <v>103351</v>
      </c>
      <c r="C49">
        <v>745</v>
      </c>
      <c r="D49">
        <v>212040</v>
      </c>
      <c r="E49">
        <v>545515</v>
      </c>
      <c r="F49">
        <v>8362</v>
      </c>
      <c r="G49">
        <v>96745</v>
      </c>
      <c r="H49" t="s">
        <v>46</v>
      </c>
      <c r="I49">
        <v>2792</v>
      </c>
      <c r="J49" t="s">
        <v>46</v>
      </c>
      <c r="K49">
        <v>732613</v>
      </c>
      <c r="L49">
        <v>63137</v>
      </c>
      <c r="M49">
        <v>0</v>
      </c>
      <c r="N49">
        <v>50323</v>
      </c>
      <c r="O49" t="s">
        <v>46</v>
      </c>
      <c r="P49">
        <v>2413810</v>
      </c>
      <c r="Q49">
        <v>6584670</v>
      </c>
      <c r="R49">
        <v>731677</v>
      </c>
      <c r="S49">
        <v>15154462</v>
      </c>
      <c r="T49">
        <v>57508904</v>
      </c>
      <c r="U49">
        <v>4407597</v>
      </c>
      <c r="V49">
        <v>26458769</v>
      </c>
      <c r="W49" t="s">
        <v>46</v>
      </c>
      <c r="X49">
        <v>348828</v>
      </c>
      <c r="Y49" t="s">
        <v>46</v>
      </c>
      <c r="Z49">
        <v>1089054</v>
      </c>
      <c r="AA49">
        <v>45097556</v>
      </c>
      <c r="AB49">
        <v>343864</v>
      </c>
      <c r="AC49">
        <v>45441420</v>
      </c>
      <c r="AD49">
        <v>16289760</v>
      </c>
      <c r="AE49">
        <v>3239688</v>
      </c>
      <c r="AF49">
        <v>12175739</v>
      </c>
      <c r="AG49">
        <v>0</v>
      </c>
      <c r="AH49">
        <v>3087401</v>
      </c>
      <c r="AI49" t="s">
        <v>46</v>
      </c>
      <c r="AJ49" t="s">
        <v>46</v>
      </c>
      <c r="AK49" t="s">
        <v>46</v>
      </c>
      <c r="AL49">
        <v>223474648</v>
      </c>
      <c r="AM49">
        <v>4557595</v>
      </c>
      <c r="AN49">
        <v>2360066</v>
      </c>
      <c r="AO49">
        <v>412560</v>
      </c>
      <c r="AP49">
        <v>1738055</v>
      </c>
      <c r="AQ49">
        <v>-10153</v>
      </c>
      <c r="AR49">
        <v>4230503</v>
      </c>
      <c r="AS49">
        <v>2013</v>
      </c>
      <c r="AT49">
        <v>2.0394237291739701E-2</v>
      </c>
    </row>
    <row r="50" spans="1:46" x14ac:dyDescent="0.25">
      <c r="A50">
        <v>49</v>
      </c>
      <c r="B50">
        <v>15134</v>
      </c>
      <c r="C50">
        <v>0</v>
      </c>
      <c r="D50">
        <v>52158</v>
      </c>
      <c r="E50">
        <v>120101</v>
      </c>
      <c r="F50">
        <v>5153</v>
      </c>
      <c r="G50">
        <v>20948</v>
      </c>
      <c r="H50" t="s">
        <v>46</v>
      </c>
      <c r="I50">
        <v>9</v>
      </c>
      <c r="J50" t="s">
        <v>46</v>
      </c>
      <c r="K50">
        <v>183437</v>
      </c>
      <c r="L50">
        <v>14080</v>
      </c>
      <c r="M50">
        <v>0</v>
      </c>
      <c r="N50">
        <v>3500</v>
      </c>
      <c r="O50" t="s">
        <v>46</v>
      </c>
      <c r="P50">
        <v>522433</v>
      </c>
      <c r="Q50">
        <v>6706681</v>
      </c>
      <c r="R50">
        <v>776865</v>
      </c>
      <c r="S50">
        <v>14638504</v>
      </c>
      <c r="T50">
        <v>58162583</v>
      </c>
      <c r="U50">
        <v>4375486</v>
      </c>
      <c r="V50">
        <v>26189260</v>
      </c>
      <c r="W50" t="s">
        <v>46</v>
      </c>
      <c r="X50">
        <v>344056</v>
      </c>
      <c r="Y50" t="s">
        <v>46</v>
      </c>
      <c r="Z50">
        <v>926148</v>
      </c>
      <c r="AA50">
        <v>45395588</v>
      </c>
      <c r="AB50">
        <v>327505</v>
      </c>
      <c r="AC50">
        <v>45723093</v>
      </c>
      <c r="AD50">
        <v>15447485</v>
      </c>
      <c r="AE50">
        <v>3117369</v>
      </c>
      <c r="AF50">
        <v>11925985</v>
      </c>
      <c r="AG50">
        <v>0</v>
      </c>
      <c r="AH50">
        <v>3406096</v>
      </c>
      <c r="AI50" t="s">
        <v>46</v>
      </c>
      <c r="AJ50" t="s">
        <v>46</v>
      </c>
      <c r="AK50" t="s">
        <v>46</v>
      </c>
      <c r="AL50">
        <v>222090244</v>
      </c>
      <c r="AM50">
        <v>4230503</v>
      </c>
      <c r="AN50">
        <v>519052</v>
      </c>
      <c r="AO50">
        <v>110126</v>
      </c>
      <c r="AP50">
        <v>370628</v>
      </c>
      <c r="AQ50">
        <v>8781</v>
      </c>
      <c r="AR50">
        <v>4194224</v>
      </c>
      <c r="AS50">
        <v>2013.25</v>
      </c>
      <c r="AT50">
        <v>1.9048576487673202E-2</v>
      </c>
    </row>
    <row r="51" spans="1:46" x14ac:dyDescent="0.25">
      <c r="A51">
        <v>50</v>
      </c>
      <c r="B51">
        <v>36444</v>
      </c>
      <c r="C51">
        <v>252</v>
      </c>
      <c r="D51">
        <v>99398</v>
      </c>
      <c r="E51">
        <v>226162</v>
      </c>
      <c r="F51">
        <v>6719</v>
      </c>
      <c r="G51">
        <v>34162</v>
      </c>
      <c r="H51" t="s">
        <v>46</v>
      </c>
      <c r="I51">
        <v>99</v>
      </c>
      <c r="J51" t="s">
        <v>46</v>
      </c>
      <c r="K51">
        <v>384166</v>
      </c>
      <c r="L51">
        <v>23385</v>
      </c>
      <c r="M51">
        <v>0</v>
      </c>
      <c r="N51">
        <v>4480</v>
      </c>
      <c r="O51" t="s">
        <v>46</v>
      </c>
      <c r="P51">
        <v>1054916</v>
      </c>
      <c r="Q51">
        <v>6941108</v>
      </c>
      <c r="R51">
        <v>828775</v>
      </c>
      <c r="S51">
        <v>15003303</v>
      </c>
      <c r="T51">
        <v>58234612</v>
      </c>
      <c r="U51">
        <v>4390345</v>
      </c>
      <c r="V51">
        <v>26357130</v>
      </c>
      <c r="W51" t="s">
        <v>46</v>
      </c>
      <c r="X51">
        <v>319942</v>
      </c>
      <c r="Y51" t="s">
        <v>46</v>
      </c>
      <c r="Z51">
        <v>948254</v>
      </c>
      <c r="AA51">
        <v>49617037</v>
      </c>
      <c r="AB51">
        <v>349824</v>
      </c>
      <c r="AC51">
        <v>49966861</v>
      </c>
      <c r="AD51">
        <v>16678352</v>
      </c>
      <c r="AE51">
        <v>3259538</v>
      </c>
      <c r="AF51">
        <v>12671325</v>
      </c>
      <c r="AG51">
        <v>0</v>
      </c>
      <c r="AH51">
        <v>3194659</v>
      </c>
      <c r="AI51" t="s">
        <v>46</v>
      </c>
      <c r="AJ51" t="s">
        <v>46</v>
      </c>
      <c r="AK51" t="s">
        <v>46</v>
      </c>
      <c r="AL51">
        <v>230166853</v>
      </c>
      <c r="AM51">
        <v>4230503</v>
      </c>
      <c r="AN51">
        <v>1046402</v>
      </c>
      <c r="AO51">
        <v>230336</v>
      </c>
      <c r="AP51">
        <v>773225</v>
      </c>
      <c r="AQ51">
        <v>141325</v>
      </c>
      <c r="AR51">
        <v>4311959</v>
      </c>
      <c r="AS51">
        <v>2013.5</v>
      </c>
      <c r="AT51">
        <v>1.8380157459076001E-2</v>
      </c>
    </row>
    <row r="52" spans="1:46" x14ac:dyDescent="0.25">
      <c r="A52">
        <v>51</v>
      </c>
      <c r="B52">
        <v>42980</v>
      </c>
      <c r="C52">
        <v>418</v>
      </c>
      <c r="D52">
        <v>135330</v>
      </c>
      <c r="E52">
        <v>303395</v>
      </c>
      <c r="F52">
        <v>12912</v>
      </c>
      <c r="G52">
        <v>45988</v>
      </c>
      <c r="H52" t="s">
        <v>46</v>
      </c>
      <c r="I52">
        <v>114</v>
      </c>
      <c r="J52" t="s">
        <v>46</v>
      </c>
      <c r="K52">
        <v>559059</v>
      </c>
      <c r="L52">
        <v>32950</v>
      </c>
      <c r="M52">
        <v>0</v>
      </c>
      <c r="N52">
        <v>10315</v>
      </c>
      <c r="O52" t="s">
        <v>46</v>
      </c>
      <c r="P52">
        <v>1505313</v>
      </c>
      <c r="Q52">
        <v>7491527</v>
      </c>
      <c r="R52">
        <v>874746</v>
      </c>
      <c r="S52">
        <v>14748258</v>
      </c>
      <c r="T52">
        <v>59529761</v>
      </c>
      <c r="U52">
        <v>4166529</v>
      </c>
      <c r="V52">
        <v>26143523</v>
      </c>
      <c r="W52" t="s">
        <v>46</v>
      </c>
      <c r="X52">
        <v>293976</v>
      </c>
      <c r="Y52" t="s">
        <v>46</v>
      </c>
      <c r="Z52">
        <v>999142</v>
      </c>
      <c r="AA52">
        <v>50688326</v>
      </c>
      <c r="AB52">
        <v>245755</v>
      </c>
      <c r="AC52">
        <v>50934081</v>
      </c>
      <c r="AD52">
        <v>17086951</v>
      </c>
      <c r="AE52">
        <v>3289399</v>
      </c>
      <c r="AF52">
        <v>12674840</v>
      </c>
      <c r="AG52">
        <v>0</v>
      </c>
      <c r="AH52">
        <v>2683417</v>
      </c>
      <c r="AI52" t="s">
        <v>46</v>
      </c>
      <c r="AJ52" t="s">
        <v>46</v>
      </c>
      <c r="AK52" t="s">
        <v>46</v>
      </c>
      <c r="AL52">
        <v>232796736</v>
      </c>
      <c r="AM52">
        <v>4230503</v>
      </c>
      <c r="AN52">
        <v>1496699</v>
      </c>
      <c r="AO52">
        <v>351922</v>
      </c>
      <c r="AP52">
        <v>1052101</v>
      </c>
      <c r="AQ52">
        <v>137055</v>
      </c>
      <c r="AR52">
        <v>4257654</v>
      </c>
      <c r="AS52">
        <v>2013.75</v>
      </c>
      <c r="AT52">
        <v>1.8172518535655099E-2</v>
      </c>
    </row>
    <row r="53" spans="1:46" x14ac:dyDescent="0.25">
      <c r="A53">
        <v>52</v>
      </c>
      <c r="B53">
        <v>47995</v>
      </c>
      <c r="C53">
        <v>803</v>
      </c>
      <c r="D53">
        <v>164339</v>
      </c>
      <c r="E53">
        <v>370972</v>
      </c>
      <c r="F53">
        <v>20464</v>
      </c>
      <c r="G53">
        <v>53832</v>
      </c>
      <c r="H53" t="s">
        <v>46</v>
      </c>
      <c r="I53">
        <v>132</v>
      </c>
      <c r="J53" t="s">
        <v>46</v>
      </c>
      <c r="K53">
        <v>738671</v>
      </c>
      <c r="L53">
        <v>42931</v>
      </c>
      <c r="M53">
        <v>0</v>
      </c>
      <c r="N53">
        <v>10385</v>
      </c>
      <c r="O53" t="s">
        <v>46</v>
      </c>
      <c r="P53">
        <v>1934054</v>
      </c>
      <c r="Q53">
        <v>7797329</v>
      </c>
      <c r="R53">
        <v>922220</v>
      </c>
      <c r="S53">
        <v>14678740</v>
      </c>
      <c r="T53">
        <v>59773735</v>
      </c>
      <c r="U53">
        <v>4283339</v>
      </c>
      <c r="V53">
        <v>26263343</v>
      </c>
      <c r="W53" t="s">
        <v>46</v>
      </c>
      <c r="X53">
        <v>220929</v>
      </c>
      <c r="Y53" t="s">
        <v>46</v>
      </c>
      <c r="Z53">
        <v>1059710</v>
      </c>
      <c r="AA53">
        <v>51404606</v>
      </c>
      <c r="AB53">
        <v>299547</v>
      </c>
      <c r="AC53">
        <v>51704153</v>
      </c>
      <c r="AD53">
        <v>18025170</v>
      </c>
      <c r="AE53">
        <v>3276359</v>
      </c>
      <c r="AF53">
        <v>12554224</v>
      </c>
      <c r="AG53">
        <v>0</v>
      </c>
      <c r="AH53">
        <v>2734215</v>
      </c>
      <c r="AI53" t="s">
        <v>46</v>
      </c>
      <c r="AJ53" t="s">
        <v>46</v>
      </c>
      <c r="AK53" t="s">
        <v>46</v>
      </c>
      <c r="AL53">
        <v>236282868</v>
      </c>
      <c r="AM53">
        <v>4230503</v>
      </c>
      <c r="AN53">
        <v>1922861</v>
      </c>
      <c r="AO53">
        <v>468951</v>
      </c>
      <c r="AP53">
        <v>1362002</v>
      </c>
      <c r="AQ53">
        <v>133534</v>
      </c>
      <c r="AR53">
        <v>4249743</v>
      </c>
      <c r="AS53">
        <v>2014</v>
      </c>
      <c r="AT53">
        <v>1.79044000769451E-2</v>
      </c>
    </row>
    <row r="54" spans="1:46" x14ac:dyDescent="0.25">
      <c r="A54">
        <v>53</v>
      </c>
      <c r="B54">
        <v>1998</v>
      </c>
      <c r="C54">
        <v>386</v>
      </c>
      <c r="D54">
        <v>23459</v>
      </c>
      <c r="E54">
        <v>73208</v>
      </c>
      <c r="F54">
        <v>1210</v>
      </c>
      <c r="G54">
        <v>9955</v>
      </c>
      <c r="H54" t="s">
        <v>46</v>
      </c>
      <c r="I54">
        <v>397</v>
      </c>
      <c r="J54" t="s">
        <v>46</v>
      </c>
      <c r="K54">
        <v>184334</v>
      </c>
      <c r="L54">
        <v>9373</v>
      </c>
      <c r="M54">
        <v>0</v>
      </c>
      <c r="N54">
        <v>1558</v>
      </c>
      <c r="O54" t="s">
        <v>46</v>
      </c>
      <c r="P54">
        <v>422147</v>
      </c>
      <c r="Q54">
        <v>8301286</v>
      </c>
      <c r="R54">
        <v>910227</v>
      </c>
      <c r="S54">
        <v>14531338</v>
      </c>
      <c r="T54">
        <v>58750255</v>
      </c>
      <c r="U54">
        <v>4197292</v>
      </c>
      <c r="V54">
        <v>26053790</v>
      </c>
      <c r="W54" t="s">
        <v>46</v>
      </c>
      <c r="X54">
        <v>226564</v>
      </c>
      <c r="Y54" t="s">
        <v>46</v>
      </c>
      <c r="Z54">
        <v>918267</v>
      </c>
      <c r="AA54">
        <v>54805655</v>
      </c>
      <c r="AB54">
        <v>292302</v>
      </c>
      <c r="AC54">
        <v>55097957</v>
      </c>
      <c r="AD54">
        <v>17133808</v>
      </c>
      <c r="AE54">
        <v>3186882</v>
      </c>
      <c r="AF54">
        <v>12393875</v>
      </c>
      <c r="AG54">
        <v>0</v>
      </c>
      <c r="AH54">
        <v>2846637</v>
      </c>
      <c r="AI54" t="s">
        <v>46</v>
      </c>
      <c r="AJ54" t="s">
        <v>46</v>
      </c>
      <c r="AK54" t="s">
        <v>46</v>
      </c>
      <c r="AL54">
        <v>238040678</v>
      </c>
      <c r="AM54">
        <v>4249743</v>
      </c>
      <c r="AN54">
        <v>422147</v>
      </c>
      <c r="AO54">
        <v>80673</v>
      </c>
      <c r="AP54">
        <v>285634</v>
      </c>
      <c r="AQ54">
        <v>-5413</v>
      </c>
      <c r="AR54">
        <v>4188490</v>
      </c>
      <c r="AS54">
        <v>2014.25</v>
      </c>
      <c r="AT54">
        <v>1.7853011660469199E-2</v>
      </c>
    </row>
    <row r="55" spans="1:46" x14ac:dyDescent="0.25">
      <c r="A55">
        <v>54</v>
      </c>
      <c r="B55">
        <v>8018</v>
      </c>
      <c r="C55">
        <v>386</v>
      </c>
      <c r="D55">
        <v>44645</v>
      </c>
      <c r="E55">
        <v>145276</v>
      </c>
      <c r="F55">
        <v>2166</v>
      </c>
      <c r="G55">
        <v>14611</v>
      </c>
      <c r="H55" t="s">
        <v>46</v>
      </c>
      <c r="I55">
        <v>718</v>
      </c>
      <c r="J55" t="s">
        <v>46</v>
      </c>
      <c r="K55">
        <v>371894</v>
      </c>
      <c r="L55">
        <v>18830</v>
      </c>
      <c r="M55">
        <v>0</v>
      </c>
      <c r="N55">
        <v>2048</v>
      </c>
      <c r="O55" t="s">
        <v>46</v>
      </c>
      <c r="P55">
        <v>853721</v>
      </c>
      <c r="Q55">
        <v>8704755</v>
      </c>
      <c r="R55">
        <v>917630</v>
      </c>
      <c r="S55">
        <v>14963563</v>
      </c>
      <c r="T55">
        <v>60031515</v>
      </c>
      <c r="U55">
        <v>4246130</v>
      </c>
      <c r="V55">
        <v>25920405</v>
      </c>
      <c r="W55" t="s">
        <v>46</v>
      </c>
      <c r="X55">
        <v>221107</v>
      </c>
      <c r="Y55" t="s">
        <v>46</v>
      </c>
      <c r="Z55">
        <v>1006985</v>
      </c>
      <c r="AA55">
        <v>57286855</v>
      </c>
      <c r="AB55">
        <v>323030</v>
      </c>
      <c r="AC55">
        <v>57609885</v>
      </c>
      <c r="AD55">
        <v>17646676</v>
      </c>
      <c r="AE55">
        <v>3215698</v>
      </c>
      <c r="AF55">
        <v>12536610</v>
      </c>
      <c r="AG55">
        <v>0</v>
      </c>
      <c r="AH55">
        <v>3075816</v>
      </c>
      <c r="AI55" t="s">
        <v>46</v>
      </c>
      <c r="AJ55" t="s">
        <v>46</v>
      </c>
      <c r="AK55" t="s">
        <v>46</v>
      </c>
      <c r="AL55">
        <v>244788471</v>
      </c>
      <c r="AM55">
        <v>4249743</v>
      </c>
      <c r="AN55">
        <v>851813</v>
      </c>
      <c r="AO55">
        <v>164103</v>
      </c>
      <c r="AP55">
        <v>600457</v>
      </c>
      <c r="AQ55">
        <v>-26470</v>
      </c>
      <c r="AR55">
        <v>4132204</v>
      </c>
      <c r="AS55">
        <v>2014.5</v>
      </c>
      <c r="AT55">
        <v>1.7360878895313701E-2</v>
      </c>
    </row>
    <row r="56" spans="1:46" x14ac:dyDescent="0.25">
      <c r="A56">
        <v>55</v>
      </c>
      <c r="B56">
        <v>13049</v>
      </c>
      <c r="C56">
        <v>454</v>
      </c>
      <c r="D56">
        <v>65201</v>
      </c>
      <c r="E56">
        <v>203568</v>
      </c>
      <c r="F56">
        <v>3118</v>
      </c>
      <c r="G56">
        <v>20294</v>
      </c>
      <c r="H56" t="s">
        <v>46</v>
      </c>
      <c r="I56">
        <v>1046</v>
      </c>
      <c r="J56" t="s">
        <v>46</v>
      </c>
      <c r="K56">
        <v>546067</v>
      </c>
      <c r="L56">
        <v>33583</v>
      </c>
      <c r="M56">
        <v>0</v>
      </c>
      <c r="N56">
        <v>2484</v>
      </c>
      <c r="O56" t="s">
        <v>46</v>
      </c>
      <c r="P56">
        <v>1263974</v>
      </c>
      <c r="Q56">
        <v>9104673</v>
      </c>
      <c r="R56">
        <v>932125</v>
      </c>
      <c r="S56">
        <v>15054662</v>
      </c>
      <c r="T56">
        <v>60817313</v>
      </c>
      <c r="U56">
        <v>4223873</v>
      </c>
      <c r="V56">
        <v>25440852</v>
      </c>
      <c r="W56" t="s">
        <v>46</v>
      </c>
      <c r="X56">
        <v>95453</v>
      </c>
      <c r="Y56" t="s">
        <v>46</v>
      </c>
      <c r="Z56">
        <v>1012392</v>
      </c>
      <c r="AA56">
        <v>58439732</v>
      </c>
      <c r="AB56">
        <v>316458</v>
      </c>
      <c r="AC56">
        <v>58756190</v>
      </c>
      <c r="AD56">
        <v>17862020</v>
      </c>
      <c r="AE56">
        <v>3241392</v>
      </c>
      <c r="AF56">
        <v>12640459</v>
      </c>
      <c r="AG56">
        <v>0</v>
      </c>
      <c r="AH56">
        <v>3010280</v>
      </c>
      <c r="AI56" t="s">
        <v>46</v>
      </c>
      <c r="AJ56" t="s">
        <v>46</v>
      </c>
      <c r="AK56" t="s">
        <v>46</v>
      </c>
      <c r="AL56">
        <v>247509557</v>
      </c>
      <c r="AM56">
        <v>4249743</v>
      </c>
      <c r="AN56">
        <v>1261390</v>
      </c>
      <c r="AO56">
        <v>238081</v>
      </c>
      <c r="AP56">
        <v>879341</v>
      </c>
      <c r="AQ56">
        <v>-35041</v>
      </c>
      <c r="AR56">
        <v>4065566</v>
      </c>
      <c r="AS56">
        <v>2014.75</v>
      </c>
      <c r="AT56">
        <v>1.7170015782461301E-2</v>
      </c>
    </row>
    <row r="57" spans="1:46" x14ac:dyDescent="0.25">
      <c r="A57">
        <v>56</v>
      </c>
      <c r="B57">
        <v>17458</v>
      </c>
      <c r="C57">
        <v>549</v>
      </c>
      <c r="D57">
        <v>81680</v>
      </c>
      <c r="E57">
        <v>255971</v>
      </c>
      <c r="F57">
        <v>3857</v>
      </c>
      <c r="G57">
        <v>26232</v>
      </c>
      <c r="H57" t="s">
        <v>46</v>
      </c>
      <c r="I57">
        <v>1153</v>
      </c>
      <c r="J57" t="s">
        <v>46</v>
      </c>
      <c r="K57">
        <v>725384</v>
      </c>
      <c r="L57">
        <v>51959</v>
      </c>
      <c r="M57">
        <v>0</v>
      </c>
      <c r="N57">
        <v>2654</v>
      </c>
      <c r="O57" t="s">
        <v>46</v>
      </c>
      <c r="P57">
        <v>1679119</v>
      </c>
      <c r="Q57">
        <v>9311056</v>
      </c>
      <c r="R57">
        <v>960430</v>
      </c>
      <c r="S57">
        <v>15200264</v>
      </c>
      <c r="T57">
        <v>61214821</v>
      </c>
      <c r="U57">
        <v>4208349</v>
      </c>
      <c r="V57">
        <v>25590903</v>
      </c>
      <c r="W57" t="s">
        <v>46</v>
      </c>
      <c r="X57">
        <v>90389</v>
      </c>
      <c r="Y57" t="s">
        <v>46</v>
      </c>
      <c r="Z57">
        <v>1238672</v>
      </c>
      <c r="AA57">
        <v>59496326</v>
      </c>
      <c r="AB57">
        <v>262557</v>
      </c>
      <c r="AC57">
        <v>59758883</v>
      </c>
      <c r="AD57">
        <v>18514784</v>
      </c>
      <c r="AE57">
        <v>3308954</v>
      </c>
      <c r="AF57">
        <v>12645368</v>
      </c>
      <c r="AG57">
        <v>0</v>
      </c>
      <c r="AH57">
        <v>3256471</v>
      </c>
      <c r="AI57" t="s">
        <v>46</v>
      </c>
      <c r="AJ57" t="s">
        <v>46</v>
      </c>
      <c r="AK57" t="s">
        <v>46</v>
      </c>
      <c r="AL57">
        <v>250591571</v>
      </c>
      <c r="AM57">
        <v>4249743</v>
      </c>
      <c r="AN57">
        <v>1670437</v>
      </c>
      <c r="AO57">
        <v>345512</v>
      </c>
      <c r="AP57">
        <v>1180409</v>
      </c>
      <c r="AQ57">
        <v>-48543</v>
      </c>
      <c r="AR57">
        <v>4039320</v>
      </c>
      <c r="AS57">
        <v>2015</v>
      </c>
      <c r="AT57">
        <v>1.6958842562186601E-2</v>
      </c>
    </row>
    <row r="58" spans="1:46" x14ac:dyDescent="0.25">
      <c r="A58">
        <v>57</v>
      </c>
      <c r="B58">
        <v>649</v>
      </c>
      <c r="C58">
        <v>0</v>
      </c>
      <c r="D58">
        <v>14870</v>
      </c>
      <c r="E58">
        <v>47308</v>
      </c>
      <c r="F58">
        <v>637</v>
      </c>
      <c r="G58">
        <v>3588</v>
      </c>
      <c r="H58" t="s">
        <v>46</v>
      </c>
      <c r="I58">
        <v>0</v>
      </c>
      <c r="J58" t="s">
        <v>46</v>
      </c>
      <c r="K58">
        <v>182091</v>
      </c>
      <c r="L58">
        <v>14368</v>
      </c>
      <c r="M58">
        <v>0</v>
      </c>
      <c r="N58">
        <v>1030</v>
      </c>
      <c r="O58" t="s">
        <v>46</v>
      </c>
      <c r="P58">
        <v>383643</v>
      </c>
      <c r="Q58">
        <v>9522044</v>
      </c>
      <c r="R58">
        <v>954010</v>
      </c>
      <c r="S58">
        <v>15141177</v>
      </c>
      <c r="T58">
        <v>60778279</v>
      </c>
      <c r="U58">
        <v>4128762</v>
      </c>
      <c r="V58">
        <v>25066481</v>
      </c>
      <c r="W58" t="s">
        <v>46</v>
      </c>
      <c r="X58">
        <v>100451</v>
      </c>
      <c r="Y58" t="s">
        <v>46</v>
      </c>
      <c r="Z58">
        <v>1047987</v>
      </c>
      <c r="AA58">
        <v>61386441</v>
      </c>
      <c r="AB58">
        <v>252292</v>
      </c>
      <c r="AC58">
        <v>61638733</v>
      </c>
      <c r="AD58">
        <v>17504180</v>
      </c>
      <c r="AE58">
        <v>3233135</v>
      </c>
      <c r="AF58">
        <v>12554175</v>
      </c>
      <c r="AG58">
        <v>0</v>
      </c>
      <c r="AH58">
        <v>3766099</v>
      </c>
      <c r="AI58" t="s">
        <v>46</v>
      </c>
      <c r="AJ58" t="s">
        <v>46</v>
      </c>
      <c r="AK58" t="s">
        <v>46</v>
      </c>
      <c r="AL58">
        <v>251295240</v>
      </c>
      <c r="AM58">
        <v>4039320</v>
      </c>
      <c r="AN58">
        <v>380773</v>
      </c>
      <c r="AO58">
        <v>104148</v>
      </c>
      <c r="AP58">
        <v>271352</v>
      </c>
      <c r="AQ58">
        <v>-5418</v>
      </c>
      <c r="AR58">
        <v>4022889</v>
      </c>
      <c r="AS58">
        <v>2015.25</v>
      </c>
      <c r="AT58">
        <v>1.60740012425225E-2</v>
      </c>
    </row>
    <row r="59" spans="1:46" x14ac:dyDescent="0.25">
      <c r="A59">
        <v>58</v>
      </c>
      <c r="B59">
        <v>1109</v>
      </c>
      <c r="C59">
        <v>59</v>
      </c>
      <c r="D59">
        <v>29574</v>
      </c>
      <c r="E59">
        <v>93207</v>
      </c>
      <c r="F59">
        <v>4519</v>
      </c>
      <c r="G59">
        <v>5846</v>
      </c>
      <c r="H59" t="s">
        <v>46</v>
      </c>
      <c r="I59">
        <v>600</v>
      </c>
      <c r="J59" t="s">
        <v>46</v>
      </c>
      <c r="K59">
        <v>371582</v>
      </c>
      <c r="L59">
        <v>26516</v>
      </c>
      <c r="M59">
        <v>0</v>
      </c>
      <c r="N59">
        <v>3162</v>
      </c>
      <c r="O59" t="s">
        <v>46</v>
      </c>
      <c r="P59">
        <v>763350</v>
      </c>
      <c r="Q59">
        <v>10081710</v>
      </c>
      <c r="R59">
        <v>973715</v>
      </c>
      <c r="S59">
        <v>15339790</v>
      </c>
      <c r="T59">
        <v>61480026</v>
      </c>
      <c r="U59">
        <v>4139804</v>
      </c>
      <c r="V59">
        <v>24367997</v>
      </c>
      <c r="W59" t="s">
        <v>46</v>
      </c>
      <c r="X59">
        <v>79007</v>
      </c>
      <c r="Y59" t="s">
        <v>46</v>
      </c>
      <c r="Z59">
        <v>1044622</v>
      </c>
      <c r="AA59">
        <v>63438536</v>
      </c>
      <c r="AB59">
        <v>282442</v>
      </c>
      <c r="AC59">
        <v>63720978</v>
      </c>
      <c r="AD59">
        <v>17788294</v>
      </c>
      <c r="AE59">
        <v>3289347</v>
      </c>
      <c r="AF59">
        <v>12889857</v>
      </c>
      <c r="AG59">
        <v>0</v>
      </c>
      <c r="AH59">
        <v>3592504</v>
      </c>
      <c r="AI59" t="s">
        <v>46</v>
      </c>
      <c r="AJ59" t="s">
        <v>46</v>
      </c>
      <c r="AK59" t="s">
        <v>46</v>
      </c>
      <c r="AL59">
        <v>255338329</v>
      </c>
      <c r="AM59">
        <v>4039320</v>
      </c>
      <c r="AN59">
        <v>758460</v>
      </c>
      <c r="AO59">
        <v>188227</v>
      </c>
      <c r="AP59">
        <v>567308</v>
      </c>
      <c r="AQ59">
        <v>-13857</v>
      </c>
      <c r="AR59">
        <v>4012758</v>
      </c>
      <c r="AS59">
        <v>2015.5</v>
      </c>
      <c r="AT59">
        <v>1.5819481610220801E-2</v>
      </c>
    </row>
    <row r="60" spans="1:46" x14ac:dyDescent="0.25">
      <c r="A60">
        <v>59</v>
      </c>
      <c r="B60">
        <v>1563</v>
      </c>
      <c r="C60">
        <v>219</v>
      </c>
      <c r="D60">
        <v>41741</v>
      </c>
      <c r="E60">
        <v>128561</v>
      </c>
      <c r="F60">
        <v>4761</v>
      </c>
      <c r="G60">
        <v>7244</v>
      </c>
      <c r="H60" t="s">
        <v>46</v>
      </c>
      <c r="I60">
        <v>874</v>
      </c>
      <c r="J60" t="s">
        <v>46</v>
      </c>
      <c r="K60">
        <v>543105</v>
      </c>
      <c r="L60">
        <v>40292</v>
      </c>
      <c r="M60">
        <v>0</v>
      </c>
      <c r="N60">
        <v>3570</v>
      </c>
      <c r="O60" t="s">
        <v>46</v>
      </c>
      <c r="P60">
        <v>1135233</v>
      </c>
      <c r="Q60">
        <v>10323560</v>
      </c>
      <c r="R60">
        <v>996418</v>
      </c>
      <c r="S60">
        <v>15392078</v>
      </c>
      <c r="T60">
        <v>61283289</v>
      </c>
      <c r="U60">
        <v>4185458</v>
      </c>
      <c r="V60">
        <v>24307121</v>
      </c>
      <c r="W60" t="s">
        <v>46</v>
      </c>
      <c r="X60">
        <v>15521</v>
      </c>
      <c r="Y60" t="s">
        <v>46</v>
      </c>
      <c r="Z60">
        <v>1044584</v>
      </c>
      <c r="AA60">
        <v>63738313</v>
      </c>
      <c r="AB60">
        <v>306133</v>
      </c>
      <c r="AC60">
        <v>64044446</v>
      </c>
      <c r="AD60">
        <v>18583191</v>
      </c>
      <c r="AE60">
        <v>3334158</v>
      </c>
      <c r="AF60">
        <v>12975077</v>
      </c>
      <c r="AG60">
        <v>0</v>
      </c>
      <c r="AH60">
        <v>4270660</v>
      </c>
      <c r="AI60" t="s">
        <v>46</v>
      </c>
      <c r="AJ60" t="s">
        <v>46</v>
      </c>
      <c r="AK60" t="s">
        <v>46</v>
      </c>
      <c r="AL60">
        <v>257580850</v>
      </c>
      <c r="AM60">
        <v>4039320</v>
      </c>
      <c r="AN60">
        <v>1126915</v>
      </c>
      <c r="AO60">
        <v>267706</v>
      </c>
      <c r="AP60">
        <v>821666</v>
      </c>
      <c r="AQ60">
        <v>-20057</v>
      </c>
      <c r="AR60">
        <v>3965084</v>
      </c>
      <c r="AS60">
        <v>2015.75</v>
      </c>
      <c r="AT60">
        <v>1.56817558448153E-2</v>
      </c>
    </row>
    <row r="61" spans="1:46" x14ac:dyDescent="0.25">
      <c r="A61">
        <v>60</v>
      </c>
      <c r="B61">
        <v>2017</v>
      </c>
      <c r="C61">
        <v>304</v>
      </c>
      <c r="D61">
        <v>52678</v>
      </c>
      <c r="E61">
        <v>155298</v>
      </c>
      <c r="F61">
        <v>6290</v>
      </c>
      <c r="G61">
        <v>9103</v>
      </c>
      <c r="H61" t="s">
        <v>46</v>
      </c>
      <c r="I61">
        <v>874</v>
      </c>
      <c r="J61" t="s">
        <v>46</v>
      </c>
      <c r="K61">
        <v>726115</v>
      </c>
      <c r="L61">
        <v>60282</v>
      </c>
      <c r="M61">
        <v>0</v>
      </c>
      <c r="N61">
        <v>5957</v>
      </c>
      <c r="O61" t="s">
        <v>46</v>
      </c>
      <c r="P61">
        <v>1516418</v>
      </c>
      <c r="Q61">
        <v>10332380</v>
      </c>
      <c r="R61">
        <v>1050979</v>
      </c>
      <c r="S61">
        <v>15544632</v>
      </c>
      <c r="T61">
        <v>61008962</v>
      </c>
      <c r="U61">
        <v>4212064</v>
      </c>
      <c r="V61">
        <v>23964161</v>
      </c>
      <c r="W61" t="s">
        <v>46</v>
      </c>
      <c r="X61">
        <v>15</v>
      </c>
      <c r="Y61" t="s">
        <v>46</v>
      </c>
      <c r="Z61">
        <v>1162844</v>
      </c>
      <c r="AA61">
        <v>65637138</v>
      </c>
      <c r="AB61">
        <v>308653</v>
      </c>
      <c r="AC61">
        <v>65945791</v>
      </c>
      <c r="AD61">
        <v>21012462</v>
      </c>
      <c r="AE61">
        <v>3354187</v>
      </c>
      <c r="AF61">
        <v>12986881</v>
      </c>
      <c r="AG61">
        <v>0</v>
      </c>
      <c r="AH61">
        <v>4548607</v>
      </c>
      <c r="AI61" t="s">
        <v>46</v>
      </c>
      <c r="AJ61" t="s">
        <v>46</v>
      </c>
      <c r="AK61" t="s">
        <v>46</v>
      </c>
      <c r="AL61">
        <v>262415133</v>
      </c>
      <c r="AM61">
        <v>4039320</v>
      </c>
      <c r="AN61">
        <v>1507747</v>
      </c>
      <c r="AO61">
        <v>343847</v>
      </c>
      <c r="AP61">
        <v>1024832</v>
      </c>
      <c r="AQ61">
        <v>-20493</v>
      </c>
      <c r="AR61">
        <v>3862417</v>
      </c>
      <c r="AS61">
        <v>2016</v>
      </c>
      <c r="AT61">
        <v>1.53928622706374E-2</v>
      </c>
    </row>
    <row r="62" spans="1:46" x14ac:dyDescent="0.25">
      <c r="A62">
        <v>61</v>
      </c>
      <c r="B62">
        <v>1442</v>
      </c>
      <c r="C62">
        <v>47</v>
      </c>
      <c r="D62">
        <v>6205</v>
      </c>
      <c r="E62">
        <v>25819</v>
      </c>
      <c r="F62">
        <v>138</v>
      </c>
      <c r="G62">
        <v>1274</v>
      </c>
      <c r="H62" t="s">
        <v>46</v>
      </c>
      <c r="I62">
        <v>43</v>
      </c>
      <c r="J62" t="s">
        <v>46</v>
      </c>
      <c r="K62">
        <v>188075</v>
      </c>
      <c r="L62">
        <v>23819</v>
      </c>
      <c r="M62">
        <v>0</v>
      </c>
      <c r="N62">
        <v>424</v>
      </c>
      <c r="O62" t="s">
        <v>46</v>
      </c>
      <c r="P62">
        <v>404718</v>
      </c>
      <c r="Q62">
        <v>10747343</v>
      </c>
      <c r="R62">
        <v>1054019</v>
      </c>
      <c r="S62">
        <v>15452191</v>
      </c>
      <c r="T62">
        <v>63279484</v>
      </c>
      <c r="U62">
        <v>4340828</v>
      </c>
      <c r="V62">
        <v>24046077</v>
      </c>
      <c r="W62" t="s">
        <v>46</v>
      </c>
      <c r="X62">
        <v>104</v>
      </c>
      <c r="Y62" t="s">
        <v>46</v>
      </c>
      <c r="Z62">
        <v>1037532</v>
      </c>
      <c r="AA62">
        <v>68027143</v>
      </c>
      <c r="AB62">
        <v>393714</v>
      </c>
      <c r="AC62">
        <v>68420857</v>
      </c>
      <c r="AD62">
        <v>19956747</v>
      </c>
      <c r="AE62">
        <v>3220525</v>
      </c>
      <c r="AF62">
        <v>12877747</v>
      </c>
      <c r="AG62">
        <v>0</v>
      </c>
      <c r="AH62">
        <v>4472773</v>
      </c>
      <c r="AI62" t="s">
        <v>46</v>
      </c>
      <c r="AJ62" t="s">
        <v>46</v>
      </c>
      <c r="AK62" t="s">
        <v>46</v>
      </c>
      <c r="AL62">
        <v>267004311</v>
      </c>
      <c r="AM62">
        <v>3862417</v>
      </c>
      <c r="AN62">
        <v>397349</v>
      </c>
      <c r="AO62">
        <v>89427</v>
      </c>
      <c r="AP62">
        <v>306137</v>
      </c>
      <c r="AQ62">
        <v>6533</v>
      </c>
      <c r="AR62">
        <v>3852427</v>
      </c>
      <c r="AS62">
        <v>2016.25</v>
      </c>
      <c r="AT62">
        <v>1.44657477084705E-2</v>
      </c>
    </row>
    <row r="63" spans="1:46" x14ac:dyDescent="0.25">
      <c r="A63">
        <v>62</v>
      </c>
      <c r="B63">
        <v>7355</v>
      </c>
      <c r="C63">
        <v>104</v>
      </c>
      <c r="D63">
        <v>14682</v>
      </c>
      <c r="E63">
        <v>52902</v>
      </c>
      <c r="F63">
        <v>861</v>
      </c>
      <c r="G63">
        <v>2179</v>
      </c>
      <c r="H63" t="s">
        <v>46</v>
      </c>
      <c r="I63">
        <v>350</v>
      </c>
      <c r="J63" t="s">
        <v>46</v>
      </c>
      <c r="K63">
        <v>376865</v>
      </c>
      <c r="L63">
        <v>44055</v>
      </c>
      <c r="M63">
        <v>0</v>
      </c>
      <c r="N63">
        <v>300</v>
      </c>
      <c r="O63" t="s">
        <v>46</v>
      </c>
      <c r="P63">
        <v>812368</v>
      </c>
      <c r="Q63">
        <v>11099728</v>
      </c>
      <c r="R63">
        <v>1078753</v>
      </c>
      <c r="S63">
        <v>15502657</v>
      </c>
      <c r="T63">
        <v>64505013</v>
      </c>
      <c r="U63">
        <v>4385566</v>
      </c>
      <c r="V63">
        <v>24176976</v>
      </c>
      <c r="W63" t="s">
        <v>46</v>
      </c>
      <c r="X63">
        <v>29</v>
      </c>
      <c r="Y63" t="s">
        <v>46</v>
      </c>
      <c r="Z63">
        <v>1025004</v>
      </c>
      <c r="AA63">
        <v>68178845</v>
      </c>
      <c r="AB63">
        <v>269195</v>
      </c>
      <c r="AC63">
        <v>68448040</v>
      </c>
      <c r="AD63">
        <v>20571015</v>
      </c>
      <c r="AE63">
        <v>3224886</v>
      </c>
      <c r="AF63">
        <v>13189643</v>
      </c>
      <c r="AG63">
        <v>0</v>
      </c>
      <c r="AH63">
        <v>5142026</v>
      </c>
      <c r="AI63" t="s">
        <v>46</v>
      </c>
      <c r="AJ63" t="s">
        <v>46</v>
      </c>
      <c r="AK63" t="s">
        <v>46</v>
      </c>
      <c r="AL63">
        <v>271207496</v>
      </c>
      <c r="AM63">
        <v>3862417</v>
      </c>
      <c r="AN63">
        <v>804520</v>
      </c>
      <c r="AO63">
        <v>179945</v>
      </c>
      <c r="AP63">
        <v>577766</v>
      </c>
      <c r="AQ63">
        <v>6349</v>
      </c>
      <c r="AR63">
        <v>3806261</v>
      </c>
      <c r="AS63">
        <v>2016.5</v>
      </c>
      <c r="AT63">
        <v>1.4241556951655901E-2</v>
      </c>
    </row>
    <row r="64" spans="1:46" x14ac:dyDescent="0.25">
      <c r="A64">
        <v>63</v>
      </c>
      <c r="B64">
        <v>9349</v>
      </c>
      <c r="C64">
        <v>245</v>
      </c>
      <c r="D64">
        <v>23080</v>
      </c>
      <c r="E64">
        <v>75312</v>
      </c>
      <c r="F64">
        <v>1962</v>
      </c>
      <c r="G64">
        <v>5747</v>
      </c>
      <c r="H64" t="s">
        <v>46</v>
      </c>
      <c r="I64">
        <v>557</v>
      </c>
      <c r="J64" t="s">
        <v>46</v>
      </c>
      <c r="K64">
        <v>559195</v>
      </c>
      <c r="L64">
        <v>66310</v>
      </c>
      <c r="M64">
        <v>0</v>
      </c>
      <c r="N64">
        <v>2495</v>
      </c>
      <c r="O64" t="s">
        <v>46</v>
      </c>
      <c r="P64">
        <v>1210191</v>
      </c>
      <c r="Q64">
        <v>11470596</v>
      </c>
      <c r="R64">
        <v>1108642</v>
      </c>
      <c r="S64">
        <v>15363741</v>
      </c>
      <c r="T64">
        <v>66079372</v>
      </c>
      <c r="U64">
        <v>4263751</v>
      </c>
      <c r="V64">
        <v>24104876</v>
      </c>
      <c r="W64" t="s">
        <v>46</v>
      </c>
      <c r="X64">
        <v>26</v>
      </c>
      <c r="Y64" t="s">
        <v>46</v>
      </c>
      <c r="Z64">
        <v>964951</v>
      </c>
      <c r="AA64">
        <v>68715084</v>
      </c>
      <c r="AB64">
        <v>400620</v>
      </c>
      <c r="AC64">
        <v>69115704</v>
      </c>
      <c r="AD64">
        <v>20706092</v>
      </c>
      <c r="AE64">
        <v>3247359</v>
      </c>
      <c r="AF64">
        <v>13539239</v>
      </c>
      <c r="AG64">
        <v>0</v>
      </c>
      <c r="AH64">
        <v>5382725</v>
      </c>
      <c r="AI64" t="s">
        <v>46</v>
      </c>
      <c r="AJ64" t="s">
        <v>46</v>
      </c>
      <c r="AK64" t="s">
        <v>46</v>
      </c>
      <c r="AL64">
        <v>275374510</v>
      </c>
      <c r="AM64">
        <v>3862417</v>
      </c>
      <c r="AN64">
        <v>1189433</v>
      </c>
      <c r="AO64">
        <v>263123</v>
      </c>
      <c r="AP64">
        <v>884223</v>
      </c>
      <c r="AQ64">
        <v>17712</v>
      </c>
      <c r="AR64">
        <v>3796526</v>
      </c>
      <c r="AS64">
        <v>2016.75</v>
      </c>
      <c r="AT64">
        <v>1.40260512855747E-2</v>
      </c>
    </row>
    <row r="65" spans="1:46" x14ac:dyDescent="0.25">
      <c r="A65">
        <v>64</v>
      </c>
      <c r="B65">
        <v>10009</v>
      </c>
      <c r="C65">
        <v>304</v>
      </c>
      <c r="D65">
        <v>29736</v>
      </c>
      <c r="E65">
        <v>94673</v>
      </c>
      <c r="F65">
        <v>1966</v>
      </c>
      <c r="G65">
        <v>7462</v>
      </c>
      <c r="H65" t="s">
        <v>46</v>
      </c>
      <c r="I65">
        <v>966</v>
      </c>
      <c r="J65" t="s">
        <v>46</v>
      </c>
      <c r="K65">
        <v>759449</v>
      </c>
      <c r="L65">
        <v>92246</v>
      </c>
      <c r="M65">
        <v>0</v>
      </c>
      <c r="N65">
        <v>2754</v>
      </c>
      <c r="O65" t="s">
        <v>46</v>
      </c>
      <c r="P65">
        <v>1615306</v>
      </c>
      <c r="Q65">
        <v>11380433</v>
      </c>
      <c r="R65">
        <v>1095166</v>
      </c>
      <c r="S65">
        <v>15243216</v>
      </c>
      <c r="T65">
        <v>66252420</v>
      </c>
      <c r="U65">
        <v>4267310</v>
      </c>
      <c r="V65">
        <v>23886648</v>
      </c>
      <c r="W65" t="s">
        <v>46</v>
      </c>
      <c r="X65">
        <v>30</v>
      </c>
      <c r="Y65" t="s">
        <v>46</v>
      </c>
      <c r="Z65">
        <v>1026595</v>
      </c>
      <c r="AA65">
        <v>68079259</v>
      </c>
      <c r="AB65">
        <v>493245</v>
      </c>
      <c r="AC65">
        <v>68572504</v>
      </c>
      <c r="AD65">
        <v>21748935</v>
      </c>
      <c r="AE65">
        <v>3282344</v>
      </c>
      <c r="AF65">
        <v>13575390</v>
      </c>
      <c r="AG65">
        <v>0</v>
      </c>
      <c r="AH65">
        <v>5833058</v>
      </c>
      <c r="AI65" t="s">
        <v>46</v>
      </c>
      <c r="AJ65" t="s">
        <v>46</v>
      </c>
      <c r="AK65" t="s">
        <v>46</v>
      </c>
      <c r="AL65">
        <v>276678665</v>
      </c>
      <c r="AM65">
        <v>3862417</v>
      </c>
      <c r="AN65">
        <v>1580035</v>
      </c>
      <c r="AO65">
        <v>346492</v>
      </c>
      <c r="AP65">
        <v>1223384</v>
      </c>
      <c r="AQ65">
        <v>31337</v>
      </c>
      <c r="AR65">
        <v>3813053</v>
      </c>
      <c r="AS65">
        <v>2017</v>
      </c>
      <c r="AT65">
        <v>1.39599379663047E-2</v>
      </c>
    </row>
    <row r="66" spans="1:46" x14ac:dyDescent="0.25">
      <c r="A66">
        <v>65</v>
      </c>
      <c r="B66">
        <v>658</v>
      </c>
      <c r="C66">
        <v>160</v>
      </c>
      <c r="D66">
        <v>6397</v>
      </c>
      <c r="E66">
        <v>18879</v>
      </c>
      <c r="F66">
        <v>150</v>
      </c>
      <c r="G66">
        <v>1546</v>
      </c>
      <c r="H66" t="s">
        <v>46</v>
      </c>
      <c r="I66" t="s">
        <v>46</v>
      </c>
      <c r="J66" t="s">
        <v>46</v>
      </c>
      <c r="K66">
        <v>212118</v>
      </c>
      <c r="L66">
        <v>28439</v>
      </c>
      <c r="M66" t="s">
        <v>46</v>
      </c>
      <c r="N66">
        <v>539</v>
      </c>
      <c r="O66" t="s">
        <v>46</v>
      </c>
      <c r="P66">
        <v>416977</v>
      </c>
      <c r="Q66">
        <v>11665725</v>
      </c>
      <c r="R66">
        <v>1089022</v>
      </c>
      <c r="S66">
        <v>14991252</v>
      </c>
      <c r="T66">
        <v>65017848</v>
      </c>
      <c r="U66">
        <v>4280532</v>
      </c>
      <c r="V66">
        <v>23384145</v>
      </c>
      <c r="W66">
        <v>21495</v>
      </c>
      <c r="X66">
        <v>34</v>
      </c>
      <c r="Y66">
        <v>78624</v>
      </c>
      <c r="Z66">
        <v>916596</v>
      </c>
      <c r="AA66">
        <v>69379611</v>
      </c>
      <c r="AB66">
        <v>370504</v>
      </c>
      <c r="AC66">
        <v>69750115</v>
      </c>
      <c r="AD66">
        <v>20387271</v>
      </c>
      <c r="AE66">
        <v>3163714</v>
      </c>
      <c r="AF66">
        <v>27813109</v>
      </c>
      <c r="AG66" t="s">
        <v>46</v>
      </c>
      <c r="AH66">
        <v>5541657</v>
      </c>
      <c r="AI66" t="s">
        <v>46</v>
      </c>
      <c r="AJ66" t="s">
        <v>46</v>
      </c>
      <c r="AK66" t="s">
        <v>46</v>
      </c>
      <c r="AL66">
        <v>274978781</v>
      </c>
      <c r="AM66">
        <v>3813053</v>
      </c>
      <c r="AN66">
        <v>415700</v>
      </c>
      <c r="AO66">
        <v>82390</v>
      </c>
      <c r="AP66">
        <v>337668</v>
      </c>
      <c r="AQ66">
        <v>817</v>
      </c>
      <c r="AR66">
        <v>3815674</v>
      </c>
      <c r="AS66">
        <v>2017.25</v>
      </c>
      <c r="AT66">
        <v>1.3866717228628599E-2</v>
      </c>
    </row>
    <row r="67" spans="1:46" x14ac:dyDescent="0.25">
      <c r="A67">
        <v>66</v>
      </c>
      <c r="B67">
        <v>988</v>
      </c>
      <c r="C67">
        <v>721</v>
      </c>
      <c r="D67">
        <v>13411</v>
      </c>
      <c r="E67">
        <v>36744</v>
      </c>
      <c r="F67">
        <v>942</v>
      </c>
      <c r="G67">
        <v>2669</v>
      </c>
      <c r="H67" t="s">
        <v>46</v>
      </c>
      <c r="I67" t="s">
        <v>46</v>
      </c>
      <c r="J67" t="s">
        <v>46</v>
      </c>
      <c r="K67">
        <v>439737</v>
      </c>
      <c r="L67">
        <v>53132</v>
      </c>
      <c r="M67" t="s">
        <v>46</v>
      </c>
      <c r="N67">
        <v>3887</v>
      </c>
      <c r="O67" t="s">
        <v>46</v>
      </c>
      <c r="P67">
        <v>854020</v>
      </c>
      <c r="Q67">
        <v>11557887</v>
      </c>
      <c r="R67">
        <v>1084382</v>
      </c>
      <c r="S67">
        <v>15082456</v>
      </c>
      <c r="T67">
        <v>66441944</v>
      </c>
      <c r="U67">
        <v>4170199</v>
      </c>
      <c r="V67">
        <v>22741694</v>
      </c>
      <c r="W67">
        <v>21733</v>
      </c>
      <c r="X67">
        <v>303</v>
      </c>
      <c r="Y67">
        <v>43918</v>
      </c>
      <c r="Z67">
        <v>930431</v>
      </c>
      <c r="AA67">
        <v>70937605</v>
      </c>
      <c r="AB67">
        <v>401849</v>
      </c>
      <c r="AC67">
        <v>71339454</v>
      </c>
      <c r="AD67">
        <v>20861077</v>
      </c>
      <c r="AE67">
        <v>3208867</v>
      </c>
      <c r="AF67">
        <v>28330299</v>
      </c>
      <c r="AG67" t="s">
        <v>46</v>
      </c>
      <c r="AH67">
        <v>5887252</v>
      </c>
      <c r="AI67" t="s">
        <v>46</v>
      </c>
      <c r="AJ67" t="s">
        <v>46</v>
      </c>
      <c r="AK67" t="s">
        <v>46</v>
      </c>
      <c r="AL67">
        <v>279672562</v>
      </c>
      <c r="AM67">
        <v>3813053</v>
      </c>
      <c r="AN67">
        <v>852743</v>
      </c>
      <c r="AO67">
        <v>178932</v>
      </c>
      <c r="AP67">
        <v>717694</v>
      </c>
      <c r="AQ67">
        <v>1292</v>
      </c>
      <c r="AR67">
        <v>3855674</v>
      </c>
      <c r="AS67">
        <v>2017.5</v>
      </c>
      <c r="AT67">
        <v>1.3633990308995699E-2</v>
      </c>
    </row>
    <row r="68" spans="1:46" x14ac:dyDescent="0.25">
      <c r="A68">
        <v>67</v>
      </c>
      <c r="B68">
        <v>1231</v>
      </c>
      <c r="C68">
        <v>913</v>
      </c>
      <c r="D68">
        <v>19584</v>
      </c>
      <c r="E68">
        <v>53810</v>
      </c>
      <c r="F68">
        <v>1029</v>
      </c>
      <c r="G68">
        <v>3287</v>
      </c>
      <c r="H68" t="s">
        <v>46</v>
      </c>
      <c r="I68" t="s">
        <v>46</v>
      </c>
      <c r="J68" t="s">
        <v>46</v>
      </c>
      <c r="K68">
        <v>653101</v>
      </c>
      <c r="L68">
        <v>78983</v>
      </c>
      <c r="M68" t="s">
        <v>46</v>
      </c>
      <c r="N68">
        <v>4477</v>
      </c>
      <c r="O68" t="s">
        <v>46</v>
      </c>
      <c r="P68">
        <v>1286871</v>
      </c>
      <c r="Q68">
        <v>11359460</v>
      </c>
      <c r="R68">
        <v>1060204</v>
      </c>
      <c r="S68">
        <v>15027122</v>
      </c>
      <c r="T68">
        <v>66998860</v>
      </c>
      <c r="U68">
        <v>4068738</v>
      </c>
      <c r="V68">
        <v>22685375</v>
      </c>
      <c r="W68">
        <v>21528</v>
      </c>
      <c r="X68">
        <v>52</v>
      </c>
      <c r="Y68">
        <v>92342</v>
      </c>
      <c r="Z68">
        <v>902774</v>
      </c>
      <c r="AA68">
        <v>71284162</v>
      </c>
      <c r="AB68">
        <v>386361</v>
      </c>
      <c r="AC68">
        <v>71670523</v>
      </c>
      <c r="AD68">
        <v>20923035</v>
      </c>
      <c r="AE68">
        <v>3225292</v>
      </c>
      <c r="AF68">
        <v>29381092</v>
      </c>
      <c r="AG68" t="s">
        <v>46</v>
      </c>
      <c r="AH68">
        <v>5894797</v>
      </c>
      <c r="AI68" t="s">
        <v>46</v>
      </c>
      <c r="AJ68" t="s">
        <v>46</v>
      </c>
      <c r="AK68" t="s">
        <v>46</v>
      </c>
      <c r="AL68">
        <v>281264203</v>
      </c>
      <c r="AM68">
        <v>3813053</v>
      </c>
      <c r="AN68">
        <v>1279045</v>
      </c>
      <c r="AO68">
        <v>282229</v>
      </c>
      <c r="AP68">
        <v>1098765</v>
      </c>
      <c r="AQ68">
        <v>8320</v>
      </c>
      <c r="AR68">
        <v>3907670</v>
      </c>
      <c r="AS68">
        <v>2017.75</v>
      </c>
      <c r="AT68">
        <v>1.3556837163526301E-2</v>
      </c>
    </row>
    <row r="69" spans="1:46" x14ac:dyDescent="0.25">
      <c r="A69">
        <v>68</v>
      </c>
      <c r="B69">
        <v>1571</v>
      </c>
      <c r="C69">
        <v>2723</v>
      </c>
      <c r="D69">
        <v>24076</v>
      </c>
      <c r="E69">
        <v>71520</v>
      </c>
      <c r="F69">
        <v>2081</v>
      </c>
      <c r="G69">
        <v>23580</v>
      </c>
      <c r="H69" t="s">
        <v>46</v>
      </c>
      <c r="I69" t="s">
        <v>46</v>
      </c>
      <c r="J69" t="s">
        <v>46</v>
      </c>
      <c r="K69">
        <v>887030</v>
      </c>
      <c r="L69">
        <v>108910</v>
      </c>
      <c r="M69" t="s">
        <v>46</v>
      </c>
      <c r="N69">
        <v>5173</v>
      </c>
      <c r="O69" t="s">
        <v>46</v>
      </c>
      <c r="P69">
        <v>1751229</v>
      </c>
      <c r="Q69">
        <v>10911008</v>
      </c>
      <c r="R69">
        <v>1029055</v>
      </c>
      <c r="S69">
        <v>15016844</v>
      </c>
      <c r="T69">
        <v>67189783</v>
      </c>
      <c r="U69">
        <v>3772107</v>
      </c>
      <c r="V69">
        <v>22546642</v>
      </c>
      <c r="W69">
        <v>28451</v>
      </c>
      <c r="X69">
        <v>3</v>
      </c>
      <c r="Y69">
        <v>50172</v>
      </c>
      <c r="Z69">
        <v>975136</v>
      </c>
      <c r="AA69">
        <v>71502411</v>
      </c>
      <c r="AB69">
        <v>330256</v>
      </c>
      <c r="AC69">
        <v>71832667</v>
      </c>
      <c r="AD69">
        <v>22179659</v>
      </c>
      <c r="AE69">
        <v>3182993</v>
      </c>
      <c r="AF69">
        <v>29818359</v>
      </c>
      <c r="AG69" t="s">
        <v>46</v>
      </c>
      <c r="AH69">
        <v>5878465</v>
      </c>
      <c r="AI69" t="s">
        <v>46</v>
      </c>
      <c r="AJ69" t="s">
        <v>46</v>
      </c>
      <c r="AK69" t="s">
        <v>46</v>
      </c>
      <c r="AL69">
        <v>282882688</v>
      </c>
      <c r="AM69">
        <v>3813053</v>
      </c>
      <c r="AN69">
        <v>1742063</v>
      </c>
      <c r="AO69">
        <v>421757</v>
      </c>
      <c r="AP69">
        <v>1441357</v>
      </c>
      <c r="AQ69">
        <v>9141</v>
      </c>
      <c r="AR69">
        <v>3924913</v>
      </c>
      <c r="AS69">
        <v>2018</v>
      </c>
      <c r="AT69">
        <v>1.34792730759119E-2</v>
      </c>
    </row>
    <row r="70" spans="1:46" x14ac:dyDescent="0.25">
      <c r="A70">
        <v>69</v>
      </c>
      <c r="B70">
        <v>939</v>
      </c>
      <c r="C70">
        <v>435</v>
      </c>
      <c r="D70">
        <v>5120</v>
      </c>
      <c r="E70">
        <v>13900</v>
      </c>
      <c r="F70">
        <v>11</v>
      </c>
      <c r="G70">
        <v>1026</v>
      </c>
      <c r="H70" t="s">
        <v>46</v>
      </c>
      <c r="I70" t="s">
        <v>46</v>
      </c>
      <c r="J70" t="s">
        <v>46</v>
      </c>
      <c r="K70">
        <v>248432</v>
      </c>
      <c r="L70">
        <v>31552</v>
      </c>
      <c r="M70" t="s">
        <v>46</v>
      </c>
      <c r="N70">
        <v>6632</v>
      </c>
      <c r="O70" t="s">
        <v>46</v>
      </c>
      <c r="P70">
        <v>452609</v>
      </c>
      <c r="Q70">
        <v>10949631</v>
      </c>
      <c r="R70">
        <v>1021084</v>
      </c>
      <c r="S70">
        <v>14697610</v>
      </c>
      <c r="T70">
        <v>67556563</v>
      </c>
      <c r="U70">
        <v>3583659</v>
      </c>
      <c r="V70">
        <v>22405445</v>
      </c>
      <c r="W70">
        <v>46</v>
      </c>
      <c r="X70">
        <v>0</v>
      </c>
      <c r="Y70">
        <v>65890</v>
      </c>
      <c r="Z70">
        <v>809934</v>
      </c>
      <c r="AA70">
        <v>72274822</v>
      </c>
      <c r="AB70">
        <v>337794</v>
      </c>
      <c r="AC70">
        <v>72612616</v>
      </c>
      <c r="AD70">
        <v>20900445</v>
      </c>
      <c r="AE70">
        <v>3060980</v>
      </c>
      <c r="AF70">
        <v>29667637</v>
      </c>
      <c r="AG70" t="s">
        <v>46</v>
      </c>
      <c r="AH70">
        <v>6228397</v>
      </c>
      <c r="AI70" t="s">
        <v>46</v>
      </c>
      <c r="AJ70" t="s">
        <v>46</v>
      </c>
      <c r="AK70" t="s">
        <v>46</v>
      </c>
      <c r="AL70">
        <v>281590969</v>
      </c>
      <c r="AM70">
        <v>3924913</v>
      </c>
      <c r="AN70">
        <v>452609</v>
      </c>
      <c r="AO70">
        <v>111476</v>
      </c>
      <c r="AP70">
        <v>333856</v>
      </c>
      <c r="AQ70">
        <v>-218</v>
      </c>
      <c r="AR70">
        <v>3917418</v>
      </c>
      <c r="AS70">
        <v>2018.25</v>
      </c>
      <c r="AT70">
        <v>1.39383482855943E-2</v>
      </c>
    </row>
    <row r="71" spans="1:46" x14ac:dyDescent="0.25">
      <c r="A71">
        <v>70</v>
      </c>
      <c r="B71">
        <v>1630</v>
      </c>
      <c r="C71">
        <v>435</v>
      </c>
      <c r="D71">
        <v>10207</v>
      </c>
      <c r="E71">
        <v>27451</v>
      </c>
      <c r="F71">
        <v>166</v>
      </c>
      <c r="G71">
        <v>2664</v>
      </c>
      <c r="H71" t="s">
        <v>46</v>
      </c>
      <c r="I71" t="s">
        <v>46</v>
      </c>
      <c r="J71" t="s">
        <v>46</v>
      </c>
      <c r="K71">
        <v>495628</v>
      </c>
      <c r="L71">
        <v>61561</v>
      </c>
      <c r="M71" t="s">
        <v>46</v>
      </c>
      <c r="N71">
        <v>6900</v>
      </c>
      <c r="O71" t="s">
        <v>46</v>
      </c>
      <c r="P71">
        <v>890418</v>
      </c>
      <c r="Q71">
        <v>10953079</v>
      </c>
      <c r="R71">
        <v>1005252</v>
      </c>
      <c r="S71">
        <v>14673861</v>
      </c>
      <c r="T71">
        <v>68342258</v>
      </c>
      <c r="U71">
        <v>3457664</v>
      </c>
      <c r="V71">
        <v>21784229</v>
      </c>
      <c r="W71">
        <v>13080</v>
      </c>
      <c r="X71">
        <v>0</v>
      </c>
      <c r="Y71">
        <v>26976</v>
      </c>
      <c r="Z71">
        <v>745957</v>
      </c>
      <c r="AA71">
        <v>73767503</v>
      </c>
      <c r="AB71">
        <v>485224</v>
      </c>
      <c r="AC71">
        <v>74252727</v>
      </c>
      <c r="AD71">
        <v>21566054</v>
      </c>
      <c r="AE71">
        <v>3143660</v>
      </c>
      <c r="AF71">
        <v>28233898</v>
      </c>
      <c r="AG71" t="s">
        <v>46</v>
      </c>
      <c r="AH71">
        <v>6175821</v>
      </c>
      <c r="AI71" t="s">
        <v>46</v>
      </c>
      <c r="AJ71" t="s">
        <v>46</v>
      </c>
      <c r="AK71" t="s">
        <v>46</v>
      </c>
      <c r="AL71">
        <v>282434761</v>
      </c>
      <c r="AM71">
        <v>3924913</v>
      </c>
      <c r="AN71">
        <v>890013</v>
      </c>
      <c r="AO71">
        <v>217089</v>
      </c>
      <c r="AP71">
        <v>668801</v>
      </c>
      <c r="AQ71">
        <v>-9</v>
      </c>
      <c r="AR71">
        <v>3919971</v>
      </c>
      <c r="AS71">
        <v>2018.5</v>
      </c>
      <c r="AT71">
        <v>1.3896706574301599E-2</v>
      </c>
    </row>
    <row r="72" spans="1:46" x14ac:dyDescent="0.25">
      <c r="A72">
        <v>71</v>
      </c>
      <c r="B72">
        <v>1864</v>
      </c>
      <c r="C72">
        <v>640</v>
      </c>
      <c r="D72">
        <v>15372</v>
      </c>
      <c r="E72">
        <v>39674</v>
      </c>
      <c r="F72">
        <v>941</v>
      </c>
      <c r="G72">
        <v>2912</v>
      </c>
      <c r="H72" t="s">
        <v>46</v>
      </c>
      <c r="I72" t="s">
        <v>46</v>
      </c>
      <c r="J72" t="s">
        <v>46</v>
      </c>
      <c r="K72">
        <v>727172</v>
      </c>
      <c r="L72">
        <v>92948</v>
      </c>
      <c r="M72" t="s">
        <v>46</v>
      </c>
      <c r="N72">
        <v>6900</v>
      </c>
      <c r="O72" t="s">
        <v>46</v>
      </c>
      <c r="P72">
        <v>1317802</v>
      </c>
      <c r="Q72">
        <v>11074950</v>
      </c>
      <c r="R72">
        <v>1008318</v>
      </c>
      <c r="S72">
        <v>14466350</v>
      </c>
      <c r="T72">
        <v>69940720</v>
      </c>
      <c r="U72">
        <v>3583790</v>
      </c>
      <c r="V72">
        <v>22134679</v>
      </c>
      <c r="W72">
        <v>15642</v>
      </c>
      <c r="X72">
        <v>0</v>
      </c>
      <c r="Y72">
        <v>36119</v>
      </c>
      <c r="Z72">
        <v>713345</v>
      </c>
      <c r="AA72">
        <v>74092248</v>
      </c>
      <c r="AB72">
        <v>631378</v>
      </c>
      <c r="AC72">
        <v>74723626</v>
      </c>
      <c r="AD72">
        <v>21869268</v>
      </c>
      <c r="AE72">
        <v>3128855</v>
      </c>
      <c r="AF72">
        <v>28504200</v>
      </c>
      <c r="AG72" t="s">
        <v>46</v>
      </c>
      <c r="AH72">
        <v>6215980</v>
      </c>
      <c r="AI72" t="s">
        <v>46</v>
      </c>
      <c r="AJ72" t="s">
        <v>46</v>
      </c>
      <c r="AK72" t="s">
        <v>46</v>
      </c>
      <c r="AL72">
        <v>285072907</v>
      </c>
      <c r="AM72">
        <v>3924913</v>
      </c>
      <c r="AN72">
        <v>1317397</v>
      </c>
      <c r="AO72">
        <v>317030</v>
      </c>
      <c r="AP72">
        <v>1030795</v>
      </c>
      <c r="AQ72">
        <v>117</v>
      </c>
      <c r="AR72">
        <v>3954648</v>
      </c>
      <c r="AS72">
        <v>2018.75</v>
      </c>
      <c r="AT72">
        <v>1.37681024875507E-2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T72"/>
  <sheetViews>
    <sheetView topLeftCell="A57" workbookViewId="0"/>
  </sheetViews>
  <sheetFormatPr defaultRowHeight="15" x14ac:dyDescent="0.25"/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5">
      <c r="A2">
        <v>1</v>
      </c>
      <c r="B2">
        <v>0</v>
      </c>
      <c r="C2">
        <v>0</v>
      </c>
      <c r="D2">
        <v>0</v>
      </c>
      <c r="E2">
        <v>29</v>
      </c>
      <c r="F2">
        <v>0</v>
      </c>
      <c r="G2">
        <v>0</v>
      </c>
      <c r="H2">
        <v>0</v>
      </c>
      <c r="I2">
        <v>0</v>
      </c>
      <c r="J2">
        <v>0</v>
      </c>
      <c r="K2">
        <v>233901</v>
      </c>
      <c r="L2">
        <v>34</v>
      </c>
      <c r="M2">
        <v>0</v>
      </c>
      <c r="N2">
        <v>0</v>
      </c>
      <c r="O2">
        <v>0</v>
      </c>
      <c r="P2">
        <v>233964</v>
      </c>
      <c r="Q2">
        <v>2212</v>
      </c>
      <c r="R2">
        <v>0</v>
      </c>
      <c r="S2">
        <v>0</v>
      </c>
      <c r="T2">
        <v>173687</v>
      </c>
      <c r="U2">
        <v>0</v>
      </c>
      <c r="V2">
        <v>2916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20068524</v>
      </c>
      <c r="AE2">
        <v>0</v>
      </c>
      <c r="AF2">
        <v>2325</v>
      </c>
      <c r="AG2">
        <v>0</v>
      </c>
      <c r="AH2">
        <v>497</v>
      </c>
      <c r="AI2">
        <v>0</v>
      </c>
      <c r="AJ2">
        <v>0</v>
      </c>
      <c r="AK2">
        <v>0</v>
      </c>
      <c r="AL2">
        <v>20250161</v>
      </c>
      <c r="AM2">
        <v>761538</v>
      </c>
      <c r="AN2">
        <v>233964</v>
      </c>
      <c r="AO2">
        <v>26536</v>
      </c>
      <c r="AP2">
        <v>207446</v>
      </c>
      <c r="AQ2">
        <v>0</v>
      </c>
      <c r="AR2">
        <v>761556</v>
      </c>
      <c r="AS2">
        <v>2001.25</v>
      </c>
      <c r="AT2">
        <v>3.76065158198002E-2</v>
      </c>
    </row>
    <row r="3" spans="1:46" x14ac:dyDescent="0.25">
      <c r="A3">
        <v>2</v>
      </c>
      <c r="B3">
        <v>0</v>
      </c>
      <c r="C3">
        <v>0</v>
      </c>
      <c r="D3">
        <v>0</v>
      </c>
      <c r="E3">
        <v>102</v>
      </c>
      <c r="F3">
        <v>0</v>
      </c>
      <c r="G3">
        <v>0</v>
      </c>
      <c r="H3">
        <v>0</v>
      </c>
      <c r="I3">
        <v>0</v>
      </c>
      <c r="J3">
        <v>0</v>
      </c>
      <c r="K3">
        <v>503255</v>
      </c>
      <c r="L3">
        <v>70</v>
      </c>
      <c r="M3">
        <v>0</v>
      </c>
      <c r="N3">
        <v>0</v>
      </c>
      <c r="O3">
        <v>0</v>
      </c>
      <c r="P3">
        <v>503427</v>
      </c>
      <c r="Q3">
        <v>2430</v>
      </c>
      <c r="R3">
        <v>0</v>
      </c>
      <c r="S3">
        <v>0</v>
      </c>
      <c r="T3">
        <v>176802</v>
      </c>
      <c r="U3">
        <v>0</v>
      </c>
      <c r="V3">
        <v>2899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19400858</v>
      </c>
      <c r="AE3">
        <v>0</v>
      </c>
      <c r="AF3">
        <v>2203</v>
      </c>
      <c r="AG3">
        <v>0</v>
      </c>
      <c r="AH3">
        <v>439</v>
      </c>
      <c r="AI3">
        <v>0</v>
      </c>
      <c r="AJ3">
        <v>0</v>
      </c>
      <c r="AK3">
        <v>0</v>
      </c>
      <c r="AL3">
        <v>19585631</v>
      </c>
      <c r="AM3">
        <v>761538</v>
      </c>
      <c r="AN3">
        <v>503427</v>
      </c>
      <c r="AO3">
        <v>53115</v>
      </c>
      <c r="AP3">
        <v>448672</v>
      </c>
      <c r="AQ3">
        <v>4123</v>
      </c>
      <c r="AR3">
        <v>764021</v>
      </c>
      <c r="AS3">
        <v>2001.5</v>
      </c>
      <c r="AT3">
        <v>3.8882484817568598E-2</v>
      </c>
    </row>
    <row r="4" spans="1:46" x14ac:dyDescent="0.25">
      <c r="A4">
        <v>3</v>
      </c>
      <c r="B4">
        <v>0</v>
      </c>
      <c r="C4">
        <v>0</v>
      </c>
      <c r="D4">
        <v>0</v>
      </c>
      <c r="E4">
        <v>109</v>
      </c>
      <c r="F4">
        <v>0</v>
      </c>
      <c r="G4">
        <v>0</v>
      </c>
      <c r="H4">
        <v>0</v>
      </c>
      <c r="I4">
        <v>0</v>
      </c>
      <c r="J4">
        <v>0</v>
      </c>
      <c r="K4">
        <v>784171</v>
      </c>
      <c r="L4">
        <v>133</v>
      </c>
      <c r="M4">
        <v>0</v>
      </c>
      <c r="N4">
        <v>0</v>
      </c>
      <c r="O4">
        <v>0</v>
      </c>
      <c r="P4">
        <v>784413</v>
      </c>
      <c r="Q4">
        <v>2868</v>
      </c>
      <c r="R4">
        <v>0</v>
      </c>
      <c r="S4">
        <v>0</v>
      </c>
      <c r="T4">
        <v>180548</v>
      </c>
      <c r="U4">
        <v>0</v>
      </c>
      <c r="V4">
        <v>2933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18001740</v>
      </c>
      <c r="AE4">
        <v>0</v>
      </c>
      <c r="AF4">
        <v>2148</v>
      </c>
      <c r="AG4">
        <v>0</v>
      </c>
      <c r="AH4">
        <v>431</v>
      </c>
      <c r="AI4">
        <v>0</v>
      </c>
      <c r="AJ4">
        <v>0</v>
      </c>
      <c r="AK4">
        <v>0</v>
      </c>
      <c r="AL4">
        <v>18190668</v>
      </c>
      <c r="AM4">
        <v>761538</v>
      </c>
      <c r="AN4">
        <v>784413</v>
      </c>
      <c r="AO4">
        <v>74515</v>
      </c>
      <c r="AP4">
        <v>708272</v>
      </c>
      <c r="AQ4">
        <v>4123</v>
      </c>
      <c r="AR4">
        <v>764035</v>
      </c>
      <c r="AS4">
        <v>2001.75</v>
      </c>
      <c r="AT4">
        <v>4.1864213012958097E-2</v>
      </c>
    </row>
    <row r="5" spans="1:46" x14ac:dyDescent="0.25">
      <c r="A5">
        <v>4</v>
      </c>
      <c r="B5">
        <v>0</v>
      </c>
      <c r="C5">
        <v>0</v>
      </c>
      <c r="D5">
        <v>0</v>
      </c>
      <c r="E5">
        <v>131</v>
      </c>
      <c r="F5">
        <v>0</v>
      </c>
      <c r="G5">
        <v>0</v>
      </c>
      <c r="H5">
        <v>0</v>
      </c>
      <c r="I5">
        <v>0</v>
      </c>
      <c r="J5">
        <v>0</v>
      </c>
      <c r="K5">
        <v>1081795</v>
      </c>
      <c r="L5">
        <v>192</v>
      </c>
      <c r="M5">
        <v>0</v>
      </c>
      <c r="N5">
        <v>0</v>
      </c>
      <c r="O5">
        <v>0</v>
      </c>
      <c r="P5">
        <v>1082118</v>
      </c>
      <c r="Q5">
        <v>2956</v>
      </c>
      <c r="R5">
        <v>0</v>
      </c>
      <c r="S5">
        <v>0</v>
      </c>
      <c r="T5">
        <v>184651</v>
      </c>
      <c r="U5">
        <v>0</v>
      </c>
      <c r="V5">
        <v>3049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20553112</v>
      </c>
      <c r="AE5">
        <v>0</v>
      </c>
      <c r="AF5">
        <v>48404</v>
      </c>
      <c r="AG5">
        <v>0</v>
      </c>
      <c r="AH5">
        <v>412</v>
      </c>
      <c r="AI5">
        <v>0</v>
      </c>
      <c r="AJ5">
        <v>0</v>
      </c>
      <c r="AK5">
        <v>0</v>
      </c>
      <c r="AL5">
        <v>20792584</v>
      </c>
      <c r="AM5">
        <v>761538</v>
      </c>
      <c r="AN5">
        <v>1082118</v>
      </c>
      <c r="AO5">
        <v>95403</v>
      </c>
      <c r="AP5">
        <v>1035954</v>
      </c>
      <c r="AQ5">
        <v>4123</v>
      </c>
      <c r="AR5">
        <v>814900</v>
      </c>
      <c r="AS5">
        <v>2002</v>
      </c>
      <c r="AT5">
        <v>3.6625462232111203E-2</v>
      </c>
    </row>
    <row r="6" spans="1:46" x14ac:dyDescent="0.25">
      <c r="A6">
        <v>5</v>
      </c>
      <c r="B6">
        <v>0</v>
      </c>
      <c r="C6">
        <v>0</v>
      </c>
      <c r="D6">
        <v>0</v>
      </c>
      <c r="E6">
        <v>78</v>
      </c>
      <c r="F6">
        <v>0</v>
      </c>
      <c r="G6">
        <v>0</v>
      </c>
      <c r="H6">
        <v>0</v>
      </c>
      <c r="I6">
        <v>0</v>
      </c>
      <c r="J6">
        <v>0</v>
      </c>
      <c r="K6">
        <v>331762</v>
      </c>
      <c r="L6">
        <v>115</v>
      </c>
      <c r="M6">
        <v>0</v>
      </c>
      <c r="N6">
        <v>0</v>
      </c>
      <c r="O6">
        <v>0</v>
      </c>
      <c r="P6">
        <v>331955</v>
      </c>
      <c r="Q6">
        <v>4213</v>
      </c>
      <c r="R6">
        <v>0</v>
      </c>
      <c r="S6">
        <v>0</v>
      </c>
      <c r="T6">
        <v>184447</v>
      </c>
      <c r="U6">
        <v>0</v>
      </c>
      <c r="V6">
        <v>3024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19156864</v>
      </c>
      <c r="AE6">
        <v>0</v>
      </c>
      <c r="AF6">
        <v>79519</v>
      </c>
      <c r="AG6">
        <v>0</v>
      </c>
      <c r="AH6">
        <v>407</v>
      </c>
      <c r="AI6">
        <v>0</v>
      </c>
      <c r="AJ6">
        <v>0</v>
      </c>
      <c r="AK6">
        <v>0</v>
      </c>
      <c r="AL6">
        <v>19428474</v>
      </c>
      <c r="AM6">
        <v>814900</v>
      </c>
      <c r="AN6">
        <v>331955</v>
      </c>
      <c r="AO6">
        <v>22864</v>
      </c>
      <c r="AP6">
        <v>334659</v>
      </c>
      <c r="AQ6">
        <v>0</v>
      </c>
      <c r="AR6">
        <v>840468</v>
      </c>
      <c r="AS6">
        <v>2002.25</v>
      </c>
      <c r="AT6">
        <v>4.19435926877222E-2</v>
      </c>
    </row>
    <row r="7" spans="1:46" x14ac:dyDescent="0.25">
      <c r="A7">
        <v>6</v>
      </c>
      <c r="B7">
        <v>0</v>
      </c>
      <c r="C7">
        <v>0</v>
      </c>
      <c r="D7">
        <v>0</v>
      </c>
      <c r="E7">
        <v>93</v>
      </c>
      <c r="F7">
        <v>0</v>
      </c>
      <c r="G7">
        <v>0</v>
      </c>
      <c r="H7">
        <v>0</v>
      </c>
      <c r="I7">
        <v>0</v>
      </c>
      <c r="J7">
        <v>0</v>
      </c>
      <c r="K7">
        <v>651505</v>
      </c>
      <c r="L7">
        <v>1423</v>
      </c>
      <c r="M7">
        <v>0</v>
      </c>
      <c r="N7">
        <v>0</v>
      </c>
      <c r="O7">
        <v>0</v>
      </c>
      <c r="P7">
        <v>653021</v>
      </c>
      <c r="Q7">
        <v>2933</v>
      </c>
      <c r="R7">
        <v>0</v>
      </c>
      <c r="S7">
        <v>0</v>
      </c>
      <c r="T7">
        <v>185090</v>
      </c>
      <c r="U7">
        <v>0</v>
      </c>
      <c r="V7">
        <v>2751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18293266</v>
      </c>
      <c r="AE7">
        <v>0</v>
      </c>
      <c r="AF7">
        <v>121731</v>
      </c>
      <c r="AG7">
        <v>0</v>
      </c>
      <c r="AH7">
        <v>420</v>
      </c>
      <c r="AI7">
        <v>0</v>
      </c>
      <c r="AJ7">
        <v>0</v>
      </c>
      <c r="AK7">
        <v>0</v>
      </c>
      <c r="AL7">
        <v>18606191</v>
      </c>
      <c r="AM7">
        <v>814900</v>
      </c>
      <c r="AN7">
        <v>653021</v>
      </c>
      <c r="AO7">
        <v>44866</v>
      </c>
      <c r="AP7">
        <v>659476</v>
      </c>
      <c r="AQ7">
        <v>0</v>
      </c>
      <c r="AR7">
        <v>866221</v>
      </c>
      <c r="AS7">
        <v>2002.5</v>
      </c>
      <c r="AT7">
        <v>4.3797250065851702E-2</v>
      </c>
    </row>
    <row r="8" spans="1:46" x14ac:dyDescent="0.25">
      <c r="A8">
        <v>7</v>
      </c>
      <c r="B8">
        <v>0</v>
      </c>
      <c r="C8">
        <v>0</v>
      </c>
      <c r="D8">
        <v>0</v>
      </c>
      <c r="E8">
        <v>96</v>
      </c>
      <c r="F8">
        <v>0</v>
      </c>
      <c r="G8">
        <v>0</v>
      </c>
      <c r="H8">
        <v>0</v>
      </c>
      <c r="I8">
        <v>0</v>
      </c>
      <c r="J8">
        <v>0</v>
      </c>
      <c r="K8">
        <v>964817</v>
      </c>
      <c r="L8">
        <v>3399</v>
      </c>
      <c r="M8">
        <v>0</v>
      </c>
      <c r="N8">
        <v>0</v>
      </c>
      <c r="O8">
        <v>0</v>
      </c>
      <c r="P8">
        <v>968312</v>
      </c>
      <c r="Q8">
        <v>1782</v>
      </c>
      <c r="R8">
        <v>0</v>
      </c>
      <c r="S8">
        <v>22010</v>
      </c>
      <c r="T8">
        <v>190120</v>
      </c>
      <c r="U8">
        <v>0</v>
      </c>
      <c r="V8">
        <v>2693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20100035</v>
      </c>
      <c r="AE8">
        <v>0</v>
      </c>
      <c r="AF8">
        <v>150822</v>
      </c>
      <c r="AG8">
        <v>0</v>
      </c>
      <c r="AH8">
        <v>396</v>
      </c>
      <c r="AI8">
        <v>0</v>
      </c>
      <c r="AJ8">
        <v>0</v>
      </c>
      <c r="AK8">
        <v>0</v>
      </c>
      <c r="AL8">
        <v>20467858</v>
      </c>
      <c r="AM8">
        <v>814900</v>
      </c>
      <c r="AN8">
        <v>968312</v>
      </c>
      <c r="AO8">
        <v>68371</v>
      </c>
      <c r="AP8">
        <v>976663</v>
      </c>
      <c r="AQ8">
        <v>0</v>
      </c>
      <c r="AR8">
        <v>891622</v>
      </c>
      <c r="AS8">
        <v>2002.75</v>
      </c>
      <c r="AT8">
        <v>3.9813643420821103E-2</v>
      </c>
    </row>
    <row r="9" spans="1:46" x14ac:dyDescent="0.25">
      <c r="A9">
        <v>8</v>
      </c>
      <c r="B9">
        <v>0</v>
      </c>
      <c r="C9">
        <v>0</v>
      </c>
      <c r="D9">
        <v>0</v>
      </c>
      <c r="E9">
        <v>123</v>
      </c>
      <c r="F9">
        <v>0</v>
      </c>
      <c r="G9">
        <v>0</v>
      </c>
      <c r="H9">
        <v>0</v>
      </c>
      <c r="I9">
        <v>0</v>
      </c>
      <c r="J9">
        <v>0</v>
      </c>
      <c r="K9">
        <v>1284603</v>
      </c>
      <c r="L9">
        <v>6376</v>
      </c>
      <c r="M9">
        <v>0</v>
      </c>
      <c r="N9">
        <v>0</v>
      </c>
      <c r="O9">
        <v>0</v>
      </c>
      <c r="P9">
        <v>1291102</v>
      </c>
      <c r="Q9">
        <v>2438</v>
      </c>
      <c r="R9">
        <v>0</v>
      </c>
      <c r="S9">
        <v>73389</v>
      </c>
      <c r="T9">
        <v>189724</v>
      </c>
      <c r="U9">
        <v>0</v>
      </c>
      <c r="V9">
        <v>2671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22169845</v>
      </c>
      <c r="AE9">
        <v>0</v>
      </c>
      <c r="AF9">
        <v>163288</v>
      </c>
      <c r="AG9">
        <v>0</v>
      </c>
      <c r="AH9">
        <v>372</v>
      </c>
      <c r="AI9">
        <v>0</v>
      </c>
      <c r="AJ9">
        <v>0</v>
      </c>
      <c r="AK9">
        <v>0</v>
      </c>
      <c r="AL9">
        <v>22601727</v>
      </c>
      <c r="AM9">
        <v>814900</v>
      </c>
      <c r="AN9">
        <v>1291102</v>
      </c>
      <c r="AO9">
        <v>89905</v>
      </c>
      <c r="AP9">
        <v>1280261</v>
      </c>
      <c r="AQ9">
        <v>0</v>
      </c>
      <c r="AR9">
        <v>893964</v>
      </c>
      <c r="AS9">
        <v>2003</v>
      </c>
      <c r="AT9">
        <v>3.6054766965373901E-2</v>
      </c>
    </row>
    <row r="10" spans="1:46" x14ac:dyDescent="0.25">
      <c r="A10">
        <v>9</v>
      </c>
      <c r="B10">
        <v>0</v>
      </c>
      <c r="C10">
        <v>0</v>
      </c>
      <c r="D10">
        <v>0</v>
      </c>
      <c r="E10">
        <v>19</v>
      </c>
      <c r="F10">
        <v>0</v>
      </c>
      <c r="G10">
        <v>0</v>
      </c>
      <c r="H10">
        <v>0</v>
      </c>
      <c r="I10">
        <v>0</v>
      </c>
      <c r="J10">
        <v>0</v>
      </c>
      <c r="K10">
        <v>311280</v>
      </c>
      <c r="L10">
        <v>3264</v>
      </c>
      <c r="M10">
        <v>0</v>
      </c>
      <c r="N10">
        <v>0</v>
      </c>
      <c r="O10">
        <v>0</v>
      </c>
      <c r="P10">
        <v>314563</v>
      </c>
      <c r="Q10">
        <v>1986</v>
      </c>
      <c r="R10">
        <v>0</v>
      </c>
      <c r="S10">
        <v>106992</v>
      </c>
      <c r="T10">
        <v>185948</v>
      </c>
      <c r="U10">
        <v>0</v>
      </c>
      <c r="V10">
        <v>2592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17158538</v>
      </c>
      <c r="AE10">
        <v>0</v>
      </c>
      <c r="AF10">
        <v>169077</v>
      </c>
      <c r="AG10">
        <v>0</v>
      </c>
      <c r="AH10">
        <v>350</v>
      </c>
      <c r="AI10">
        <v>0</v>
      </c>
      <c r="AJ10">
        <v>0</v>
      </c>
      <c r="AK10">
        <v>0</v>
      </c>
      <c r="AL10">
        <v>17625483</v>
      </c>
      <c r="AM10">
        <v>893964</v>
      </c>
      <c r="AN10">
        <v>314563</v>
      </c>
      <c r="AO10">
        <v>20501</v>
      </c>
      <c r="AP10">
        <v>316191</v>
      </c>
      <c r="AQ10">
        <v>0</v>
      </c>
      <c r="AR10">
        <v>916093</v>
      </c>
      <c r="AS10">
        <v>2003.25</v>
      </c>
      <c r="AT10">
        <v>5.0719971759071801E-2</v>
      </c>
    </row>
    <row r="11" spans="1:46" x14ac:dyDescent="0.25">
      <c r="A11">
        <v>10</v>
      </c>
      <c r="B11">
        <v>0</v>
      </c>
      <c r="C11">
        <v>0</v>
      </c>
      <c r="D11">
        <v>0</v>
      </c>
      <c r="E11">
        <v>19</v>
      </c>
      <c r="F11">
        <v>0</v>
      </c>
      <c r="G11">
        <v>0</v>
      </c>
      <c r="H11">
        <v>0</v>
      </c>
      <c r="I11">
        <v>0</v>
      </c>
      <c r="J11">
        <v>0</v>
      </c>
      <c r="K11">
        <v>604477</v>
      </c>
      <c r="L11">
        <v>6764</v>
      </c>
      <c r="M11">
        <v>0</v>
      </c>
      <c r="N11">
        <v>0</v>
      </c>
      <c r="O11">
        <v>0</v>
      </c>
      <c r="P11">
        <v>611260</v>
      </c>
      <c r="Q11">
        <v>1687</v>
      </c>
      <c r="R11">
        <v>0</v>
      </c>
      <c r="S11">
        <v>24944</v>
      </c>
      <c r="T11">
        <v>175907</v>
      </c>
      <c r="U11">
        <v>0</v>
      </c>
      <c r="V11">
        <v>2564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17426461</v>
      </c>
      <c r="AE11">
        <v>0</v>
      </c>
      <c r="AF11">
        <v>193370</v>
      </c>
      <c r="AG11">
        <v>0</v>
      </c>
      <c r="AH11">
        <v>522</v>
      </c>
      <c r="AI11">
        <v>0</v>
      </c>
      <c r="AJ11">
        <v>0</v>
      </c>
      <c r="AK11">
        <v>0</v>
      </c>
      <c r="AL11">
        <v>17825455</v>
      </c>
      <c r="AM11">
        <v>893964</v>
      </c>
      <c r="AN11">
        <v>611260</v>
      </c>
      <c r="AO11">
        <v>44209</v>
      </c>
      <c r="AP11">
        <v>612492</v>
      </c>
      <c r="AQ11">
        <v>0</v>
      </c>
      <c r="AR11">
        <v>939405</v>
      </c>
      <c r="AS11">
        <v>2003.5</v>
      </c>
      <c r="AT11">
        <v>5.0150977913326802E-2</v>
      </c>
    </row>
    <row r="12" spans="1:46" x14ac:dyDescent="0.25">
      <c r="A12">
        <v>11</v>
      </c>
      <c r="B12">
        <v>0</v>
      </c>
      <c r="C12">
        <v>0</v>
      </c>
      <c r="D12">
        <v>0</v>
      </c>
      <c r="E12">
        <v>63</v>
      </c>
      <c r="F12">
        <v>0</v>
      </c>
      <c r="G12">
        <v>0</v>
      </c>
      <c r="H12">
        <v>0</v>
      </c>
      <c r="I12">
        <v>0</v>
      </c>
      <c r="J12">
        <v>0</v>
      </c>
      <c r="K12">
        <v>913862</v>
      </c>
      <c r="L12">
        <v>10555</v>
      </c>
      <c r="M12">
        <v>0</v>
      </c>
      <c r="N12">
        <v>0</v>
      </c>
      <c r="O12">
        <v>0</v>
      </c>
      <c r="P12">
        <v>924480</v>
      </c>
      <c r="Q12">
        <v>914</v>
      </c>
      <c r="R12">
        <v>0</v>
      </c>
      <c r="S12">
        <v>87526</v>
      </c>
      <c r="T12">
        <v>159236</v>
      </c>
      <c r="U12">
        <v>0</v>
      </c>
      <c r="V12">
        <v>2527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16973480</v>
      </c>
      <c r="AE12">
        <v>0</v>
      </c>
      <c r="AF12">
        <v>215490</v>
      </c>
      <c r="AG12">
        <v>0</v>
      </c>
      <c r="AH12">
        <v>514</v>
      </c>
      <c r="AI12">
        <v>0</v>
      </c>
      <c r="AJ12">
        <v>0</v>
      </c>
      <c r="AK12">
        <v>0</v>
      </c>
      <c r="AL12">
        <v>17439687</v>
      </c>
      <c r="AM12">
        <v>893964</v>
      </c>
      <c r="AN12">
        <v>924480</v>
      </c>
      <c r="AO12">
        <v>73174</v>
      </c>
      <c r="AP12">
        <v>910436</v>
      </c>
      <c r="AQ12">
        <v>0</v>
      </c>
      <c r="AR12">
        <v>953094</v>
      </c>
      <c r="AS12">
        <v>2003.75</v>
      </c>
      <c r="AT12">
        <v>5.1260323651450897E-2</v>
      </c>
    </row>
    <row r="13" spans="1:46" x14ac:dyDescent="0.25">
      <c r="A13">
        <v>12</v>
      </c>
      <c r="B13">
        <v>0</v>
      </c>
      <c r="C13">
        <v>0</v>
      </c>
      <c r="D13">
        <v>0</v>
      </c>
      <c r="E13">
        <v>77</v>
      </c>
      <c r="F13">
        <v>0</v>
      </c>
      <c r="G13">
        <v>0</v>
      </c>
      <c r="H13">
        <v>0</v>
      </c>
      <c r="I13">
        <v>0</v>
      </c>
      <c r="J13">
        <v>0</v>
      </c>
      <c r="K13">
        <v>1218505</v>
      </c>
      <c r="L13">
        <v>14318</v>
      </c>
      <c r="M13">
        <v>0</v>
      </c>
      <c r="N13">
        <v>0</v>
      </c>
      <c r="O13">
        <v>0</v>
      </c>
      <c r="P13">
        <v>1232900</v>
      </c>
      <c r="Q13">
        <v>579</v>
      </c>
      <c r="R13">
        <v>0</v>
      </c>
      <c r="S13">
        <v>62245</v>
      </c>
      <c r="T13">
        <v>166587</v>
      </c>
      <c r="U13">
        <v>0</v>
      </c>
      <c r="V13">
        <v>2504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16970548</v>
      </c>
      <c r="AE13">
        <v>0</v>
      </c>
      <c r="AF13">
        <v>192811</v>
      </c>
      <c r="AG13">
        <v>0</v>
      </c>
      <c r="AH13">
        <v>505</v>
      </c>
      <c r="AI13">
        <v>0</v>
      </c>
      <c r="AJ13">
        <v>0</v>
      </c>
      <c r="AK13">
        <v>0</v>
      </c>
      <c r="AL13">
        <v>17395779</v>
      </c>
      <c r="AM13">
        <v>893964</v>
      </c>
      <c r="AN13">
        <v>1232900</v>
      </c>
      <c r="AO13">
        <v>96647</v>
      </c>
      <c r="AP13">
        <v>1204958</v>
      </c>
      <c r="AQ13">
        <v>0</v>
      </c>
      <c r="AR13">
        <v>962669</v>
      </c>
      <c r="AS13">
        <v>2004</v>
      </c>
      <c r="AT13">
        <v>5.13897078136024E-2</v>
      </c>
    </row>
    <row r="14" spans="1:46" x14ac:dyDescent="0.25">
      <c r="A14">
        <v>13</v>
      </c>
      <c r="B14">
        <v>0</v>
      </c>
      <c r="C14">
        <v>0</v>
      </c>
      <c r="D14">
        <v>0</v>
      </c>
      <c r="E14">
        <v>124</v>
      </c>
      <c r="F14">
        <v>0</v>
      </c>
      <c r="G14">
        <v>0</v>
      </c>
      <c r="H14">
        <v>0</v>
      </c>
      <c r="I14">
        <v>0</v>
      </c>
      <c r="J14">
        <v>0</v>
      </c>
      <c r="K14">
        <v>263865</v>
      </c>
      <c r="L14">
        <v>3435</v>
      </c>
      <c r="M14">
        <v>0</v>
      </c>
      <c r="N14">
        <v>0</v>
      </c>
      <c r="O14">
        <v>0</v>
      </c>
      <c r="P14">
        <v>267424</v>
      </c>
      <c r="Q14">
        <v>972</v>
      </c>
      <c r="R14">
        <v>0</v>
      </c>
      <c r="S14">
        <v>8470</v>
      </c>
      <c r="T14">
        <v>159776</v>
      </c>
      <c r="U14">
        <v>0</v>
      </c>
      <c r="V14">
        <v>2856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14464516</v>
      </c>
      <c r="AE14">
        <v>0</v>
      </c>
      <c r="AF14">
        <v>166404</v>
      </c>
      <c r="AG14">
        <v>0</v>
      </c>
      <c r="AH14">
        <v>615</v>
      </c>
      <c r="AI14">
        <v>0</v>
      </c>
      <c r="AJ14">
        <v>0</v>
      </c>
      <c r="AK14">
        <v>0</v>
      </c>
      <c r="AL14">
        <v>14803609</v>
      </c>
      <c r="AM14">
        <v>962669</v>
      </c>
      <c r="AN14">
        <v>267424</v>
      </c>
      <c r="AO14">
        <v>25815</v>
      </c>
      <c r="AP14">
        <v>239269</v>
      </c>
      <c r="AQ14">
        <v>0</v>
      </c>
      <c r="AR14">
        <v>960329</v>
      </c>
      <c r="AS14">
        <v>2004.25</v>
      </c>
      <c r="AT14">
        <v>6.5029345208996003E-2</v>
      </c>
    </row>
    <row r="15" spans="1:46" x14ac:dyDescent="0.25">
      <c r="A15">
        <v>14</v>
      </c>
      <c r="B15">
        <v>0</v>
      </c>
      <c r="C15">
        <v>0</v>
      </c>
      <c r="D15">
        <v>0</v>
      </c>
      <c r="E15">
        <v>165</v>
      </c>
      <c r="F15">
        <v>0</v>
      </c>
      <c r="G15">
        <v>0</v>
      </c>
      <c r="H15">
        <v>0</v>
      </c>
      <c r="I15">
        <v>0</v>
      </c>
      <c r="J15">
        <v>0</v>
      </c>
      <c r="K15">
        <v>531156</v>
      </c>
      <c r="L15">
        <v>6608</v>
      </c>
      <c r="M15">
        <v>0</v>
      </c>
      <c r="N15">
        <v>0</v>
      </c>
      <c r="O15">
        <v>0</v>
      </c>
      <c r="P15">
        <v>537929</v>
      </c>
      <c r="Q15">
        <v>659</v>
      </c>
      <c r="R15">
        <v>0</v>
      </c>
      <c r="S15">
        <v>6698</v>
      </c>
      <c r="T15">
        <v>161855</v>
      </c>
      <c r="U15">
        <v>0</v>
      </c>
      <c r="V15">
        <v>2829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16186248</v>
      </c>
      <c r="AE15">
        <v>0</v>
      </c>
      <c r="AF15">
        <v>142417</v>
      </c>
      <c r="AG15">
        <v>0</v>
      </c>
      <c r="AH15">
        <v>556</v>
      </c>
      <c r="AI15">
        <v>0</v>
      </c>
      <c r="AJ15">
        <v>0</v>
      </c>
      <c r="AK15">
        <v>0</v>
      </c>
      <c r="AL15">
        <v>16501262</v>
      </c>
      <c r="AM15">
        <v>962669</v>
      </c>
      <c r="AN15">
        <v>537929</v>
      </c>
      <c r="AO15">
        <v>53945</v>
      </c>
      <c r="AP15">
        <v>434540</v>
      </c>
      <c r="AQ15">
        <v>0</v>
      </c>
      <c r="AR15">
        <v>913225</v>
      </c>
      <c r="AS15">
        <v>2004.5</v>
      </c>
      <c r="AT15">
        <v>5.8339113699303703E-2</v>
      </c>
    </row>
    <row r="16" spans="1:46" x14ac:dyDescent="0.25">
      <c r="A16">
        <v>15</v>
      </c>
      <c r="B16">
        <v>0</v>
      </c>
      <c r="C16">
        <v>0</v>
      </c>
      <c r="D16">
        <v>0</v>
      </c>
      <c r="E16">
        <v>223</v>
      </c>
      <c r="F16">
        <v>0</v>
      </c>
      <c r="G16">
        <v>0</v>
      </c>
      <c r="H16">
        <v>0</v>
      </c>
      <c r="I16">
        <v>0</v>
      </c>
      <c r="J16">
        <v>0</v>
      </c>
      <c r="K16">
        <v>777565</v>
      </c>
      <c r="L16">
        <v>9884</v>
      </c>
      <c r="M16">
        <v>0</v>
      </c>
      <c r="N16">
        <v>0</v>
      </c>
      <c r="O16">
        <v>0</v>
      </c>
      <c r="P16">
        <v>787672</v>
      </c>
      <c r="Q16">
        <v>704</v>
      </c>
      <c r="R16">
        <v>0</v>
      </c>
      <c r="S16">
        <v>7466</v>
      </c>
      <c r="T16">
        <v>164884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17443621</v>
      </c>
      <c r="AE16">
        <v>0</v>
      </c>
      <c r="AF16">
        <v>120931</v>
      </c>
      <c r="AG16">
        <v>0</v>
      </c>
      <c r="AH16">
        <v>655</v>
      </c>
      <c r="AI16">
        <v>0</v>
      </c>
      <c r="AJ16">
        <v>0</v>
      </c>
      <c r="AK16">
        <v>0</v>
      </c>
      <c r="AL16">
        <v>17738261</v>
      </c>
      <c r="AM16">
        <v>962669</v>
      </c>
      <c r="AN16">
        <v>787672</v>
      </c>
      <c r="AO16">
        <v>85104</v>
      </c>
      <c r="AP16">
        <v>651239</v>
      </c>
      <c r="AQ16">
        <v>0</v>
      </c>
      <c r="AR16">
        <v>911340</v>
      </c>
      <c r="AS16">
        <v>2004.75</v>
      </c>
      <c r="AT16">
        <v>5.4270765324740698E-2</v>
      </c>
    </row>
    <row r="17" spans="1:46" x14ac:dyDescent="0.25">
      <c r="A17">
        <v>16</v>
      </c>
      <c r="B17">
        <v>0</v>
      </c>
      <c r="C17">
        <v>0</v>
      </c>
      <c r="D17">
        <v>0</v>
      </c>
      <c r="E17">
        <v>223</v>
      </c>
      <c r="F17">
        <v>0</v>
      </c>
      <c r="G17">
        <v>0</v>
      </c>
      <c r="H17">
        <v>0</v>
      </c>
      <c r="I17">
        <v>0</v>
      </c>
      <c r="J17">
        <v>0</v>
      </c>
      <c r="K17">
        <v>1034789</v>
      </c>
      <c r="L17">
        <v>12768</v>
      </c>
      <c r="M17">
        <v>0</v>
      </c>
      <c r="N17">
        <v>0</v>
      </c>
      <c r="O17">
        <v>0</v>
      </c>
      <c r="P17">
        <v>1047780</v>
      </c>
      <c r="Q17">
        <v>504</v>
      </c>
      <c r="R17">
        <v>0</v>
      </c>
      <c r="S17">
        <v>5875</v>
      </c>
      <c r="T17">
        <v>171530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20204532</v>
      </c>
      <c r="AE17">
        <v>0</v>
      </c>
      <c r="AF17">
        <v>102663</v>
      </c>
      <c r="AG17">
        <v>0</v>
      </c>
      <c r="AH17">
        <v>598</v>
      </c>
      <c r="AI17">
        <v>0</v>
      </c>
      <c r="AJ17">
        <v>0</v>
      </c>
      <c r="AK17">
        <v>0</v>
      </c>
      <c r="AL17">
        <v>20485702</v>
      </c>
      <c r="AM17">
        <v>962669</v>
      </c>
      <c r="AN17">
        <v>1047780</v>
      </c>
      <c r="AO17">
        <v>117581</v>
      </c>
      <c r="AP17">
        <v>877302</v>
      </c>
      <c r="AQ17">
        <v>0</v>
      </c>
      <c r="AR17">
        <v>909772</v>
      </c>
      <c r="AS17">
        <v>2005</v>
      </c>
      <c r="AT17">
        <v>4.6992238781956297E-2</v>
      </c>
    </row>
    <row r="18" spans="1:46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246611</v>
      </c>
      <c r="L18">
        <v>2702</v>
      </c>
      <c r="M18">
        <v>0</v>
      </c>
      <c r="N18">
        <v>0</v>
      </c>
      <c r="O18">
        <v>0</v>
      </c>
      <c r="P18">
        <v>249313</v>
      </c>
      <c r="Q18">
        <v>52</v>
      </c>
      <c r="R18">
        <v>0</v>
      </c>
      <c r="S18">
        <v>6194</v>
      </c>
      <c r="T18">
        <v>175698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17183382</v>
      </c>
      <c r="AE18">
        <v>0</v>
      </c>
      <c r="AF18">
        <v>86078</v>
      </c>
      <c r="AG18">
        <v>0</v>
      </c>
      <c r="AH18">
        <v>560</v>
      </c>
      <c r="AI18">
        <v>0</v>
      </c>
      <c r="AJ18">
        <v>0</v>
      </c>
      <c r="AK18">
        <v>0</v>
      </c>
      <c r="AL18">
        <v>17451964</v>
      </c>
      <c r="AM18">
        <v>909772</v>
      </c>
      <c r="AN18">
        <v>249313</v>
      </c>
      <c r="AO18">
        <v>35690</v>
      </c>
      <c r="AP18">
        <v>122179</v>
      </c>
      <c r="AQ18">
        <v>0</v>
      </c>
      <c r="AR18">
        <v>818328</v>
      </c>
      <c r="AS18">
        <v>2005.25</v>
      </c>
      <c r="AT18">
        <v>5.2130063985921599E-2</v>
      </c>
    </row>
    <row r="19" spans="1:46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501459</v>
      </c>
      <c r="L19">
        <v>5086</v>
      </c>
      <c r="M19">
        <v>0</v>
      </c>
      <c r="N19">
        <v>0</v>
      </c>
      <c r="O19">
        <v>0</v>
      </c>
      <c r="P19">
        <v>506545</v>
      </c>
      <c r="Q19">
        <v>0</v>
      </c>
      <c r="R19">
        <v>0</v>
      </c>
      <c r="S19">
        <v>4613</v>
      </c>
      <c r="T19">
        <v>88916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18912046</v>
      </c>
      <c r="AE19">
        <v>0</v>
      </c>
      <c r="AF19">
        <v>72296</v>
      </c>
      <c r="AG19">
        <v>0</v>
      </c>
      <c r="AH19">
        <v>526</v>
      </c>
      <c r="AI19">
        <v>0</v>
      </c>
      <c r="AJ19">
        <v>0</v>
      </c>
      <c r="AK19">
        <v>0</v>
      </c>
      <c r="AL19">
        <v>19078397</v>
      </c>
      <c r="AM19">
        <v>909772</v>
      </c>
      <c r="AN19">
        <v>506545</v>
      </c>
      <c r="AO19">
        <v>71965</v>
      </c>
      <c r="AP19">
        <v>330338</v>
      </c>
      <c r="AQ19">
        <v>0</v>
      </c>
      <c r="AR19">
        <v>805530</v>
      </c>
      <c r="AS19">
        <v>2005.5</v>
      </c>
      <c r="AT19">
        <v>4.7685976971755001E-2</v>
      </c>
    </row>
    <row r="20" spans="1:46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772418</v>
      </c>
      <c r="L20">
        <v>7217</v>
      </c>
      <c r="M20">
        <v>0</v>
      </c>
      <c r="N20">
        <v>0</v>
      </c>
      <c r="O20">
        <v>0</v>
      </c>
      <c r="P20">
        <v>779635</v>
      </c>
      <c r="Q20">
        <v>33</v>
      </c>
      <c r="R20">
        <v>0</v>
      </c>
      <c r="S20">
        <v>5947</v>
      </c>
      <c r="T20">
        <v>108629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19657929</v>
      </c>
      <c r="AE20">
        <v>0</v>
      </c>
      <c r="AF20">
        <v>59984</v>
      </c>
      <c r="AG20">
        <v>0</v>
      </c>
      <c r="AH20">
        <v>537</v>
      </c>
      <c r="AI20">
        <v>0</v>
      </c>
      <c r="AJ20">
        <v>0</v>
      </c>
      <c r="AK20">
        <v>0</v>
      </c>
      <c r="AL20">
        <v>19833059</v>
      </c>
      <c r="AM20">
        <v>909772</v>
      </c>
      <c r="AN20">
        <v>779635</v>
      </c>
      <c r="AO20">
        <v>109742</v>
      </c>
      <c r="AP20">
        <v>540633</v>
      </c>
      <c r="AQ20">
        <v>0</v>
      </c>
      <c r="AR20">
        <v>780512</v>
      </c>
      <c r="AS20">
        <v>2005.75</v>
      </c>
      <c r="AT20">
        <v>4.5871491634245601E-2</v>
      </c>
    </row>
    <row r="21" spans="1:46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1155456</v>
      </c>
      <c r="L21">
        <v>9357</v>
      </c>
      <c r="M21">
        <v>0</v>
      </c>
      <c r="N21">
        <v>0</v>
      </c>
      <c r="O21">
        <v>0</v>
      </c>
      <c r="P21">
        <v>1164813</v>
      </c>
      <c r="Q21">
        <v>6</v>
      </c>
      <c r="R21">
        <v>0</v>
      </c>
      <c r="S21">
        <v>3038</v>
      </c>
      <c r="T21">
        <v>129969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21765171</v>
      </c>
      <c r="AE21">
        <v>0</v>
      </c>
      <c r="AF21">
        <v>49691</v>
      </c>
      <c r="AG21">
        <v>0</v>
      </c>
      <c r="AH21">
        <v>504</v>
      </c>
      <c r="AI21">
        <v>0</v>
      </c>
      <c r="AJ21">
        <v>0</v>
      </c>
      <c r="AK21">
        <v>0</v>
      </c>
      <c r="AL21">
        <v>21948379</v>
      </c>
      <c r="AM21">
        <v>909772</v>
      </c>
      <c r="AN21">
        <v>1164813</v>
      </c>
      <c r="AO21">
        <v>153797</v>
      </c>
      <c r="AP21">
        <v>896231</v>
      </c>
      <c r="AQ21">
        <v>-199</v>
      </c>
      <c r="AR21">
        <v>794788</v>
      </c>
      <c r="AS21">
        <v>2006</v>
      </c>
      <c r="AT21">
        <v>4.1450532633867901E-2</v>
      </c>
    </row>
    <row r="22" spans="1:46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157280</v>
      </c>
      <c r="L22">
        <v>1191</v>
      </c>
      <c r="M22">
        <v>0</v>
      </c>
      <c r="N22">
        <v>0</v>
      </c>
      <c r="O22">
        <v>0</v>
      </c>
      <c r="P22">
        <v>158471</v>
      </c>
      <c r="Q22">
        <v>6</v>
      </c>
      <c r="R22">
        <v>0</v>
      </c>
      <c r="S22">
        <v>3928</v>
      </c>
      <c r="T22">
        <v>77343</v>
      </c>
      <c r="U22">
        <v>0</v>
      </c>
      <c r="V22">
        <v>0</v>
      </c>
      <c r="W22">
        <v>300000</v>
      </c>
      <c r="X22">
        <v>0</v>
      </c>
      <c r="Y22">
        <v>300000</v>
      </c>
      <c r="Z22">
        <v>0</v>
      </c>
      <c r="AA22">
        <v>0</v>
      </c>
      <c r="AB22">
        <v>0</v>
      </c>
      <c r="AC22">
        <v>0</v>
      </c>
      <c r="AD22">
        <v>16603904</v>
      </c>
      <c r="AE22">
        <v>0</v>
      </c>
      <c r="AF22">
        <v>41021</v>
      </c>
      <c r="AG22">
        <v>0</v>
      </c>
      <c r="AH22">
        <v>526</v>
      </c>
      <c r="AI22">
        <v>0</v>
      </c>
      <c r="AJ22">
        <v>0</v>
      </c>
      <c r="AK22">
        <v>0</v>
      </c>
      <c r="AL22">
        <v>17026728</v>
      </c>
      <c r="AM22">
        <v>794788</v>
      </c>
      <c r="AN22">
        <v>158471</v>
      </c>
      <c r="AO22">
        <v>37209</v>
      </c>
      <c r="AP22">
        <v>-4326</v>
      </c>
      <c r="AQ22">
        <v>0</v>
      </c>
      <c r="AR22">
        <v>669200</v>
      </c>
      <c r="AS22">
        <v>2006.25</v>
      </c>
      <c r="AT22">
        <v>4.6678845166258601E-2</v>
      </c>
    </row>
    <row r="23" spans="1:46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327940</v>
      </c>
      <c r="L23">
        <v>1996</v>
      </c>
      <c r="M23">
        <v>0</v>
      </c>
      <c r="N23">
        <v>0</v>
      </c>
      <c r="O23">
        <v>0</v>
      </c>
      <c r="P23">
        <v>329936</v>
      </c>
      <c r="Q23">
        <v>6</v>
      </c>
      <c r="R23">
        <v>0</v>
      </c>
      <c r="S23">
        <v>2827</v>
      </c>
      <c r="T23">
        <v>80057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325</v>
      </c>
      <c r="AB23">
        <v>0</v>
      </c>
      <c r="AC23">
        <v>325</v>
      </c>
      <c r="AD23">
        <v>20411698</v>
      </c>
      <c r="AE23">
        <v>0</v>
      </c>
      <c r="AF23">
        <v>34192</v>
      </c>
      <c r="AG23">
        <v>0</v>
      </c>
      <c r="AH23">
        <v>943</v>
      </c>
      <c r="AI23">
        <v>0</v>
      </c>
      <c r="AJ23">
        <v>0</v>
      </c>
      <c r="AK23">
        <v>0</v>
      </c>
      <c r="AL23">
        <v>20530048</v>
      </c>
      <c r="AM23">
        <v>794788</v>
      </c>
      <c r="AN23">
        <v>329936</v>
      </c>
      <c r="AO23">
        <v>72418</v>
      </c>
      <c r="AP23">
        <v>105542</v>
      </c>
      <c r="AQ23">
        <v>0</v>
      </c>
      <c r="AR23">
        <v>642812</v>
      </c>
      <c r="AS23">
        <v>2006.5</v>
      </c>
      <c r="AT23">
        <v>3.8713401936517601E-2</v>
      </c>
    </row>
    <row r="24" spans="1:46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526796</v>
      </c>
      <c r="L24">
        <v>2631</v>
      </c>
      <c r="M24">
        <v>0</v>
      </c>
      <c r="N24">
        <v>0</v>
      </c>
      <c r="O24">
        <v>0</v>
      </c>
      <c r="P24">
        <v>529427</v>
      </c>
      <c r="Q24">
        <v>6</v>
      </c>
      <c r="R24">
        <v>0</v>
      </c>
      <c r="S24">
        <v>3013</v>
      </c>
      <c r="T24">
        <v>69128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24018</v>
      </c>
      <c r="AB24">
        <v>0</v>
      </c>
      <c r="AC24">
        <v>24018</v>
      </c>
      <c r="AD24">
        <v>19965905</v>
      </c>
      <c r="AE24">
        <v>0</v>
      </c>
      <c r="AF24">
        <v>28443</v>
      </c>
      <c r="AG24">
        <v>0</v>
      </c>
      <c r="AH24">
        <v>1462</v>
      </c>
      <c r="AI24">
        <v>0</v>
      </c>
      <c r="AJ24">
        <v>0</v>
      </c>
      <c r="AK24">
        <v>0</v>
      </c>
      <c r="AL24">
        <v>20091975</v>
      </c>
      <c r="AM24">
        <v>794788</v>
      </c>
      <c r="AN24">
        <v>529427</v>
      </c>
      <c r="AO24">
        <v>108700</v>
      </c>
      <c r="AP24">
        <v>289772</v>
      </c>
      <c r="AQ24">
        <v>0</v>
      </c>
      <c r="AR24">
        <v>663833</v>
      </c>
      <c r="AS24">
        <v>2006.75</v>
      </c>
      <c r="AT24">
        <v>3.9557485015783697E-2</v>
      </c>
    </row>
    <row r="25" spans="1:46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755577</v>
      </c>
      <c r="L25">
        <v>3338</v>
      </c>
      <c r="M25">
        <v>0</v>
      </c>
      <c r="N25">
        <v>0</v>
      </c>
      <c r="O25">
        <v>0</v>
      </c>
      <c r="P25">
        <v>758915</v>
      </c>
      <c r="Q25">
        <v>6</v>
      </c>
      <c r="R25">
        <v>0</v>
      </c>
      <c r="S25">
        <v>1306</v>
      </c>
      <c r="T25">
        <v>67554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81045</v>
      </c>
      <c r="AB25">
        <v>0</v>
      </c>
      <c r="AC25">
        <v>81045</v>
      </c>
      <c r="AD25">
        <v>22699947</v>
      </c>
      <c r="AE25">
        <v>0</v>
      </c>
      <c r="AF25">
        <v>23596</v>
      </c>
      <c r="AG25">
        <v>0</v>
      </c>
      <c r="AH25">
        <v>1566</v>
      </c>
      <c r="AI25">
        <v>0</v>
      </c>
      <c r="AJ25">
        <v>0</v>
      </c>
      <c r="AK25">
        <v>0</v>
      </c>
      <c r="AL25">
        <v>22875020</v>
      </c>
      <c r="AM25">
        <v>794788</v>
      </c>
      <c r="AN25">
        <v>758915</v>
      </c>
      <c r="AO25">
        <v>147919</v>
      </c>
      <c r="AP25">
        <v>528094</v>
      </c>
      <c r="AQ25">
        <v>0</v>
      </c>
      <c r="AR25">
        <v>711886</v>
      </c>
      <c r="AS25">
        <v>2007</v>
      </c>
      <c r="AT25">
        <v>3.4744800223125497E-2</v>
      </c>
    </row>
    <row r="26" spans="1:46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69</v>
      </c>
      <c r="K26">
        <v>222546</v>
      </c>
      <c r="L26">
        <v>611</v>
      </c>
      <c r="M26">
        <v>0</v>
      </c>
      <c r="N26">
        <v>0</v>
      </c>
      <c r="O26">
        <v>0</v>
      </c>
      <c r="P26">
        <v>223226</v>
      </c>
      <c r="Q26">
        <v>0</v>
      </c>
      <c r="R26">
        <v>0</v>
      </c>
      <c r="S26">
        <v>3511</v>
      </c>
      <c r="T26">
        <v>68537</v>
      </c>
      <c r="U26">
        <v>0</v>
      </c>
      <c r="V26">
        <v>0</v>
      </c>
      <c r="W26">
        <v>2100000</v>
      </c>
      <c r="X26">
        <v>0</v>
      </c>
      <c r="Y26">
        <v>2100000</v>
      </c>
      <c r="Z26">
        <v>0</v>
      </c>
      <c r="AA26">
        <v>122702</v>
      </c>
      <c r="AB26">
        <v>0</v>
      </c>
      <c r="AC26">
        <v>122702</v>
      </c>
      <c r="AD26">
        <v>18794120</v>
      </c>
      <c r="AE26">
        <v>0</v>
      </c>
      <c r="AF26">
        <v>19244</v>
      </c>
      <c r="AG26">
        <v>0</v>
      </c>
      <c r="AH26">
        <v>1559</v>
      </c>
      <c r="AI26">
        <v>0</v>
      </c>
      <c r="AJ26">
        <v>0</v>
      </c>
      <c r="AK26">
        <v>0</v>
      </c>
      <c r="AL26">
        <v>21109673</v>
      </c>
      <c r="AM26">
        <v>711886</v>
      </c>
      <c r="AN26">
        <v>223226</v>
      </c>
      <c r="AO26">
        <v>43515</v>
      </c>
      <c r="AP26">
        <v>96963</v>
      </c>
      <c r="AQ26">
        <v>0</v>
      </c>
      <c r="AR26">
        <v>629138</v>
      </c>
      <c r="AS26">
        <v>2007.25</v>
      </c>
      <c r="AT26">
        <v>3.3723213050244803E-2</v>
      </c>
    </row>
    <row r="27" spans="1:46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457</v>
      </c>
      <c r="K27">
        <v>428384</v>
      </c>
      <c r="L27">
        <v>1074</v>
      </c>
      <c r="M27">
        <v>0</v>
      </c>
      <c r="N27">
        <v>0</v>
      </c>
      <c r="O27">
        <v>0</v>
      </c>
      <c r="P27">
        <v>429915</v>
      </c>
      <c r="Q27">
        <v>0</v>
      </c>
      <c r="R27">
        <v>0</v>
      </c>
      <c r="S27">
        <v>2645</v>
      </c>
      <c r="T27">
        <v>69439</v>
      </c>
      <c r="U27">
        <v>0</v>
      </c>
      <c r="V27">
        <v>0</v>
      </c>
      <c r="W27" t="s">
        <v>46</v>
      </c>
      <c r="X27">
        <v>0</v>
      </c>
      <c r="Y27" t="s">
        <v>46</v>
      </c>
      <c r="Z27">
        <v>0</v>
      </c>
      <c r="AA27">
        <v>161083</v>
      </c>
      <c r="AB27">
        <v>0</v>
      </c>
      <c r="AC27">
        <v>161083</v>
      </c>
      <c r="AD27">
        <v>19511771</v>
      </c>
      <c r="AE27">
        <v>0</v>
      </c>
      <c r="AF27">
        <v>15626</v>
      </c>
      <c r="AG27">
        <v>0</v>
      </c>
      <c r="AH27">
        <v>1568</v>
      </c>
      <c r="AI27" t="s">
        <v>46</v>
      </c>
      <c r="AJ27" t="s">
        <v>46</v>
      </c>
      <c r="AK27" t="s">
        <v>46</v>
      </c>
      <c r="AL27">
        <v>20262132</v>
      </c>
      <c r="AM27">
        <v>711886</v>
      </c>
      <c r="AN27">
        <v>429915</v>
      </c>
      <c r="AO27">
        <v>83498</v>
      </c>
      <c r="AP27">
        <v>285855</v>
      </c>
      <c r="AQ27">
        <v>0</v>
      </c>
      <c r="AR27">
        <v>651324</v>
      </c>
      <c r="AS27">
        <v>2007.5</v>
      </c>
      <c r="AT27">
        <v>3.5133815138505699E-2</v>
      </c>
    </row>
    <row r="28" spans="1:46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1389</v>
      </c>
      <c r="K28">
        <v>621280</v>
      </c>
      <c r="L28">
        <v>1403</v>
      </c>
      <c r="M28">
        <v>0</v>
      </c>
      <c r="N28">
        <v>0</v>
      </c>
      <c r="O28">
        <v>0</v>
      </c>
      <c r="P28">
        <v>624072</v>
      </c>
      <c r="Q28">
        <v>0</v>
      </c>
      <c r="R28">
        <v>0</v>
      </c>
      <c r="S28">
        <v>4265</v>
      </c>
      <c r="T28">
        <v>68758</v>
      </c>
      <c r="U28">
        <v>0</v>
      </c>
      <c r="V28">
        <v>0</v>
      </c>
      <c r="W28" t="s">
        <v>46</v>
      </c>
      <c r="X28">
        <v>0</v>
      </c>
      <c r="Y28" t="s">
        <v>46</v>
      </c>
      <c r="Z28">
        <v>0</v>
      </c>
      <c r="AA28">
        <v>194181</v>
      </c>
      <c r="AB28">
        <v>0</v>
      </c>
      <c r="AC28">
        <v>194181</v>
      </c>
      <c r="AD28">
        <v>20484499</v>
      </c>
      <c r="AE28">
        <v>0</v>
      </c>
      <c r="AF28">
        <v>21778</v>
      </c>
      <c r="AG28">
        <v>0</v>
      </c>
      <c r="AH28">
        <v>1712</v>
      </c>
      <c r="AI28" t="s">
        <v>46</v>
      </c>
      <c r="AJ28" t="s">
        <v>46</v>
      </c>
      <c r="AK28" t="s">
        <v>46</v>
      </c>
      <c r="AL28">
        <v>20775193</v>
      </c>
      <c r="AM28">
        <v>711886</v>
      </c>
      <c r="AN28">
        <v>429915</v>
      </c>
      <c r="AO28">
        <v>83498</v>
      </c>
      <c r="AP28">
        <v>285855</v>
      </c>
      <c r="AQ28">
        <v>0</v>
      </c>
      <c r="AR28">
        <v>651324</v>
      </c>
      <c r="AS28">
        <v>2007.75</v>
      </c>
      <c r="AT28">
        <v>3.4266155794557503E-2</v>
      </c>
    </row>
    <row r="29" spans="1:46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3029</v>
      </c>
      <c r="K29">
        <v>838421</v>
      </c>
      <c r="L29">
        <v>1765</v>
      </c>
      <c r="M29">
        <v>0</v>
      </c>
      <c r="N29">
        <v>0</v>
      </c>
      <c r="O29">
        <v>0</v>
      </c>
      <c r="P29">
        <v>843215</v>
      </c>
      <c r="Q29">
        <v>0</v>
      </c>
      <c r="R29">
        <v>0</v>
      </c>
      <c r="S29">
        <v>7601</v>
      </c>
      <c r="T29">
        <v>67597</v>
      </c>
      <c r="U29">
        <v>0</v>
      </c>
      <c r="V29">
        <v>0</v>
      </c>
      <c r="W29" t="s">
        <v>46</v>
      </c>
      <c r="X29">
        <v>0</v>
      </c>
      <c r="Y29" t="s">
        <v>46</v>
      </c>
      <c r="Z29">
        <v>0</v>
      </c>
      <c r="AA29">
        <v>259142</v>
      </c>
      <c r="AB29">
        <v>0</v>
      </c>
      <c r="AC29">
        <v>259142</v>
      </c>
      <c r="AD29">
        <v>23137690</v>
      </c>
      <c r="AE29">
        <v>0</v>
      </c>
      <c r="AF29">
        <v>267675</v>
      </c>
      <c r="AG29">
        <v>0</v>
      </c>
      <c r="AH29">
        <v>1887</v>
      </c>
      <c r="AI29" t="s">
        <v>46</v>
      </c>
      <c r="AJ29" t="s">
        <v>46</v>
      </c>
      <c r="AK29" t="s">
        <v>46</v>
      </c>
      <c r="AL29">
        <v>24841592</v>
      </c>
      <c r="AM29">
        <v>711886</v>
      </c>
      <c r="AN29">
        <v>624072</v>
      </c>
      <c r="AO29">
        <v>122409</v>
      </c>
      <c r="AP29">
        <v>436518</v>
      </c>
      <c r="AQ29">
        <v>0</v>
      </c>
      <c r="AR29">
        <v>646741</v>
      </c>
      <c r="AS29">
        <v>2008</v>
      </c>
      <c r="AT29">
        <v>2.86570200492786E-2</v>
      </c>
    </row>
    <row r="30" spans="1:46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2851</v>
      </c>
      <c r="K30">
        <v>251857</v>
      </c>
      <c r="L30">
        <v>321</v>
      </c>
      <c r="M30">
        <v>0</v>
      </c>
      <c r="N30">
        <v>0</v>
      </c>
      <c r="O30">
        <v>0</v>
      </c>
      <c r="P30">
        <v>255029</v>
      </c>
      <c r="Q30">
        <v>0</v>
      </c>
      <c r="R30">
        <v>0</v>
      </c>
      <c r="S30">
        <v>9179</v>
      </c>
      <c r="T30">
        <v>68093</v>
      </c>
      <c r="U30">
        <v>0</v>
      </c>
      <c r="V30">
        <v>0</v>
      </c>
      <c r="W30" t="s">
        <v>46</v>
      </c>
      <c r="X30">
        <v>0</v>
      </c>
      <c r="Y30" t="s">
        <v>46</v>
      </c>
      <c r="Z30">
        <v>0</v>
      </c>
      <c r="AA30">
        <v>342322</v>
      </c>
      <c r="AB30">
        <v>0</v>
      </c>
      <c r="AC30">
        <v>342322</v>
      </c>
      <c r="AD30">
        <v>18993174</v>
      </c>
      <c r="AE30">
        <v>0</v>
      </c>
      <c r="AF30">
        <v>491691</v>
      </c>
      <c r="AG30">
        <v>0</v>
      </c>
      <c r="AH30">
        <v>2260</v>
      </c>
      <c r="AI30" t="s">
        <v>46</v>
      </c>
      <c r="AJ30" t="s">
        <v>46</v>
      </c>
      <c r="AK30" t="s">
        <v>46</v>
      </c>
      <c r="AL30">
        <v>20406719</v>
      </c>
      <c r="AM30">
        <v>786750</v>
      </c>
      <c r="AN30">
        <v>255029</v>
      </c>
      <c r="AO30">
        <v>43218</v>
      </c>
      <c r="AP30">
        <v>241149</v>
      </c>
      <c r="AQ30">
        <v>0</v>
      </c>
      <c r="AR30">
        <v>816088</v>
      </c>
      <c r="AS30">
        <v>2008.25</v>
      </c>
      <c r="AT30">
        <v>3.8553478391112297E-2</v>
      </c>
    </row>
    <row r="31" spans="1:46" x14ac:dyDescent="0.25">
      <c r="A31">
        <v>30</v>
      </c>
      <c r="B31">
        <v>0</v>
      </c>
      <c r="C31">
        <v>0</v>
      </c>
      <c r="D31">
        <v>0</v>
      </c>
      <c r="E31">
        <v>36</v>
      </c>
      <c r="F31">
        <v>0</v>
      </c>
      <c r="G31">
        <v>0</v>
      </c>
      <c r="H31">
        <v>0</v>
      </c>
      <c r="I31">
        <v>0</v>
      </c>
      <c r="J31">
        <v>7641</v>
      </c>
      <c r="K31">
        <v>520045</v>
      </c>
      <c r="L31">
        <v>1194</v>
      </c>
      <c r="M31">
        <v>0</v>
      </c>
      <c r="N31">
        <v>0</v>
      </c>
      <c r="O31">
        <v>0</v>
      </c>
      <c r="P31">
        <v>528916</v>
      </c>
      <c r="Q31">
        <v>0</v>
      </c>
      <c r="R31">
        <v>0</v>
      </c>
      <c r="S31">
        <v>9865</v>
      </c>
      <c r="T31">
        <v>66678</v>
      </c>
      <c r="U31">
        <v>0</v>
      </c>
      <c r="V31">
        <v>0</v>
      </c>
      <c r="W31" t="s">
        <v>46</v>
      </c>
      <c r="X31">
        <v>0</v>
      </c>
      <c r="Y31" t="s">
        <v>46</v>
      </c>
      <c r="Z31">
        <v>0</v>
      </c>
      <c r="AA31">
        <v>415942</v>
      </c>
      <c r="AB31">
        <v>0</v>
      </c>
      <c r="AC31">
        <v>415942</v>
      </c>
      <c r="AD31">
        <v>19269785</v>
      </c>
      <c r="AE31">
        <v>0</v>
      </c>
      <c r="AF31">
        <v>701103</v>
      </c>
      <c r="AG31">
        <v>0</v>
      </c>
      <c r="AH31">
        <v>2961</v>
      </c>
      <c r="AI31" t="s">
        <v>46</v>
      </c>
      <c r="AJ31" t="s">
        <v>46</v>
      </c>
      <c r="AK31" t="s">
        <v>46</v>
      </c>
      <c r="AL31">
        <v>21016334</v>
      </c>
      <c r="AM31">
        <v>786750</v>
      </c>
      <c r="AN31">
        <v>528916</v>
      </c>
      <c r="AO31">
        <v>85944</v>
      </c>
      <c r="AP31">
        <v>474511</v>
      </c>
      <c r="AQ31">
        <v>0</v>
      </c>
      <c r="AR31">
        <v>818289</v>
      </c>
      <c r="AS31">
        <v>2008.5</v>
      </c>
      <c r="AT31">
        <v>3.74351682838691E-2</v>
      </c>
    </row>
    <row r="32" spans="1:46" x14ac:dyDescent="0.25">
      <c r="A32">
        <v>31</v>
      </c>
      <c r="B32">
        <v>0</v>
      </c>
      <c r="C32">
        <v>0</v>
      </c>
      <c r="D32">
        <v>0</v>
      </c>
      <c r="E32">
        <v>36</v>
      </c>
      <c r="F32">
        <v>0</v>
      </c>
      <c r="G32">
        <v>0</v>
      </c>
      <c r="H32">
        <v>0</v>
      </c>
      <c r="I32">
        <v>0</v>
      </c>
      <c r="J32">
        <v>14018</v>
      </c>
      <c r="K32">
        <v>810984</v>
      </c>
      <c r="L32">
        <v>4478</v>
      </c>
      <c r="M32">
        <v>0</v>
      </c>
      <c r="N32">
        <v>0</v>
      </c>
      <c r="O32">
        <v>0</v>
      </c>
      <c r="P32">
        <v>829516</v>
      </c>
      <c r="Q32">
        <v>0</v>
      </c>
      <c r="R32">
        <v>0</v>
      </c>
      <c r="S32">
        <v>9798</v>
      </c>
      <c r="T32">
        <v>65434</v>
      </c>
      <c r="U32">
        <v>0</v>
      </c>
      <c r="V32">
        <v>0</v>
      </c>
      <c r="W32" t="s">
        <v>46</v>
      </c>
      <c r="X32">
        <v>0</v>
      </c>
      <c r="Y32" t="s">
        <v>46</v>
      </c>
      <c r="Z32">
        <v>0</v>
      </c>
      <c r="AA32">
        <v>454110</v>
      </c>
      <c r="AB32">
        <v>0</v>
      </c>
      <c r="AC32">
        <v>454110</v>
      </c>
      <c r="AD32">
        <v>20408169</v>
      </c>
      <c r="AE32">
        <v>0</v>
      </c>
      <c r="AF32">
        <v>1179923</v>
      </c>
      <c r="AG32">
        <v>0</v>
      </c>
      <c r="AH32">
        <v>3181</v>
      </c>
      <c r="AI32" t="s">
        <v>46</v>
      </c>
      <c r="AJ32" t="s">
        <v>46</v>
      </c>
      <c r="AK32" t="s">
        <v>46</v>
      </c>
      <c r="AL32">
        <v>23270615</v>
      </c>
      <c r="AM32">
        <v>786750</v>
      </c>
      <c r="AN32">
        <v>829516</v>
      </c>
      <c r="AO32">
        <v>125292</v>
      </c>
      <c r="AP32">
        <v>945537</v>
      </c>
      <c r="AQ32">
        <v>0</v>
      </c>
      <c r="AR32">
        <v>1028063</v>
      </c>
      <c r="AS32">
        <v>2008.75</v>
      </c>
      <c r="AT32">
        <v>3.38087326011796E-2</v>
      </c>
    </row>
    <row r="33" spans="1:46" x14ac:dyDescent="0.25">
      <c r="A33">
        <v>32</v>
      </c>
      <c r="B33">
        <v>0</v>
      </c>
      <c r="C33">
        <v>0</v>
      </c>
      <c r="D33">
        <v>0</v>
      </c>
      <c r="E33">
        <v>78</v>
      </c>
      <c r="F33">
        <v>0</v>
      </c>
      <c r="G33">
        <v>0</v>
      </c>
      <c r="H33">
        <v>0</v>
      </c>
      <c r="I33">
        <v>0</v>
      </c>
      <c r="J33">
        <v>22871</v>
      </c>
      <c r="K33">
        <v>1170322</v>
      </c>
      <c r="L33">
        <v>10594</v>
      </c>
      <c r="M33">
        <v>0</v>
      </c>
      <c r="N33">
        <v>0</v>
      </c>
      <c r="O33">
        <v>0</v>
      </c>
      <c r="P33">
        <v>1203865</v>
      </c>
      <c r="Q33">
        <v>0</v>
      </c>
      <c r="R33">
        <v>0</v>
      </c>
      <c r="S33">
        <v>9807</v>
      </c>
      <c r="T33">
        <v>64090</v>
      </c>
      <c r="U33">
        <v>0</v>
      </c>
      <c r="V33">
        <v>0</v>
      </c>
      <c r="W33" t="s">
        <v>46</v>
      </c>
      <c r="X33">
        <v>0</v>
      </c>
      <c r="Y33" t="s">
        <v>46</v>
      </c>
      <c r="Z33">
        <v>0</v>
      </c>
      <c r="AA33">
        <v>462001</v>
      </c>
      <c r="AB33">
        <v>0</v>
      </c>
      <c r="AC33">
        <v>462001</v>
      </c>
      <c r="AD33">
        <v>27028128</v>
      </c>
      <c r="AE33">
        <v>0</v>
      </c>
      <c r="AF33">
        <v>1451691</v>
      </c>
      <c r="AG33">
        <v>0</v>
      </c>
      <c r="AH33">
        <v>3232</v>
      </c>
      <c r="AI33" t="s">
        <v>46</v>
      </c>
      <c r="AJ33" t="s">
        <v>46</v>
      </c>
      <c r="AK33" t="s">
        <v>46</v>
      </c>
      <c r="AL33">
        <v>29518949</v>
      </c>
      <c r="AM33">
        <v>786750</v>
      </c>
      <c r="AN33">
        <v>1203865</v>
      </c>
      <c r="AO33">
        <v>167505</v>
      </c>
      <c r="AP33">
        <v>1842275</v>
      </c>
      <c r="AQ33">
        <v>0</v>
      </c>
      <c r="AR33">
        <v>1592665</v>
      </c>
      <c r="AS33">
        <v>2009</v>
      </c>
      <c r="AT33">
        <v>2.6652371668110499E-2</v>
      </c>
    </row>
    <row r="34" spans="1:46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10813</v>
      </c>
      <c r="K34">
        <v>501455</v>
      </c>
      <c r="L34">
        <v>12127</v>
      </c>
      <c r="M34">
        <v>0</v>
      </c>
      <c r="N34">
        <v>0</v>
      </c>
      <c r="O34">
        <v>0</v>
      </c>
      <c r="P34">
        <v>524395</v>
      </c>
      <c r="Q34">
        <v>0</v>
      </c>
      <c r="R34">
        <v>0</v>
      </c>
      <c r="S34">
        <v>10033</v>
      </c>
      <c r="T34">
        <v>62195</v>
      </c>
      <c r="U34">
        <v>0</v>
      </c>
      <c r="V34">
        <v>0</v>
      </c>
      <c r="W34" t="s">
        <v>46</v>
      </c>
      <c r="X34">
        <v>0</v>
      </c>
      <c r="Y34" t="s">
        <v>46</v>
      </c>
      <c r="Z34">
        <v>0</v>
      </c>
      <c r="AA34">
        <v>448087</v>
      </c>
      <c r="AB34">
        <v>0</v>
      </c>
      <c r="AC34">
        <v>448087</v>
      </c>
      <c r="AD34">
        <v>25595507</v>
      </c>
      <c r="AE34">
        <v>0</v>
      </c>
      <c r="AF34">
        <v>1920635</v>
      </c>
      <c r="AG34">
        <v>0</v>
      </c>
      <c r="AH34">
        <v>3003</v>
      </c>
      <c r="AI34" t="s">
        <v>46</v>
      </c>
      <c r="AJ34" t="s">
        <v>46</v>
      </c>
      <c r="AK34" t="s">
        <v>46</v>
      </c>
      <c r="AL34">
        <v>28039460</v>
      </c>
      <c r="AM34">
        <v>1592665</v>
      </c>
      <c r="AN34">
        <v>524395</v>
      </c>
      <c r="AO34">
        <v>52062</v>
      </c>
      <c r="AP34">
        <v>850969</v>
      </c>
      <c r="AQ34">
        <v>0</v>
      </c>
      <c r="AR34">
        <v>1971301</v>
      </c>
      <c r="AS34">
        <v>2009.25</v>
      </c>
      <c r="AT34">
        <v>5.68008442387977E-2</v>
      </c>
    </row>
    <row r="35" spans="1:46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27589</v>
      </c>
      <c r="K35">
        <v>1080609</v>
      </c>
      <c r="L35">
        <v>30644</v>
      </c>
      <c r="M35">
        <v>0</v>
      </c>
      <c r="N35">
        <v>0</v>
      </c>
      <c r="O35">
        <v>0</v>
      </c>
      <c r="P35">
        <v>1138842</v>
      </c>
      <c r="Q35">
        <v>0</v>
      </c>
      <c r="R35">
        <v>0</v>
      </c>
      <c r="S35">
        <v>9997</v>
      </c>
      <c r="T35">
        <v>60593</v>
      </c>
      <c r="U35">
        <v>0</v>
      </c>
      <c r="V35">
        <v>0</v>
      </c>
      <c r="W35" t="s">
        <v>46</v>
      </c>
      <c r="X35">
        <v>0</v>
      </c>
      <c r="Y35" t="s">
        <v>46</v>
      </c>
      <c r="Z35">
        <v>0</v>
      </c>
      <c r="AA35">
        <v>450969</v>
      </c>
      <c r="AB35">
        <v>0</v>
      </c>
      <c r="AC35">
        <v>450969</v>
      </c>
      <c r="AD35">
        <v>25314515</v>
      </c>
      <c r="AE35">
        <v>0</v>
      </c>
      <c r="AF35">
        <v>2153781</v>
      </c>
      <c r="AG35">
        <v>0</v>
      </c>
      <c r="AH35">
        <v>2974</v>
      </c>
      <c r="AI35" t="s">
        <v>46</v>
      </c>
      <c r="AJ35" t="s">
        <v>46</v>
      </c>
      <c r="AK35" t="s">
        <v>46</v>
      </c>
      <c r="AL35">
        <v>27992829</v>
      </c>
      <c r="AM35">
        <v>1592665</v>
      </c>
      <c r="AN35">
        <v>1138842</v>
      </c>
      <c r="AO35">
        <v>102970</v>
      </c>
      <c r="AP35">
        <v>1410461</v>
      </c>
      <c r="AQ35">
        <v>0</v>
      </c>
      <c r="AR35">
        <v>1967254</v>
      </c>
      <c r="AS35">
        <v>2009.5</v>
      </c>
      <c r="AT35">
        <v>5.6895464191918599E-2</v>
      </c>
    </row>
    <row r="36" spans="1:46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46261</v>
      </c>
      <c r="K36">
        <v>1587874</v>
      </c>
      <c r="L36">
        <v>50592</v>
      </c>
      <c r="M36">
        <v>0</v>
      </c>
      <c r="N36">
        <v>0</v>
      </c>
      <c r="O36">
        <v>0</v>
      </c>
      <c r="P36">
        <v>1684727</v>
      </c>
      <c r="Q36">
        <v>0</v>
      </c>
      <c r="R36">
        <v>0</v>
      </c>
      <c r="S36">
        <v>9790</v>
      </c>
      <c r="T36">
        <v>59228</v>
      </c>
      <c r="U36">
        <v>0</v>
      </c>
      <c r="V36">
        <v>0</v>
      </c>
      <c r="W36" t="s">
        <v>46</v>
      </c>
      <c r="X36">
        <v>0</v>
      </c>
      <c r="Y36" t="s">
        <v>46</v>
      </c>
      <c r="Z36">
        <v>0</v>
      </c>
      <c r="AA36">
        <v>418356</v>
      </c>
      <c r="AB36">
        <v>0</v>
      </c>
      <c r="AC36">
        <v>418356</v>
      </c>
      <c r="AD36">
        <v>19990424</v>
      </c>
      <c r="AE36">
        <v>0</v>
      </c>
      <c r="AF36">
        <v>3035837</v>
      </c>
      <c r="AG36">
        <v>0</v>
      </c>
      <c r="AH36">
        <v>3169</v>
      </c>
      <c r="AI36" t="s">
        <v>46</v>
      </c>
      <c r="AJ36" t="s">
        <v>46</v>
      </c>
      <c r="AK36" t="s">
        <v>46</v>
      </c>
      <c r="AL36">
        <v>23516804</v>
      </c>
      <c r="AM36">
        <v>1592665</v>
      </c>
      <c r="AN36">
        <v>1684727</v>
      </c>
      <c r="AO36">
        <v>144888</v>
      </c>
      <c r="AP36">
        <v>1660304</v>
      </c>
      <c r="AQ36">
        <v>0</v>
      </c>
      <c r="AR36">
        <v>1713130</v>
      </c>
      <c r="AS36">
        <v>2009.75</v>
      </c>
      <c r="AT36">
        <v>6.7724551346347903E-2</v>
      </c>
    </row>
    <row r="37" spans="1:46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65026</v>
      </c>
      <c r="K37">
        <v>2279129</v>
      </c>
      <c r="L37">
        <v>74961</v>
      </c>
      <c r="M37">
        <v>0</v>
      </c>
      <c r="N37">
        <v>0</v>
      </c>
      <c r="O37">
        <v>0</v>
      </c>
      <c r="P37">
        <v>2419116</v>
      </c>
      <c r="Q37">
        <v>0</v>
      </c>
      <c r="R37">
        <v>0</v>
      </c>
      <c r="S37">
        <v>9900</v>
      </c>
      <c r="T37">
        <v>57920</v>
      </c>
      <c r="U37">
        <v>0</v>
      </c>
      <c r="V37">
        <v>0</v>
      </c>
      <c r="W37" t="s">
        <v>46</v>
      </c>
      <c r="X37">
        <v>0</v>
      </c>
      <c r="Y37" t="s">
        <v>46</v>
      </c>
      <c r="Z37">
        <v>0</v>
      </c>
      <c r="AA37">
        <v>392049</v>
      </c>
      <c r="AB37">
        <v>0</v>
      </c>
      <c r="AC37">
        <v>392049</v>
      </c>
      <c r="AD37">
        <v>48232468</v>
      </c>
      <c r="AE37">
        <v>0</v>
      </c>
      <c r="AF37">
        <v>3660382</v>
      </c>
      <c r="AG37">
        <v>0</v>
      </c>
      <c r="AH37">
        <v>3294</v>
      </c>
      <c r="AI37" t="s">
        <v>46</v>
      </c>
      <c r="AJ37" t="s">
        <v>46</v>
      </c>
      <c r="AK37" t="s">
        <v>46</v>
      </c>
      <c r="AL37">
        <v>52356013</v>
      </c>
      <c r="AM37">
        <v>1592665</v>
      </c>
      <c r="AN37">
        <v>2419116</v>
      </c>
      <c r="AO37">
        <v>207077</v>
      </c>
      <c r="AP37">
        <v>2330104</v>
      </c>
      <c r="AQ37">
        <v>2144461</v>
      </c>
      <c r="AR37">
        <v>3855191</v>
      </c>
      <c r="AS37">
        <v>2010</v>
      </c>
      <c r="AT37">
        <v>3.0419906114699798E-2</v>
      </c>
    </row>
    <row r="38" spans="1:46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18614</v>
      </c>
      <c r="K38">
        <v>1125308</v>
      </c>
      <c r="L38">
        <v>24636</v>
      </c>
      <c r="M38">
        <v>0</v>
      </c>
      <c r="N38">
        <v>0</v>
      </c>
      <c r="O38">
        <v>0</v>
      </c>
      <c r="P38">
        <v>1168558</v>
      </c>
      <c r="Q38">
        <v>0</v>
      </c>
      <c r="R38">
        <v>0</v>
      </c>
      <c r="S38">
        <v>9847</v>
      </c>
      <c r="T38">
        <v>55971</v>
      </c>
      <c r="U38">
        <v>0</v>
      </c>
      <c r="V38">
        <v>0</v>
      </c>
      <c r="W38" t="s">
        <v>46</v>
      </c>
      <c r="X38">
        <v>0</v>
      </c>
      <c r="Y38" t="s">
        <v>46</v>
      </c>
      <c r="Z38">
        <v>0</v>
      </c>
      <c r="AA38">
        <v>358936</v>
      </c>
      <c r="AB38">
        <v>0</v>
      </c>
      <c r="AC38">
        <v>358936</v>
      </c>
      <c r="AD38">
        <v>44942454</v>
      </c>
      <c r="AE38">
        <v>0</v>
      </c>
      <c r="AF38">
        <v>4426101</v>
      </c>
      <c r="AG38">
        <v>0</v>
      </c>
      <c r="AH38">
        <v>3104</v>
      </c>
      <c r="AI38" t="s">
        <v>46</v>
      </c>
      <c r="AJ38" t="s">
        <v>46</v>
      </c>
      <c r="AK38" t="s">
        <v>46</v>
      </c>
      <c r="AL38">
        <v>49796413</v>
      </c>
      <c r="AM38">
        <v>3855191</v>
      </c>
      <c r="AN38">
        <v>1168558</v>
      </c>
      <c r="AO38">
        <v>109323</v>
      </c>
      <c r="AP38">
        <v>1377336</v>
      </c>
      <c r="AQ38">
        <v>0</v>
      </c>
      <c r="AR38">
        <v>4173292</v>
      </c>
      <c r="AS38">
        <v>2010.25</v>
      </c>
      <c r="AT38">
        <v>7.7419050243639001E-2</v>
      </c>
    </row>
    <row r="39" spans="1:46" x14ac:dyDescent="0.25">
      <c r="A39">
        <v>38</v>
      </c>
      <c r="B39">
        <v>0</v>
      </c>
      <c r="C39">
        <v>0</v>
      </c>
      <c r="D39">
        <v>705</v>
      </c>
      <c r="E39">
        <v>11</v>
      </c>
      <c r="F39">
        <v>0</v>
      </c>
      <c r="G39">
        <v>0</v>
      </c>
      <c r="H39">
        <v>0</v>
      </c>
      <c r="I39">
        <v>0</v>
      </c>
      <c r="J39">
        <v>34190</v>
      </c>
      <c r="K39">
        <v>2184321</v>
      </c>
      <c r="L39">
        <v>49369</v>
      </c>
      <c r="M39">
        <v>0</v>
      </c>
      <c r="N39">
        <v>0</v>
      </c>
      <c r="O39">
        <v>0</v>
      </c>
      <c r="P39">
        <v>2268596</v>
      </c>
      <c r="Q39">
        <v>0</v>
      </c>
      <c r="R39">
        <v>0</v>
      </c>
      <c r="S39">
        <v>8857</v>
      </c>
      <c r="T39">
        <v>39995</v>
      </c>
      <c r="U39">
        <v>0</v>
      </c>
      <c r="V39">
        <v>0</v>
      </c>
      <c r="W39" t="s">
        <v>46</v>
      </c>
      <c r="X39">
        <v>0</v>
      </c>
      <c r="Y39" t="s">
        <v>46</v>
      </c>
      <c r="Z39">
        <v>0</v>
      </c>
      <c r="AA39">
        <v>334141</v>
      </c>
      <c r="AB39">
        <v>0</v>
      </c>
      <c r="AC39">
        <v>334141</v>
      </c>
      <c r="AD39">
        <v>44631866</v>
      </c>
      <c r="AE39">
        <v>0</v>
      </c>
      <c r="AF39">
        <v>4702279</v>
      </c>
      <c r="AG39">
        <v>0</v>
      </c>
      <c r="AH39">
        <v>3007</v>
      </c>
      <c r="AI39" t="s">
        <v>46</v>
      </c>
      <c r="AJ39" t="s">
        <v>46</v>
      </c>
      <c r="AK39" t="s">
        <v>46</v>
      </c>
      <c r="AL39">
        <v>49720145</v>
      </c>
      <c r="AM39">
        <v>3855191</v>
      </c>
      <c r="AN39">
        <v>2268596</v>
      </c>
      <c r="AO39">
        <v>228072</v>
      </c>
      <c r="AP39">
        <v>2116521</v>
      </c>
      <c r="AQ39">
        <v>0</v>
      </c>
      <c r="AR39">
        <v>3931188</v>
      </c>
      <c r="AS39">
        <v>2010.5</v>
      </c>
      <c r="AT39">
        <v>7.7537806858769195E-2</v>
      </c>
    </row>
    <row r="40" spans="1:46" x14ac:dyDescent="0.25">
      <c r="A40">
        <v>39</v>
      </c>
      <c r="B40">
        <v>0</v>
      </c>
      <c r="C40">
        <v>0</v>
      </c>
      <c r="D40">
        <v>740</v>
      </c>
      <c r="E40">
        <v>97</v>
      </c>
      <c r="F40">
        <v>0</v>
      </c>
      <c r="G40">
        <v>0</v>
      </c>
      <c r="H40">
        <v>0</v>
      </c>
      <c r="I40">
        <v>0</v>
      </c>
      <c r="J40">
        <v>71045</v>
      </c>
      <c r="K40">
        <v>3134643</v>
      </c>
      <c r="L40">
        <v>71636</v>
      </c>
      <c r="M40">
        <v>0</v>
      </c>
      <c r="N40">
        <v>0</v>
      </c>
      <c r="O40">
        <v>0</v>
      </c>
      <c r="P40">
        <v>3278161</v>
      </c>
      <c r="Q40">
        <v>0</v>
      </c>
      <c r="R40">
        <v>0</v>
      </c>
      <c r="S40">
        <v>8671</v>
      </c>
      <c r="T40">
        <v>39118</v>
      </c>
      <c r="U40">
        <v>0</v>
      </c>
      <c r="V40">
        <v>0</v>
      </c>
      <c r="W40" t="s">
        <v>46</v>
      </c>
      <c r="X40">
        <v>0</v>
      </c>
      <c r="Y40" t="s">
        <v>46</v>
      </c>
      <c r="Z40">
        <v>0</v>
      </c>
      <c r="AA40">
        <v>282303</v>
      </c>
      <c r="AB40">
        <v>0</v>
      </c>
      <c r="AC40">
        <v>282303</v>
      </c>
      <c r="AD40">
        <v>44468208</v>
      </c>
      <c r="AE40">
        <v>0</v>
      </c>
      <c r="AF40">
        <v>3500747</v>
      </c>
      <c r="AG40">
        <v>0</v>
      </c>
      <c r="AH40">
        <v>2845</v>
      </c>
      <c r="AI40" t="s">
        <v>46</v>
      </c>
      <c r="AJ40" t="s">
        <v>46</v>
      </c>
      <c r="AK40" t="s">
        <v>46</v>
      </c>
      <c r="AL40">
        <v>48301892</v>
      </c>
      <c r="AM40">
        <v>3855191</v>
      </c>
      <c r="AN40">
        <v>3255161</v>
      </c>
      <c r="AO40">
        <v>350515</v>
      </c>
      <c r="AP40">
        <v>2770286</v>
      </c>
      <c r="AQ40">
        <v>23000</v>
      </c>
      <c r="AR40">
        <v>3697831</v>
      </c>
      <c r="AS40">
        <v>2010.75</v>
      </c>
      <c r="AT40">
        <v>7.9814492566875006E-2</v>
      </c>
    </row>
    <row r="41" spans="1:46" x14ac:dyDescent="0.25">
      <c r="A41">
        <v>40</v>
      </c>
      <c r="B41">
        <v>0</v>
      </c>
      <c r="C41">
        <v>0</v>
      </c>
      <c r="D41">
        <v>910</v>
      </c>
      <c r="E41">
        <v>120</v>
      </c>
      <c r="F41">
        <v>0</v>
      </c>
      <c r="G41">
        <v>0</v>
      </c>
      <c r="H41">
        <v>0</v>
      </c>
      <c r="I41">
        <v>0</v>
      </c>
      <c r="J41">
        <v>80263</v>
      </c>
      <c r="K41">
        <v>3985884</v>
      </c>
      <c r="L41">
        <v>96425</v>
      </c>
      <c r="M41">
        <v>0</v>
      </c>
      <c r="N41">
        <v>0</v>
      </c>
      <c r="O41">
        <v>0</v>
      </c>
      <c r="P41">
        <v>4163602</v>
      </c>
      <c r="Q41">
        <v>0</v>
      </c>
      <c r="R41">
        <v>0</v>
      </c>
      <c r="S41">
        <v>8261</v>
      </c>
      <c r="T41">
        <v>5910</v>
      </c>
      <c r="U41">
        <v>0</v>
      </c>
      <c r="V41">
        <v>0</v>
      </c>
      <c r="W41" t="s">
        <v>46</v>
      </c>
      <c r="X41">
        <v>0</v>
      </c>
      <c r="Y41" t="s">
        <v>46</v>
      </c>
      <c r="Z41">
        <v>0</v>
      </c>
      <c r="AA41">
        <v>250845</v>
      </c>
      <c r="AB41">
        <v>0</v>
      </c>
      <c r="AC41">
        <v>250845</v>
      </c>
      <c r="AD41">
        <v>46231088</v>
      </c>
      <c r="AE41">
        <v>0</v>
      </c>
      <c r="AF41">
        <v>6817792</v>
      </c>
      <c r="AG41">
        <v>0</v>
      </c>
      <c r="AH41">
        <v>2918</v>
      </c>
      <c r="AI41" t="s">
        <v>46</v>
      </c>
      <c r="AJ41" t="s">
        <v>46</v>
      </c>
      <c r="AK41" t="s">
        <v>46</v>
      </c>
      <c r="AL41">
        <v>53316814</v>
      </c>
      <c r="AM41">
        <v>3855191</v>
      </c>
      <c r="AN41">
        <v>4138268</v>
      </c>
      <c r="AO41">
        <v>480616</v>
      </c>
      <c r="AP41">
        <v>3105819</v>
      </c>
      <c r="AQ41">
        <v>25334</v>
      </c>
      <c r="AR41">
        <v>3278024</v>
      </c>
      <c r="AS41">
        <v>2011</v>
      </c>
      <c r="AT41">
        <v>7.2307227509880806E-2</v>
      </c>
    </row>
    <row r="42" spans="1:46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6944</v>
      </c>
      <c r="K42">
        <v>770801</v>
      </c>
      <c r="L42">
        <v>0</v>
      </c>
      <c r="M42">
        <v>0</v>
      </c>
      <c r="N42">
        <v>0</v>
      </c>
      <c r="O42">
        <v>0</v>
      </c>
      <c r="P42">
        <v>797545</v>
      </c>
      <c r="Q42">
        <v>0</v>
      </c>
      <c r="R42">
        <v>0</v>
      </c>
      <c r="S42">
        <v>8174</v>
      </c>
      <c r="T42">
        <v>5212</v>
      </c>
      <c r="U42">
        <v>0</v>
      </c>
      <c r="V42">
        <v>0</v>
      </c>
      <c r="W42" t="s">
        <v>46</v>
      </c>
      <c r="X42">
        <v>0</v>
      </c>
      <c r="Y42" t="s">
        <v>46</v>
      </c>
      <c r="Z42">
        <v>0</v>
      </c>
      <c r="AA42">
        <v>234568</v>
      </c>
      <c r="AB42">
        <v>0</v>
      </c>
      <c r="AC42">
        <v>234568</v>
      </c>
      <c r="AD42">
        <v>43966834</v>
      </c>
      <c r="AE42">
        <v>0</v>
      </c>
      <c r="AF42">
        <v>7399459</v>
      </c>
      <c r="AG42">
        <v>0</v>
      </c>
      <c r="AH42">
        <v>3031</v>
      </c>
      <c r="AI42" t="s">
        <v>46</v>
      </c>
      <c r="AJ42" t="s">
        <v>46</v>
      </c>
      <c r="AK42" t="s">
        <v>46</v>
      </c>
      <c r="AL42">
        <v>51617278</v>
      </c>
      <c r="AM42">
        <v>3278024</v>
      </c>
      <c r="AN42">
        <v>797545</v>
      </c>
      <c r="AO42">
        <v>145116</v>
      </c>
      <c r="AP42">
        <v>361803</v>
      </c>
      <c r="AQ42">
        <v>0</v>
      </c>
      <c r="AR42">
        <v>2987398</v>
      </c>
      <c r="AS42">
        <v>2011.25</v>
      </c>
      <c r="AT42">
        <v>6.3506332123906301E-2</v>
      </c>
    </row>
    <row r="43" spans="1:46" x14ac:dyDescent="0.25">
      <c r="A43">
        <v>42</v>
      </c>
      <c r="B43">
        <v>0</v>
      </c>
      <c r="C43">
        <v>0</v>
      </c>
      <c r="D43">
        <v>501</v>
      </c>
      <c r="E43">
        <v>73</v>
      </c>
      <c r="F43">
        <v>0</v>
      </c>
      <c r="G43">
        <v>0</v>
      </c>
      <c r="H43">
        <v>0</v>
      </c>
      <c r="I43">
        <v>0</v>
      </c>
      <c r="J43">
        <v>12164</v>
      </c>
      <c r="K43">
        <v>1436481</v>
      </c>
      <c r="L43">
        <v>0</v>
      </c>
      <c r="M43">
        <v>0</v>
      </c>
      <c r="N43">
        <v>0</v>
      </c>
      <c r="O43">
        <v>0</v>
      </c>
      <c r="P43">
        <v>1486743</v>
      </c>
      <c r="Q43">
        <v>0</v>
      </c>
      <c r="R43">
        <v>0</v>
      </c>
      <c r="S43">
        <v>7392</v>
      </c>
      <c r="T43">
        <v>4875</v>
      </c>
      <c r="U43">
        <v>0</v>
      </c>
      <c r="V43">
        <v>0</v>
      </c>
      <c r="W43" t="s">
        <v>46</v>
      </c>
      <c r="X43">
        <v>0</v>
      </c>
      <c r="Y43" t="s">
        <v>46</v>
      </c>
      <c r="Z43">
        <v>0</v>
      </c>
      <c r="AA43">
        <v>233161</v>
      </c>
      <c r="AB43">
        <v>0</v>
      </c>
      <c r="AC43">
        <v>233161</v>
      </c>
      <c r="AD43">
        <v>45064146</v>
      </c>
      <c r="AE43">
        <v>0</v>
      </c>
      <c r="AF43">
        <v>7610418</v>
      </c>
      <c r="AG43">
        <v>0</v>
      </c>
      <c r="AH43">
        <v>2828</v>
      </c>
      <c r="AI43" t="s">
        <v>46</v>
      </c>
      <c r="AJ43" t="s">
        <v>46</v>
      </c>
      <c r="AK43" t="s">
        <v>46</v>
      </c>
      <c r="AL43">
        <v>52922820</v>
      </c>
      <c r="AM43">
        <v>3278024</v>
      </c>
      <c r="AN43">
        <v>1486743</v>
      </c>
      <c r="AO43">
        <v>295113</v>
      </c>
      <c r="AP43">
        <v>345693</v>
      </c>
      <c r="AQ43">
        <v>0</v>
      </c>
      <c r="AR43">
        <v>2432087</v>
      </c>
      <c r="AS43">
        <v>2011.5</v>
      </c>
      <c r="AT43">
        <v>6.1939707672418097E-2</v>
      </c>
    </row>
    <row r="44" spans="1:46" x14ac:dyDescent="0.25">
      <c r="A44">
        <v>43</v>
      </c>
      <c r="B44">
        <v>0</v>
      </c>
      <c r="C44">
        <v>0</v>
      </c>
      <c r="D44">
        <v>606</v>
      </c>
      <c r="E44">
        <v>440</v>
      </c>
      <c r="F44">
        <v>0</v>
      </c>
      <c r="G44">
        <v>0</v>
      </c>
      <c r="H44">
        <v>0</v>
      </c>
      <c r="I44">
        <v>0</v>
      </c>
      <c r="J44">
        <v>16314</v>
      </c>
      <c r="K44">
        <v>1988211</v>
      </c>
      <c r="L44">
        <v>0</v>
      </c>
      <c r="M44">
        <v>0</v>
      </c>
      <c r="N44">
        <v>0</v>
      </c>
      <c r="O44">
        <v>0</v>
      </c>
      <c r="P44">
        <v>2061320</v>
      </c>
      <c r="Q44">
        <v>0</v>
      </c>
      <c r="R44">
        <v>0</v>
      </c>
      <c r="S44">
        <v>7210</v>
      </c>
      <c r="T44">
        <v>4500</v>
      </c>
      <c r="U44">
        <v>0</v>
      </c>
      <c r="V44">
        <v>0</v>
      </c>
      <c r="W44" t="s">
        <v>46</v>
      </c>
      <c r="X44">
        <v>0</v>
      </c>
      <c r="Y44" t="s">
        <v>46</v>
      </c>
      <c r="Z44">
        <v>0</v>
      </c>
      <c r="AA44">
        <v>222235</v>
      </c>
      <c r="AB44">
        <v>0</v>
      </c>
      <c r="AC44">
        <v>222235</v>
      </c>
      <c r="AD44">
        <v>45476264</v>
      </c>
      <c r="AE44">
        <v>0</v>
      </c>
      <c r="AF44">
        <v>10488953</v>
      </c>
      <c r="AG44">
        <v>0</v>
      </c>
      <c r="AH44">
        <v>2963</v>
      </c>
      <c r="AI44" t="s">
        <v>46</v>
      </c>
      <c r="AJ44" t="s">
        <v>46</v>
      </c>
      <c r="AK44" t="s">
        <v>46</v>
      </c>
      <c r="AL44">
        <v>56202125</v>
      </c>
      <c r="AM44">
        <v>3278024</v>
      </c>
      <c r="AN44">
        <v>2061320</v>
      </c>
      <c r="AO44">
        <v>442484</v>
      </c>
      <c r="AP44">
        <v>677364</v>
      </c>
      <c r="AQ44">
        <v>0</v>
      </c>
      <c r="AR44">
        <v>2336552</v>
      </c>
      <c r="AS44">
        <v>2011.75</v>
      </c>
      <c r="AT44">
        <v>5.8325623808708302E-2</v>
      </c>
    </row>
    <row r="45" spans="1:46" x14ac:dyDescent="0.25">
      <c r="A45">
        <v>44</v>
      </c>
      <c r="B45">
        <v>0</v>
      </c>
      <c r="C45">
        <v>0</v>
      </c>
      <c r="D45">
        <v>783</v>
      </c>
      <c r="E45">
        <v>564</v>
      </c>
      <c r="F45">
        <v>0</v>
      </c>
      <c r="G45">
        <v>0</v>
      </c>
      <c r="H45">
        <v>0</v>
      </c>
      <c r="I45">
        <v>0</v>
      </c>
      <c r="J45">
        <v>19641</v>
      </c>
      <c r="K45">
        <v>2497065</v>
      </c>
      <c r="L45">
        <v>0</v>
      </c>
      <c r="M45">
        <v>0</v>
      </c>
      <c r="N45">
        <v>0</v>
      </c>
      <c r="O45">
        <v>0</v>
      </c>
      <c r="P45">
        <v>2593864</v>
      </c>
      <c r="Q45">
        <v>0</v>
      </c>
      <c r="R45">
        <v>0</v>
      </c>
      <c r="S45">
        <v>6745</v>
      </c>
      <c r="T45">
        <v>4357</v>
      </c>
      <c r="U45">
        <v>0</v>
      </c>
      <c r="V45">
        <v>0</v>
      </c>
      <c r="W45" t="s">
        <v>46</v>
      </c>
      <c r="X45">
        <v>0</v>
      </c>
      <c r="Y45" t="s">
        <v>46</v>
      </c>
      <c r="Z45">
        <v>0</v>
      </c>
      <c r="AA45">
        <v>217888</v>
      </c>
      <c r="AB45">
        <v>0</v>
      </c>
      <c r="AC45">
        <v>217888</v>
      </c>
      <c r="AD45">
        <v>47773150</v>
      </c>
      <c r="AE45">
        <v>0</v>
      </c>
      <c r="AF45">
        <v>10753677</v>
      </c>
      <c r="AG45">
        <v>0</v>
      </c>
      <c r="AH45">
        <v>2796</v>
      </c>
      <c r="AI45" t="s">
        <v>46</v>
      </c>
      <c r="AJ45" t="s">
        <v>46</v>
      </c>
      <c r="AK45" t="s">
        <v>46</v>
      </c>
      <c r="AL45">
        <v>58758613</v>
      </c>
      <c r="AM45">
        <v>3278024</v>
      </c>
      <c r="AN45">
        <v>2593864</v>
      </c>
      <c r="AO45">
        <v>582126</v>
      </c>
      <c r="AP45">
        <v>978716</v>
      </c>
      <c r="AQ45">
        <v>0</v>
      </c>
      <c r="AR45">
        <v>2245002</v>
      </c>
      <c r="AS45">
        <v>2012</v>
      </c>
      <c r="AT45">
        <v>5.5787974437041303E-2</v>
      </c>
    </row>
    <row r="46" spans="1:46" x14ac:dyDescent="0.25">
      <c r="A46">
        <v>45</v>
      </c>
      <c r="B46">
        <v>0</v>
      </c>
      <c r="C46">
        <v>0</v>
      </c>
      <c r="D46">
        <v>90</v>
      </c>
      <c r="E46">
        <v>71</v>
      </c>
      <c r="F46">
        <v>0</v>
      </c>
      <c r="G46">
        <v>0</v>
      </c>
      <c r="H46">
        <v>0</v>
      </c>
      <c r="I46">
        <v>0</v>
      </c>
      <c r="J46">
        <v>2988</v>
      </c>
      <c r="K46">
        <v>486593</v>
      </c>
      <c r="L46">
        <v>0</v>
      </c>
      <c r="M46">
        <v>0</v>
      </c>
      <c r="N46">
        <v>0</v>
      </c>
      <c r="O46">
        <v>0</v>
      </c>
      <c r="P46">
        <v>511021</v>
      </c>
      <c r="Q46">
        <v>0</v>
      </c>
      <c r="R46">
        <v>0</v>
      </c>
      <c r="S46">
        <v>6493</v>
      </c>
      <c r="T46">
        <v>3968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209856</v>
      </c>
      <c r="AB46">
        <v>0</v>
      </c>
      <c r="AC46">
        <v>209856</v>
      </c>
      <c r="AD46">
        <v>45453079</v>
      </c>
      <c r="AE46">
        <v>0</v>
      </c>
      <c r="AF46">
        <v>10372957</v>
      </c>
      <c r="AG46">
        <v>0</v>
      </c>
      <c r="AH46">
        <v>3169</v>
      </c>
      <c r="AI46">
        <v>0</v>
      </c>
      <c r="AJ46">
        <v>0</v>
      </c>
      <c r="AK46">
        <v>0</v>
      </c>
      <c r="AL46">
        <v>56049522</v>
      </c>
      <c r="AM46">
        <v>2245002</v>
      </c>
      <c r="AN46">
        <v>511021</v>
      </c>
      <c r="AO46">
        <v>152638</v>
      </c>
      <c r="AP46">
        <v>84007</v>
      </c>
      <c r="AQ46">
        <v>0</v>
      </c>
      <c r="AR46">
        <v>1970626</v>
      </c>
      <c r="AS46">
        <v>2012.25</v>
      </c>
      <c r="AT46">
        <v>4.00539009057026E-2</v>
      </c>
    </row>
    <row r="47" spans="1:46" x14ac:dyDescent="0.25">
      <c r="A47">
        <v>46</v>
      </c>
      <c r="B47">
        <v>0</v>
      </c>
      <c r="C47">
        <v>0</v>
      </c>
      <c r="D47">
        <v>120</v>
      </c>
      <c r="E47">
        <v>71</v>
      </c>
      <c r="F47">
        <v>0</v>
      </c>
      <c r="G47">
        <v>0</v>
      </c>
      <c r="H47">
        <v>0</v>
      </c>
      <c r="I47">
        <v>0</v>
      </c>
      <c r="J47">
        <v>5763</v>
      </c>
      <c r="K47">
        <v>947244</v>
      </c>
      <c r="L47">
        <v>0</v>
      </c>
      <c r="M47">
        <v>0</v>
      </c>
      <c r="N47">
        <v>0</v>
      </c>
      <c r="O47">
        <v>0</v>
      </c>
      <c r="P47">
        <v>996178</v>
      </c>
      <c r="Q47">
        <v>0</v>
      </c>
      <c r="R47">
        <v>0</v>
      </c>
      <c r="S47">
        <v>6395</v>
      </c>
      <c r="T47">
        <v>3848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206777</v>
      </c>
      <c r="AB47">
        <v>0</v>
      </c>
      <c r="AC47">
        <v>206777</v>
      </c>
      <c r="AD47">
        <v>46648134</v>
      </c>
      <c r="AE47">
        <v>0</v>
      </c>
      <c r="AF47">
        <v>10468586</v>
      </c>
      <c r="AG47">
        <v>0</v>
      </c>
      <c r="AH47">
        <v>2728</v>
      </c>
      <c r="AI47">
        <v>0</v>
      </c>
      <c r="AJ47">
        <v>0</v>
      </c>
      <c r="AK47">
        <v>0</v>
      </c>
      <c r="AL47">
        <v>57336468</v>
      </c>
      <c r="AM47">
        <v>2245002</v>
      </c>
      <c r="AN47">
        <v>996178</v>
      </c>
      <c r="AO47">
        <v>302805</v>
      </c>
      <c r="AP47">
        <v>345741</v>
      </c>
      <c r="AQ47">
        <v>0</v>
      </c>
      <c r="AR47">
        <v>1897370</v>
      </c>
      <c r="AS47">
        <v>2012.5</v>
      </c>
      <c r="AT47">
        <v>3.9154870858107302E-2</v>
      </c>
    </row>
    <row r="48" spans="1:46" x14ac:dyDescent="0.25">
      <c r="A48">
        <v>47</v>
      </c>
      <c r="B48">
        <v>0</v>
      </c>
      <c r="C48">
        <v>0</v>
      </c>
      <c r="D48">
        <v>142</v>
      </c>
      <c r="E48">
        <v>106</v>
      </c>
      <c r="F48">
        <v>0</v>
      </c>
      <c r="G48">
        <v>0</v>
      </c>
      <c r="H48">
        <v>0</v>
      </c>
      <c r="I48">
        <v>0</v>
      </c>
      <c r="J48">
        <v>8192</v>
      </c>
      <c r="K48">
        <v>1366099</v>
      </c>
      <c r="L48">
        <v>0</v>
      </c>
      <c r="M48">
        <v>0</v>
      </c>
      <c r="N48">
        <v>0</v>
      </c>
      <c r="O48">
        <v>0</v>
      </c>
      <c r="P48">
        <v>1439955</v>
      </c>
      <c r="Q48">
        <v>0</v>
      </c>
      <c r="R48">
        <v>0</v>
      </c>
      <c r="S48">
        <v>6334</v>
      </c>
      <c r="T48">
        <v>3696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211611</v>
      </c>
      <c r="AB48">
        <v>0</v>
      </c>
      <c r="AC48">
        <v>211611</v>
      </c>
      <c r="AD48">
        <v>47933315</v>
      </c>
      <c r="AE48">
        <v>0</v>
      </c>
      <c r="AF48">
        <v>10902982</v>
      </c>
      <c r="AG48">
        <v>0</v>
      </c>
      <c r="AH48">
        <v>2694</v>
      </c>
      <c r="AI48">
        <v>0</v>
      </c>
      <c r="AJ48">
        <v>0</v>
      </c>
      <c r="AK48">
        <v>0</v>
      </c>
      <c r="AL48">
        <v>59060632</v>
      </c>
      <c r="AM48">
        <v>2245002</v>
      </c>
      <c r="AN48">
        <v>1439955</v>
      </c>
      <c r="AO48">
        <v>444144</v>
      </c>
      <c r="AP48">
        <v>480996</v>
      </c>
      <c r="AQ48">
        <v>0</v>
      </c>
      <c r="AR48">
        <v>1730187</v>
      </c>
      <c r="AS48">
        <v>2012.75</v>
      </c>
      <c r="AT48">
        <v>3.8011818092295403E-2</v>
      </c>
    </row>
    <row r="49" spans="1:46" x14ac:dyDescent="0.25">
      <c r="A49">
        <v>48</v>
      </c>
      <c r="B49">
        <v>0</v>
      </c>
      <c r="C49">
        <v>0</v>
      </c>
      <c r="D49">
        <v>188</v>
      </c>
      <c r="E49">
        <v>198</v>
      </c>
      <c r="F49">
        <v>0</v>
      </c>
      <c r="G49">
        <v>0</v>
      </c>
      <c r="H49">
        <v>0</v>
      </c>
      <c r="I49">
        <v>0</v>
      </c>
      <c r="J49">
        <v>10188</v>
      </c>
      <c r="K49">
        <v>1780851</v>
      </c>
      <c r="L49">
        <v>0</v>
      </c>
      <c r="M49">
        <v>0</v>
      </c>
      <c r="N49">
        <v>0</v>
      </c>
      <c r="O49">
        <v>0</v>
      </c>
      <c r="P49">
        <v>1886106</v>
      </c>
      <c r="Q49">
        <v>0</v>
      </c>
      <c r="R49">
        <v>0</v>
      </c>
      <c r="S49">
        <v>6025</v>
      </c>
      <c r="T49">
        <v>3540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205601</v>
      </c>
      <c r="AB49">
        <v>0</v>
      </c>
      <c r="AC49">
        <v>205601</v>
      </c>
      <c r="AD49">
        <v>50927790</v>
      </c>
      <c r="AE49">
        <v>0</v>
      </c>
      <c r="AF49">
        <v>11070757</v>
      </c>
      <c r="AG49">
        <v>0</v>
      </c>
      <c r="AH49">
        <v>2856</v>
      </c>
      <c r="AI49">
        <v>0</v>
      </c>
      <c r="AJ49">
        <v>0</v>
      </c>
      <c r="AK49">
        <v>0</v>
      </c>
      <c r="AL49">
        <v>62216569</v>
      </c>
      <c r="AM49">
        <v>2245002</v>
      </c>
      <c r="AN49">
        <v>1886106</v>
      </c>
      <c r="AO49">
        <v>577206</v>
      </c>
      <c r="AP49">
        <v>851509</v>
      </c>
      <c r="AQ49">
        <v>0</v>
      </c>
      <c r="AR49">
        <v>1787611</v>
      </c>
      <c r="AS49">
        <v>2013</v>
      </c>
      <c r="AT49">
        <v>3.6083667680228401E-2</v>
      </c>
    </row>
    <row r="50" spans="1:46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1993</v>
      </c>
      <c r="K50">
        <v>420263</v>
      </c>
      <c r="L50">
        <v>0</v>
      </c>
      <c r="M50">
        <v>0</v>
      </c>
      <c r="N50">
        <v>0</v>
      </c>
      <c r="O50">
        <v>0</v>
      </c>
      <c r="P50">
        <v>449820</v>
      </c>
      <c r="Q50">
        <v>0</v>
      </c>
      <c r="R50">
        <v>0</v>
      </c>
      <c r="S50">
        <v>5806</v>
      </c>
      <c r="T50">
        <v>3433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203556</v>
      </c>
      <c r="AB50">
        <v>0</v>
      </c>
      <c r="AC50">
        <v>203556</v>
      </c>
      <c r="AD50">
        <v>48448664</v>
      </c>
      <c r="AE50">
        <v>0</v>
      </c>
      <c r="AF50">
        <v>11382106</v>
      </c>
      <c r="AG50">
        <v>0</v>
      </c>
      <c r="AH50">
        <v>2685</v>
      </c>
      <c r="AI50">
        <v>0</v>
      </c>
      <c r="AJ50">
        <v>0</v>
      </c>
      <c r="AK50">
        <v>0</v>
      </c>
      <c r="AL50">
        <v>60046250</v>
      </c>
      <c r="AM50">
        <v>1787611</v>
      </c>
      <c r="AN50">
        <v>449820</v>
      </c>
      <c r="AO50">
        <v>137005</v>
      </c>
      <c r="AP50">
        <v>158452</v>
      </c>
      <c r="AQ50">
        <v>0</v>
      </c>
      <c r="AR50">
        <v>1633248</v>
      </c>
      <c r="AS50">
        <v>2013.25</v>
      </c>
      <c r="AT50">
        <v>2.97705685200991E-2</v>
      </c>
    </row>
    <row r="51" spans="1:46" x14ac:dyDescent="0.25">
      <c r="A51">
        <v>50</v>
      </c>
      <c r="B51">
        <v>0</v>
      </c>
      <c r="C51">
        <v>0</v>
      </c>
      <c r="D51">
        <v>0</v>
      </c>
      <c r="E51">
        <v>125</v>
      </c>
      <c r="F51">
        <v>0</v>
      </c>
      <c r="G51">
        <v>0</v>
      </c>
      <c r="H51">
        <v>0</v>
      </c>
      <c r="I51">
        <v>0</v>
      </c>
      <c r="J51">
        <v>3818</v>
      </c>
      <c r="K51">
        <v>835604</v>
      </c>
      <c r="L51">
        <v>0</v>
      </c>
      <c r="M51">
        <v>0</v>
      </c>
      <c r="N51">
        <v>0</v>
      </c>
      <c r="O51">
        <v>0</v>
      </c>
      <c r="P51">
        <v>902278</v>
      </c>
      <c r="Q51">
        <v>0</v>
      </c>
      <c r="R51">
        <v>0</v>
      </c>
      <c r="S51">
        <v>5545</v>
      </c>
      <c r="T51">
        <v>3129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207450</v>
      </c>
      <c r="AB51">
        <v>0</v>
      </c>
      <c r="AC51">
        <v>207450</v>
      </c>
      <c r="AD51">
        <v>49581089</v>
      </c>
      <c r="AE51">
        <v>0</v>
      </c>
      <c r="AF51">
        <v>11511188</v>
      </c>
      <c r="AG51">
        <v>0</v>
      </c>
      <c r="AH51">
        <v>42836</v>
      </c>
      <c r="AI51">
        <v>0</v>
      </c>
      <c r="AJ51">
        <v>0</v>
      </c>
      <c r="AK51">
        <v>0</v>
      </c>
      <c r="AL51">
        <v>61351237</v>
      </c>
      <c r="AM51">
        <v>1787611</v>
      </c>
      <c r="AN51">
        <v>902278</v>
      </c>
      <c r="AO51">
        <v>270813</v>
      </c>
      <c r="AP51">
        <v>384229</v>
      </c>
      <c r="AQ51">
        <v>0</v>
      </c>
      <c r="AR51">
        <v>1540375</v>
      </c>
      <c r="AS51">
        <v>2013.5</v>
      </c>
      <c r="AT51">
        <v>2.9137326114549202E-2</v>
      </c>
    </row>
    <row r="52" spans="1:46" x14ac:dyDescent="0.25">
      <c r="A52">
        <v>51</v>
      </c>
      <c r="B52">
        <v>0</v>
      </c>
      <c r="C52">
        <v>0</v>
      </c>
      <c r="D52">
        <v>101</v>
      </c>
      <c r="E52">
        <v>125</v>
      </c>
      <c r="F52">
        <v>0</v>
      </c>
      <c r="G52">
        <v>0</v>
      </c>
      <c r="H52">
        <v>0</v>
      </c>
      <c r="I52">
        <v>0</v>
      </c>
      <c r="J52">
        <v>5591</v>
      </c>
      <c r="K52">
        <v>1215038</v>
      </c>
      <c r="L52">
        <v>0</v>
      </c>
      <c r="M52">
        <v>0</v>
      </c>
      <c r="N52">
        <v>0</v>
      </c>
      <c r="O52">
        <v>0</v>
      </c>
      <c r="P52">
        <v>1317698</v>
      </c>
      <c r="Q52">
        <v>0</v>
      </c>
      <c r="R52">
        <v>0</v>
      </c>
      <c r="S52">
        <v>5157</v>
      </c>
      <c r="T52">
        <v>3181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201216</v>
      </c>
      <c r="AB52">
        <v>0</v>
      </c>
      <c r="AC52">
        <v>201216</v>
      </c>
      <c r="AD52">
        <v>50155341</v>
      </c>
      <c r="AE52">
        <v>0</v>
      </c>
      <c r="AF52">
        <v>12119744</v>
      </c>
      <c r="AG52">
        <v>0</v>
      </c>
      <c r="AH52">
        <v>41011</v>
      </c>
      <c r="AI52">
        <v>0</v>
      </c>
      <c r="AJ52">
        <v>0</v>
      </c>
      <c r="AK52">
        <v>0</v>
      </c>
      <c r="AL52">
        <v>62525650</v>
      </c>
      <c r="AM52">
        <v>1787611</v>
      </c>
      <c r="AN52">
        <v>1317698</v>
      </c>
      <c r="AO52">
        <v>395826</v>
      </c>
      <c r="AP52">
        <v>716814</v>
      </c>
      <c r="AQ52">
        <v>0</v>
      </c>
      <c r="AR52">
        <v>1582553</v>
      </c>
      <c r="AS52">
        <v>2013.75</v>
      </c>
      <c r="AT52">
        <v>2.85900426464979E-2</v>
      </c>
    </row>
    <row r="53" spans="1:46" x14ac:dyDescent="0.25">
      <c r="A53">
        <v>52</v>
      </c>
      <c r="B53">
        <v>0</v>
      </c>
      <c r="C53">
        <v>0</v>
      </c>
      <c r="D53">
        <v>101</v>
      </c>
      <c r="E53">
        <v>164</v>
      </c>
      <c r="F53">
        <v>0</v>
      </c>
      <c r="G53">
        <v>0</v>
      </c>
      <c r="H53">
        <v>0</v>
      </c>
      <c r="I53">
        <v>0</v>
      </c>
      <c r="J53">
        <v>6890</v>
      </c>
      <c r="K53">
        <v>1596655</v>
      </c>
      <c r="L53">
        <v>0</v>
      </c>
      <c r="M53">
        <v>0</v>
      </c>
      <c r="N53">
        <v>0</v>
      </c>
      <c r="O53">
        <v>0</v>
      </c>
      <c r="P53">
        <v>1737946</v>
      </c>
      <c r="Q53">
        <v>0</v>
      </c>
      <c r="R53">
        <v>0</v>
      </c>
      <c r="S53">
        <v>4923</v>
      </c>
      <c r="T53">
        <v>14983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198166</v>
      </c>
      <c r="AB53">
        <v>0</v>
      </c>
      <c r="AC53">
        <v>198166</v>
      </c>
      <c r="AD53">
        <v>52949882</v>
      </c>
      <c r="AE53">
        <v>0</v>
      </c>
      <c r="AF53">
        <v>12338672</v>
      </c>
      <c r="AG53">
        <v>0</v>
      </c>
      <c r="AH53">
        <v>40840</v>
      </c>
      <c r="AI53">
        <v>0</v>
      </c>
      <c r="AJ53">
        <v>0</v>
      </c>
      <c r="AK53">
        <v>0</v>
      </c>
      <c r="AL53">
        <v>65547466</v>
      </c>
      <c r="AM53">
        <v>1787611</v>
      </c>
      <c r="AN53">
        <v>1737946</v>
      </c>
      <c r="AO53">
        <v>512988</v>
      </c>
      <c r="AP53">
        <v>1068546</v>
      </c>
      <c r="AQ53">
        <v>0</v>
      </c>
      <c r="AR53">
        <v>1631199</v>
      </c>
      <c r="AS53">
        <v>2014</v>
      </c>
      <c r="AT53">
        <v>2.7272007738636299E-2</v>
      </c>
    </row>
    <row r="54" spans="1:46" x14ac:dyDescent="0.25">
      <c r="A54">
        <v>53</v>
      </c>
      <c r="B54">
        <v>0</v>
      </c>
      <c r="C54">
        <v>0</v>
      </c>
      <c r="D54">
        <v>0</v>
      </c>
      <c r="E54">
        <v>34</v>
      </c>
      <c r="F54">
        <v>0</v>
      </c>
      <c r="G54">
        <v>0</v>
      </c>
      <c r="H54">
        <v>0</v>
      </c>
      <c r="I54">
        <v>0</v>
      </c>
      <c r="J54">
        <v>1496</v>
      </c>
      <c r="K54">
        <v>406011</v>
      </c>
      <c r="L54">
        <v>0</v>
      </c>
      <c r="M54">
        <v>0</v>
      </c>
      <c r="N54">
        <v>0</v>
      </c>
      <c r="O54">
        <v>0</v>
      </c>
      <c r="P54">
        <v>446369</v>
      </c>
      <c r="Q54">
        <v>0</v>
      </c>
      <c r="R54">
        <v>0</v>
      </c>
      <c r="S54">
        <v>4804</v>
      </c>
      <c r="T54">
        <v>42566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194449</v>
      </c>
      <c r="AB54">
        <v>0</v>
      </c>
      <c r="AC54">
        <v>194449</v>
      </c>
      <c r="AD54">
        <v>50682112</v>
      </c>
      <c r="AE54">
        <v>0</v>
      </c>
      <c r="AF54">
        <v>12681729</v>
      </c>
      <c r="AG54">
        <v>0</v>
      </c>
      <c r="AH54">
        <v>41208</v>
      </c>
      <c r="AI54">
        <v>0</v>
      </c>
      <c r="AJ54">
        <v>0</v>
      </c>
      <c r="AK54">
        <v>0</v>
      </c>
      <c r="AL54">
        <v>63646868</v>
      </c>
      <c r="AM54">
        <v>1631199</v>
      </c>
      <c r="AN54">
        <v>446369</v>
      </c>
      <c r="AO54">
        <v>117367</v>
      </c>
      <c r="AP54">
        <v>270321</v>
      </c>
      <c r="AQ54">
        <v>0</v>
      </c>
      <c r="AR54">
        <v>1572518</v>
      </c>
      <c r="AS54">
        <v>2014.25</v>
      </c>
      <c r="AT54">
        <v>2.5628896617505201E-2</v>
      </c>
    </row>
    <row r="55" spans="1:46" x14ac:dyDescent="0.25">
      <c r="A55">
        <v>54</v>
      </c>
      <c r="B55">
        <v>0</v>
      </c>
      <c r="C55">
        <v>0</v>
      </c>
      <c r="D55">
        <v>0</v>
      </c>
      <c r="E55">
        <v>34</v>
      </c>
      <c r="F55">
        <v>0</v>
      </c>
      <c r="G55">
        <v>0</v>
      </c>
      <c r="H55">
        <v>0</v>
      </c>
      <c r="I55">
        <v>0</v>
      </c>
      <c r="J55">
        <v>3016</v>
      </c>
      <c r="K55">
        <v>819898</v>
      </c>
      <c r="L55">
        <v>0</v>
      </c>
      <c r="M55">
        <v>0</v>
      </c>
      <c r="N55">
        <v>0</v>
      </c>
      <c r="O55">
        <v>0</v>
      </c>
      <c r="P55">
        <v>901255</v>
      </c>
      <c r="Q55">
        <v>0</v>
      </c>
      <c r="R55">
        <v>0</v>
      </c>
      <c r="S55">
        <v>4646</v>
      </c>
      <c r="T55">
        <v>70765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200293</v>
      </c>
      <c r="AB55">
        <v>0</v>
      </c>
      <c r="AC55">
        <v>200293</v>
      </c>
      <c r="AD55">
        <v>52538500</v>
      </c>
      <c r="AE55">
        <v>0</v>
      </c>
      <c r="AF55">
        <v>12830086</v>
      </c>
      <c r="AG55">
        <v>0</v>
      </c>
      <c r="AH55">
        <v>40771</v>
      </c>
      <c r="AI55">
        <v>0</v>
      </c>
      <c r="AJ55">
        <v>0</v>
      </c>
      <c r="AK55">
        <v>0</v>
      </c>
      <c r="AL55">
        <v>65685061</v>
      </c>
      <c r="AM55">
        <v>1631199</v>
      </c>
      <c r="AN55">
        <v>901255</v>
      </c>
      <c r="AO55">
        <v>236431</v>
      </c>
      <c r="AP55">
        <v>629735</v>
      </c>
      <c r="AQ55">
        <v>0</v>
      </c>
      <c r="AR55">
        <v>1596110</v>
      </c>
      <c r="AS55">
        <v>2014.5</v>
      </c>
      <c r="AT55">
        <v>2.4833637590745299E-2</v>
      </c>
    </row>
    <row r="56" spans="1:46" x14ac:dyDescent="0.25">
      <c r="A56">
        <v>55</v>
      </c>
      <c r="B56">
        <v>0</v>
      </c>
      <c r="C56">
        <v>0</v>
      </c>
      <c r="D56">
        <v>0</v>
      </c>
      <c r="E56">
        <v>68</v>
      </c>
      <c r="F56">
        <v>0</v>
      </c>
      <c r="G56">
        <v>0</v>
      </c>
      <c r="H56">
        <v>0</v>
      </c>
      <c r="I56">
        <v>0</v>
      </c>
      <c r="J56">
        <v>4427</v>
      </c>
      <c r="K56">
        <v>1218598</v>
      </c>
      <c r="L56">
        <v>0</v>
      </c>
      <c r="M56">
        <v>0</v>
      </c>
      <c r="N56">
        <v>0</v>
      </c>
      <c r="O56">
        <v>0</v>
      </c>
      <c r="P56">
        <v>1341478</v>
      </c>
      <c r="Q56">
        <v>0</v>
      </c>
      <c r="R56">
        <v>0</v>
      </c>
      <c r="S56">
        <v>4491</v>
      </c>
      <c r="T56">
        <v>97347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196635</v>
      </c>
      <c r="AB56">
        <v>0</v>
      </c>
      <c r="AC56">
        <v>196635</v>
      </c>
      <c r="AD56">
        <v>53499926</v>
      </c>
      <c r="AE56">
        <v>0</v>
      </c>
      <c r="AF56">
        <v>13324273</v>
      </c>
      <c r="AG56">
        <v>0</v>
      </c>
      <c r="AH56">
        <v>40063</v>
      </c>
      <c r="AI56">
        <v>0</v>
      </c>
      <c r="AJ56">
        <v>0</v>
      </c>
      <c r="AK56">
        <v>0</v>
      </c>
      <c r="AL56">
        <v>67162735</v>
      </c>
      <c r="AM56">
        <v>1631199</v>
      </c>
      <c r="AN56">
        <v>1341478</v>
      </c>
      <c r="AO56">
        <v>352130</v>
      </c>
      <c r="AP56">
        <v>986857</v>
      </c>
      <c r="AQ56">
        <v>0</v>
      </c>
      <c r="AR56">
        <v>1628708</v>
      </c>
      <c r="AS56">
        <v>2014.75</v>
      </c>
      <c r="AT56">
        <v>2.4287262869804201E-2</v>
      </c>
    </row>
    <row r="57" spans="1:46" x14ac:dyDescent="0.25">
      <c r="A57">
        <v>56</v>
      </c>
      <c r="B57">
        <v>0</v>
      </c>
      <c r="C57">
        <v>0</v>
      </c>
      <c r="D57">
        <v>0</v>
      </c>
      <c r="E57">
        <v>139</v>
      </c>
      <c r="F57">
        <v>0</v>
      </c>
      <c r="G57">
        <v>0</v>
      </c>
      <c r="H57">
        <v>0</v>
      </c>
      <c r="I57">
        <v>0</v>
      </c>
      <c r="J57">
        <v>5737</v>
      </c>
      <c r="K57">
        <v>1630709</v>
      </c>
      <c r="L57">
        <v>0</v>
      </c>
      <c r="M57">
        <v>0</v>
      </c>
      <c r="N57">
        <v>0</v>
      </c>
      <c r="O57">
        <v>0</v>
      </c>
      <c r="P57">
        <v>1803788</v>
      </c>
      <c r="Q57">
        <v>0</v>
      </c>
      <c r="R57">
        <v>0</v>
      </c>
      <c r="S57">
        <v>4455</v>
      </c>
      <c r="T57">
        <v>121291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186342</v>
      </c>
      <c r="AB57">
        <v>0</v>
      </c>
      <c r="AC57">
        <v>186342</v>
      </c>
      <c r="AD57">
        <v>55940836</v>
      </c>
      <c r="AE57">
        <v>0</v>
      </c>
      <c r="AF57">
        <v>13517166</v>
      </c>
      <c r="AG57">
        <v>0</v>
      </c>
      <c r="AH57">
        <v>541</v>
      </c>
      <c r="AI57">
        <v>0</v>
      </c>
      <c r="AJ57">
        <v>0</v>
      </c>
      <c r="AK57">
        <v>0</v>
      </c>
      <c r="AL57">
        <v>69810566</v>
      </c>
      <c r="AM57">
        <v>1631199</v>
      </c>
      <c r="AN57">
        <v>1803788</v>
      </c>
      <c r="AO57">
        <v>461164</v>
      </c>
      <c r="AP57">
        <v>1440926</v>
      </c>
      <c r="AQ57">
        <v>0</v>
      </c>
      <c r="AR57">
        <v>1729501</v>
      </c>
      <c r="AS57">
        <v>2015</v>
      </c>
      <c r="AT57">
        <v>2.33660761323723E-2</v>
      </c>
    </row>
    <row r="58" spans="1:46" x14ac:dyDescent="0.25">
      <c r="A58">
        <v>57</v>
      </c>
      <c r="B58">
        <v>0</v>
      </c>
      <c r="C58">
        <v>0</v>
      </c>
      <c r="D58">
        <v>0</v>
      </c>
      <c r="E58">
        <v>192</v>
      </c>
      <c r="F58">
        <v>0</v>
      </c>
      <c r="G58">
        <v>0</v>
      </c>
      <c r="H58">
        <v>0</v>
      </c>
      <c r="I58">
        <v>0</v>
      </c>
      <c r="J58">
        <v>1237</v>
      </c>
      <c r="K58">
        <v>427011</v>
      </c>
      <c r="L58">
        <v>0</v>
      </c>
      <c r="M58">
        <v>0</v>
      </c>
      <c r="N58">
        <v>0</v>
      </c>
      <c r="O58">
        <v>0</v>
      </c>
      <c r="P58">
        <v>474118</v>
      </c>
      <c r="Q58">
        <v>0</v>
      </c>
      <c r="R58">
        <v>0</v>
      </c>
      <c r="S58">
        <v>4314</v>
      </c>
      <c r="T58">
        <v>136111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176858</v>
      </c>
      <c r="AB58">
        <v>0</v>
      </c>
      <c r="AC58">
        <v>176858</v>
      </c>
      <c r="AD58">
        <v>53319427</v>
      </c>
      <c r="AE58">
        <v>0</v>
      </c>
      <c r="AF58">
        <v>13759895</v>
      </c>
      <c r="AG58">
        <v>0</v>
      </c>
      <c r="AH58">
        <v>832</v>
      </c>
      <c r="AI58">
        <v>0</v>
      </c>
      <c r="AJ58">
        <v>0</v>
      </c>
      <c r="AK58">
        <v>0</v>
      </c>
      <c r="AL58">
        <v>67437065</v>
      </c>
      <c r="AM58">
        <v>1729501</v>
      </c>
      <c r="AN58">
        <v>474118</v>
      </c>
      <c r="AO58">
        <v>113976</v>
      </c>
      <c r="AP58">
        <v>387574</v>
      </c>
      <c r="AQ58">
        <v>0</v>
      </c>
      <c r="AR58">
        <v>1756933</v>
      </c>
      <c r="AS58">
        <v>2015.25</v>
      </c>
      <c r="AT58">
        <v>2.56461487462421E-2</v>
      </c>
    </row>
    <row r="59" spans="1:46" x14ac:dyDescent="0.25">
      <c r="A59">
        <v>58</v>
      </c>
      <c r="B59">
        <v>0</v>
      </c>
      <c r="C59">
        <v>0</v>
      </c>
      <c r="D59">
        <v>0</v>
      </c>
      <c r="E59">
        <v>235</v>
      </c>
      <c r="F59">
        <v>0</v>
      </c>
      <c r="G59">
        <v>0</v>
      </c>
      <c r="H59">
        <v>0</v>
      </c>
      <c r="I59">
        <v>0</v>
      </c>
      <c r="J59">
        <v>2440</v>
      </c>
      <c r="K59">
        <v>848444</v>
      </c>
      <c r="L59">
        <v>0</v>
      </c>
      <c r="M59">
        <v>0</v>
      </c>
      <c r="N59">
        <v>0</v>
      </c>
      <c r="O59">
        <v>0</v>
      </c>
      <c r="P59">
        <v>943276</v>
      </c>
      <c r="Q59">
        <v>0</v>
      </c>
      <c r="R59">
        <v>0</v>
      </c>
      <c r="S59">
        <v>4157</v>
      </c>
      <c r="T59">
        <v>149964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181506</v>
      </c>
      <c r="AB59">
        <v>0</v>
      </c>
      <c r="AC59">
        <v>181506</v>
      </c>
      <c r="AD59">
        <v>54764235</v>
      </c>
      <c r="AE59">
        <v>0</v>
      </c>
      <c r="AF59">
        <v>13703815</v>
      </c>
      <c r="AG59">
        <v>0</v>
      </c>
      <c r="AH59">
        <v>592</v>
      </c>
      <c r="AI59">
        <v>0</v>
      </c>
      <c r="AJ59">
        <v>0</v>
      </c>
      <c r="AK59">
        <v>0</v>
      </c>
      <c r="AL59">
        <v>68843585</v>
      </c>
      <c r="AM59">
        <v>1729501</v>
      </c>
      <c r="AN59">
        <v>943276</v>
      </c>
      <c r="AO59">
        <v>235653</v>
      </c>
      <c r="AP59">
        <v>694417</v>
      </c>
      <c r="AQ59">
        <v>0</v>
      </c>
      <c r="AR59">
        <v>1716295</v>
      </c>
      <c r="AS59">
        <v>2015.5</v>
      </c>
      <c r="AT59">
        <v>2.5122180955567602E-2</v>
      </c>
    </row>
    <row r="60" spans="1:46" x14ac:dyDescent="0.25">
      <c r="A60">
        <v>59</v>
      </c>
      <c r="B60">
        <v>0</v>
      </c>
      <c r="C60">
        <v>0</v>
      </c>
      <c r="D60">
        <v>0</v>
      </c>
      <c r="E60">
        <v>503</v>
      </c>
      <c r="F60">
        <v>0</v>
      </c>
      <c r="G60">
        <v>0</v>
      </c>
      <c r="H60">
        <v>0</v>
      </c>
      <c r="I60">
        <v>0</v>
      </c>
      <c r="J60">
        <v>3570</v>
      </c>
      <c r="K60">
        <v>1241164</v>
      </c>
      <c r="L60">
        <v>0</v>
      </c>
      <c r="M60">
        <v>0</v>
      </c>
      <c r="N60">
        <v>0</v>
      </c>
      <c r="O60">
        <v>0</v>
      </c>
      <c r="P60">
        <v>1382623</v>
      </c>
      <c r="Q60">
        <v>0</v>
      </c>
      <c r="R60">
        <v>0</v>
      </c>
      <c r="S60">
        <v>3979</v>
      </c>
      <c r="T60">
        <v>161999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172245</v>
      </c>
      <c r="AB60">
        <v>0</v>
      </c>
      <c r="AC60">
        <v>172245</v>
      </c>
      <c r="AD60">
        <v>55480135</v>
      </c>
      <c r="AE60">
        <v>0</v>
      </c>
      <c r="AF60">
        <v>14194297</v>
      </c>
      <c r="AG60">
        <v>0</v>
      </c>
      <c r="AH60">
        <v>930</v>
      </c>
      <c r="AI60">
        <v>0</v>
      </c>
      <c r="AJ60">
        <v>0</v>
      </c>
      <c r="AK60">
        <v>0</v>
      </c>
      <c r="AL60">
        <v>70052586</v>
      </c>
      <c r="AM60">
        <v>1729501</v>
      </c>
      <c r="AN60">
        <v>1382623</v>
      </c>
      <c r="AO60">
        <v>351918</v>
      </c>
      <c r="AP60">
        <v>1026510</v>
      </c>
      <c r="AQ60">
        <v>0</v>
      </c>
      <c r="AR60">
        <v>1725306</v>
      </c>
      <c r="AS60">
        <v>2015.75</v>
      </c>
      <c r="AT60">
        <v>2.4688610353370801E-2</v>
      </c>
    </row>
    <row r="61" spans="1:46" x14ac:dyDescent="0.25">
      <c r="A61">
        <v>60</v>
      </c>
      <c r="B61">
        <v>0</v>
      </c>
      <c r="C61">
        <v>0</v>
      </c>
      <c r="D61">
        <v>0</v>
      </c>
      <c r="E61">
        <v>569</v>
      </c>
      <c r="F61">
        <v>0</v>
      </c>
      <c r="G61">
        <v>0</v>
      </c>
      <c r="H61">
        <v>0</v>
      </c>
      <c r="I61">
        <v>0</v>
      </c>
      <c r="J61">
        <v>4516</v>
      </c>
      <c r="K61">
        <v>1655855</v>
      </c>
      <c r="L61">
        <v>0</v>
      </c>
      <c r="M61">
        <v>0</v>
      </c>
      <c r="N61">
        <v>0</v>
      </c>
      <c r="O61">
        <v>0</v>
      </c>
      <c r="P61">
        <v>1854486</v>
      </c>
      <c r="Q61">
        <v>0</v>
      </c>
      <c r="R61">
        <v>0</v>
      </c>
      <c r="S61">
        <v>3933</v>
      </c>
      <c r="T61">
        <v>173971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163257</v>
      </c>
      <c r="AB61">
        <v>0</v>
      </c>
      <c r="AC61">
        <v>163257</v>
      </c>
      <c r="AD61">
        <v>57731543</v>
      </c>
      <c r="AE61">
        <v>0</v>
      </c>
      <c r="AF61">
        <v>14252899</v>
      </c>
      <c r="AG61">
        <v>0</v>
      </c>
      <c r="AH61">
        <v>819</v>
      </c>
      <c r="AI61">
        <v>0</v>
      </c>
      <c r="AJ61">
        <v>0</v>
      </c>
      <c r="AK61">
        <v>0</v>
      </c>
      <c r="AL61">
        <v>72365215</v>
      </c>
      <c r="AM61">
        <v>1729501</v>
      </c>
      <c r="AN61">
        <v>1854486</v>
      </c>
      <c r="AO61">
        <v>465338</v>
      </c>
      <c r="AP61">
        <v>1512424</v>
      </c>
      <c r="AQ61">
        <v>0</v>
      </c>
      <c r="AR61">
        <v>1852777</v>
      </c>
      <c r="AS61">
        <v>2016</v>
      </c>
      <c r="AT61">
        <v>2.3899618069261601E-2</v>
      </c>
    </row>
    <row r="62" spans="1:46" x14ac:dyDescent="0.25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1082</v>
      </c>
      <c r="K62">
        <v>438043</v>
      </c>
      <c r="L62">
        <v>0</v>
      </c>
      <c r="M62">
        <v>0</v>
      </c>
      <c r="N62">
        <v>0</v>
      </c>
      <c r="O62">
        <v>0</v>
      </c>
      <c r="P62">
        <v>492710</v>
      </c>
      <c r="Q62">
        <v>0</v>
      </c>
      <c r="R62">
        <v>0</v>
      </c>
      <c r="S62">
        <v>3686</v>
      </c>
      <c r="T62">
        <v>189151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159693</v>
      </c>
      <c r="AB62">
        <v>0</v>
      </c>
      <c r="AC62">
        <v>159693</v>
      </c>
      <c r="AD62">
        <v>55458726</v>
      </c>
      <c r="AE62">
        <v>0</v>
      </c>
      <c r="AF62">
        <v>14448240</v>
      </c>
      <c r="AG62">
        <v>0</v>
      </c>
      <c r="AH62">
        <v>2347</v>
      </c>
      <c r="AI62">
        <v>0</v>
      </c>
      <c r="AJ62">
        <v>0</v>
      </c>
      <c r="AK62">
        <v>0</v>
      </c>
      <c r="AL62">
        <v>70300714</v>
      </c>
      <c r="AM62">
        <v>1852777</v>
      </c>
      <c r="AN62">
        <v>492710</v>
      </c>
      <c r="AO62">
        <v>120828</v>
      </c>
      <c r="AP62">
        <v>423020</v>
      </c>
      <c r="AQ62">
        <v>0</v>
      </c>
      <c r="AR62">
        <v>1903915</v>
      </c>
      <c r="AS62">
        <v>2016.25</v>
      </c>
      <c r="AT62">
        <v>2.6355023933327299E-2</v>
      </c>
    </row>
    <row r="63" spans="1:46" x14ac:dyDescent="0.25">
      <c r="A63">
        <v>62</v>
      </c>
      <c r="B63">
        <v>0</v>
      </c>
      <c r="C63">
        <v>0</v>
      </c>
      <c r="D63">
        <v>0</v>
      </c>
      <c r="E63">
        <v>68</v>
      </c>
      <c r="F63">
        <v>0</v>
      </c>
      <c r="G63">
        <v>0</v>
      </c>
      <c r="H63">
        <v>0</v>
      </c>
      <c r="I63">
        <v>0</v>
      </c>
      <c r="J63">
        <v>2137</v>
      </c>
      <c r="K63">
        <v>884996</v>
      </c>
      <c r="L63">
        <v>0</v>
      </c>
      <c r="M63">
        <v>0</v>
      </c>
      <c r="N63">
        <v>0</v>
      </c>
      <c r="O63">
        <v>0</v>
      </c>
      <c r="P63">
        <v>997498</v>
      </c>
      <c r="Q63">
        <v>0</v>
      </c>
      <c r="R63">
        <v>0</v>
      </c>
      <c r="S63">
        <v>3648</v>
      </c>
      <c r="T63">
        <v>209522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159889</v>
      </c>
      <c r="AB63">
        <v>0</v>
      </c>
      <c r="AC63">
        <v>159889</v>
      </c>
      <c r="AD63">
        <v>57057168</v>
      </c>
      <c r="AE63">
        <v>0</v>
      </c>
      <c r="AF63">
        <v>14433096</v>
      </c>
      <c r="AG63">
        <v>0</v>
      </c>
      <c r="AH63">
        <v>1442</v>
      </c>
      <c r="AI63">
        <v>0</v>
      </c>
      <c r="AJ63">
        <v>0</v>
      </c>
      <c r="AK63">
        <v>0</v>
      </c>
      <c r="AL63">
        <v>71903311</v>
      </c>
      <c r="AM63">
        <v>1852777</v>
      </c>
      <c r="AN63">
        <v>997498</v>
      </c>
      <c r="AO63">
        <v>242052</v>
      </c>
      <c r="AP63">
        <v>833876</v>
      </c>
      <c r="AQ63">
        <v>0</v>
      </c>
      <c r="AR63">
        <v>1931207</v>
      </c>
      <c r="AS63">
        <v>2016.5</v>
      </c>
      <c r="AT63">
        <v>2.5767617293729402E-2</v>
      </c>
    </row>
    <row r="64" spans="1:46" x14ac:dyDescent="0.25">
      <c r="A64">
        <v>63</v>
      </c>
      <c r="B64">
        <v>0</v>
      </c>
      <c r="C64">
        <v>0</v>
      </c>
      <c r="D64">
        <v>9</v>
      </c>
      <c r="E64">
        <v>202</v>
      </c>
      <c r="F64">
        <v>0</v>
      </c>
      <c r="G64">
        <v>0</v>
      </c>
      <c r="H64">
        <v>0</v>
      </c>
      <c r="I64">
        <v>0</v>
      </c>
      <c r="J64">
        <v>3140</v>
      </c>
      <c r="K64">
        <v>1307981</v>
      </c>
      <c r="L64">
        <v>0</v>
      </c>
      <c r="M64">
        <v>0</v>
      </c>
      <c r="N64">
        <v>0</v>
      </c>
      <c r="O64">
        <v>0</v>
      </c>
      <c r="P64">
        <v>1484241</v>
      </c>
      <c r="Q64">
        <v>0</v>
      </c>
      <c r="R64">
        <v>0</v>
      </c>
      <c r="S64">
        <v>3542</v>
      </c>
      <c r="T64">
        <v>216210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153769</v>
      </c>
      <c r="AB64">
        <v>0</v>
      </c>
      <c r="AC64">
        <v>153769</v>
      </c>
      <c r="AD64">
        <v>57849277</v>
      </c>
      <c r="AE64">
        <v>0</v>
      </c>
      <c r="AF64">
        <v>15267909</v>
      </c>
      <c r="AG64">
        <v>0</v>
      </c>
      <c r="AH64">
        <v>961</v>
      </c>
      <c r="AI64">
        <v>0</v>
      </c>
      <c r="AJ64">
        <v>0</v>
      </c>
      <c r="AK64">
        <v>0</v>
      </c>
      <c r="AL64">
        <v>73529887</v>
      </c>
      <c r="AM64">
        <v>1852777</v>
      </c>
      <c r="AN64">
        <v>1484241</v>
      </c>
      <c r="AO64">
        <v>359936</v>
      </c>
      <c r="AP64">
        <v>1278543</v>
      </c>
      <c r="AQ64">
        <v>0</v>
      </c>
      <c r="AR64">
        <v>2007015</v>
      </c>
      <c r="AS64">
        <v>2016.75</v>
      </c>
      <c r="AT64">
        <v>2.5197604342843599E-2</v>
      </c>
    </row>
    <row r="65" spans="1:46" x14ac:dyDescent="0.25">
      <c r="A65">
        <v>64</v>
      </c>
      <c r="B65">
        <v>0</v>
      </c>
      <c r="C65">
        <v>0</v>
      </c>
      <c r="D65">
        <v>9</v>
      </c>
      <c r="E65">
        <v>525</v>
      </c>
      <c r="F65">
        <v>0</v>
      </c>
      <c r="G65">
        <v>0</v>
      </c>
      <c r="H65">
        <v>0</v>
      </c>
      <c r="I65">
        <v>0</v>
      </c>
      <c r="J65">
        <v>3976</v>
      </c>
      <c r="K65">
        <v>1780601</v>
      </c>
      <c r="L65">
        <v>0</v>
      </c>
      <c r="M65">
        <v>0</v>
      </c>
      <c r="N65">
        <v>0</v>
      </c>
      <c r="O65">
        <v>0</v>
      </c>
      <c r="P65">
        <v>2031881</v>
      </c>
      <c r="Q65">
        <v>0</v>
      </c>
      <c r="R65">
        <v>0</v>
      </c>
      <c r="S65">
        <v>3319</v>
      </c>
      <c r="T65">
        <v>215363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152245</v>
      </c>
      <c r="AB65">
        <v>0</v>
      </c>
      <c r="AC65">
        <v>152245</v>
      </c>
      <c r="AD65">
        <v>61369049</v>
      </c>
      <c r="AE65">
        <v>0</v>
      </c>
      <c r="AF65">
        <v>15458177</v>
      </c>
      <c r="AG65">
        <v>0</v>
      </c>
      <c r="AH65">
        <v>565</v>
      </c>
      <c r="AI65">
        <v>0</v>
      </c>
      <c r="AJ65">
        <v>0</v>
      </c>
      <c r="AK65">
        <v>0</v>
      </c>
      <c r="AL65">
        <v>77236124</v>
      </c>
      <c r="AM65">
        <v>1852777</v>
      </c>
      <c r="AN65">
        <v>2031881</v>
      </c>
      <c r="AO65">
        <v>473410</v>
      </c>
      <c r="AP65">
        <v>1858346</v>
      </c>
      <c r="AQ65">
        <v>-1625</v>
      </c>
      <c r="AR65">
        <v>2151027</v>
      </c>
      <c r="AS65">
        <v>2017</v>
      </c>
      <c r="AT65">
        <v>2.3988477205303602E-2</v>
      </c>
    </row>
    <row r="66" spans="1:46" x14ac:dyDescent="0.25">
      <c r="A66">
        <v>65</v>
      </c>
      <c r="B66">
        <v>0</v>
      </c>
      <c r="C66">
        <v>0</v>
      </c>
      <c r="D66">
        <v>0</v>
      </c>
      <c r="E66">
        <v>33</v>
      </c>
      <c r="F66">
        <v>0</v>
      </c>
      <c r="G66">
        <v>0</v>
      </c>
      <c r="H66" t="s">
        <v>46</v>
      </c>
      <c r="I66" t="s">
        <v>46</v>
      </c>
      <c r="J66">
        <v>813</v>
      </c>
      <c r="K66">
        <v>534344</v>
      </c>
      <c r="L66">
        <v>0</v>
      </c>
      <c r="M66" t="s">
        <v>46</v>
      </c>
      <c r="N66">
        <v>0</v>
      </c>
      <c r="O66">
        <v>0</v>
      </c>
      <c r="P66">
        <v>608935</v>
      </c>
      <c r="Q66">
        <v>0</v>
      </c>
      <c r="R66">
        <v>0</v>
      </c>
      <c r="S66">
        <v>3180</v>
      </c>
      <c r="T66">
        <v>247476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144892</v>
      </c>
      <c r="AB66">
        <v>0</v>
      </c>
      <c r="AC66">
        <v>144892</v>
      </c>
      <c r="AD66">
        <v>59609442</v>
      </c>
      <c r="AE66">
        <v>0</v>
      </c>
      <c r="AF66">
        <v>15800024</v>
      </c>
      <c r="AG66" t="s">
        <v>46</v>
      </c>
      <c r="AH66">
        <v>1596</v>
      </c>
      <c r="AI66">
        <v>0</v>
      </c>
      <c r="AJ66">
        <v>0</v>
      </c>
      <c r="AK66">
        <v>0</v>
      </c>
      <c r="AL66">
        <v>75843684</v>
      </c>
      <c r="AM66">
        <v>2151027</v>
      </c>
      <c r="AN66">
        <v>608935</v>
      </c>
      <c r="AO66">
        <v>122425</v>
      </c>
      <c r="AP66">
        <v>593631</v>
      </c>
      <c r="AQ66">
        <v>-283</v>
      </c>
      <c r="AR66">
        <v>2257865</v>
      </c>
      <c r="AS66">
        <v>2017.25</v>
      </c>
      <c r="AT66">
        <v>2.8361320106760599E-2</v>
      </c>
    </row>
    <row r="67" spans="1:46" x14ac:dyDescent="0.25">
      <c r="A67">
        <v>66</v>
      </c>
      <c r="B67">
        <v>0</v>
      </c>
      <c r="C67">
        <v>0</v>
      </c>
      <c r="D67">
        <v>0</v>
      </c>
      <c r="E67">
        <v>269</v>
      </c>
      <c r="F67">
        <v>0</v>
      </c>
      <c r="G67">
        <v>0</v>
      </c>
      <c r="H67" t="s">
        <v>46</v>
      </c>
      <c r="I67" t="s">
        <v>46</v>
      </c>
      <c r="J67">
        <v>1746</v>
      </c>
      <c r="K67">
        <v>1094723</v>
      </c>
      <c r="L67">
        <v>0</v>
      </c>
      <c r="M67" t="s">
        <v>46</v>
      </c>
      <c r="N67">
        <v>0</v>
      </c>
      <c r="O67">
        <v>0</v>
      </c>
      <c r="P67">
        <v>1253281</v>
      </c>
      <c r="Q67">
        <v>0</v>
      </c>
      <c r="R67">
        <v>0</v>
      </c>
      <c r="S67">
        <v>2894</v>
      </c>
      <c r="T67">
        <v>279187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146148</v>
      </c>
      <c r="AB67">
        <v>0</v>
      </c>
      <c r="AC67">
        <v>146148</v>
      </c>
      <c r="AD67">
        <v>61648254</v>
      </c>
      <c r="AE67">
        <v>0</v>
      </c>
      <c r="AF67">
        <v>15871090</v>
      </c>
      <c r="AG67" t="s">
        <v>46</v>
      </c>
      <c r="AH67">
        <v>2212</v>
      </c>
      <c r="AI67">
        <v>0</v>
      </c>
      <c r="AJ67">
        <v>0</v>
      </c>
      <c r="AK67">
        <v>0</v>
      </c>
      <c r="AL67">
        <v>77986522</v>
      </c>
      <c r="AM67">
        <v>2151027</v>
      </c>
      <c r="AN67">
        <v>1253281</v>
      </c>
      <c r="AO67">
        <v>248165</v>
      </c>
      <c r="AP67">
        <v>1232602</v>
      </c>
      <c r="AQ67">
        <v>-1785</v>
      </c>
      <c r="AR67">
        <v>2376728</v>
      </c>
      <c r="AS67">
        <v>2017.5</v>
      </c>
      <c r="AT67">
        <v>2.7582035265016701E-2</v>
      </c>
    </row>
    <row r="68" spans="1:46" x14ac:dyDescent="0.25">
      <c r="A68">
        <v>67</v>
      </c>
      <c r="B68">
        <v>0</v>
      </c>
      <c r="C68">
        <v>0</v>
      </c>
      <c r="D68">
        <v>25</v>
      </c>
      <c r="E68">
        <v>269</v>
      </c>
      <c r="F68">
        <v>0</v>
      </c>
      <c r="G68">
        <v>0</v>
      </c>
      <c r="H68" t="s">
        <v>46</v>
      </c>
      <c r="I68" t="s">
        <v>46</v>
      </c>
      <c r="J68">
        <v>2602</v>
      </c>
      <c r="K68">
        <v>1651028</v>
      </c>
      <c r="L68">
        <v>0</v>
      </c>
      <c r="M68" t="s">
        <v>46</v>
      </c>
      <c r="N68">
        <v>0</v>
      </c>
      <c r="O68">
        <v>0</v>
      </c>
      <c r="P68">
        <v>1903340</v>
      </c>
      <c r="Q68">
        <v>0</v>
      </c>
      <c r="R68">
        <v>0</v>
      </c>
      <c r="S68">
        <v>2119</v>
      </c>
      <c r="T68">
        <v>322261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145336</v>
      </c>
      <c r="AB68">
        <v>0</v>
      </c>
      <c r="AC68">
        <v>145336</v>
      </c>
      <c r="AD68">
        <v>63326564</v>
      </c>
      <c r="AE68">
        <v>0</v>
      </c>
      <c r="AF68">
        <v>16597193</v>
      </c>
      <c r="AG68" t="s">
        <v>46</v>
      </c>
      <c r="AH68">
        <v>1434</v>
      </c>
      <c r="AI68">
        <v>0</v>
      </c>
      <c r="AJ68">
        <v>0</v>
      </c>
      <c r="AK68">
        <v>0</v>
      </c>
      <c r="AL68">
        <v>80433548</v>
      </c>
      <c r="AM68">
        <v>2151027</v>
      </c>
      <c r="AN68">
        <v>1903340</v>
      </c>
      <c r="AO68">
        <v>373100</v>
      </c>
      <c r="AP68">
        <v>1908479</v>
      </c>
      <c r="AQ68">
        <v>-3861</v>
      </c>
      <c r="AR68">
        <v>2525405</v>
      </c>
      <c r="AS68">
        <v>2017.75</v>
      </c>
      <c r="AT68">
        <v>2.6742908319797101E-2</v>
      </c>
    </row>
    <row r="69" spans="1:46" x14ac:dyDescent="0.25">
      <c r="A69">
        <v>68</v>
      </c>
      <c r="B69">
        <v>0</v>
      </c>
      <c r="C69">
        <v>0</v>
      </c>
      <c r="D69">
        <v>25</v>
      </c>
      <c r="E69">
        <v>338</v>
      </c>
      <c r="F69">
        <v>0</v>
      </c>
      <c r="G69">
        <v>0</v>
      </c>
      <c r="H69" t="s">
        <v>46</v>
      </c>
      <c r="I69" t="s">
        <v>46</v>
      </c>
      <c r="J69">
        <v>3397</v>
      </c>
      <c r="K69">
        <v>2259796</v>
      </c>
      <c r="L69">
        <v>0</v>
      </c>
      <c r="M69" t="s">
        <v>46</v>
      </c>
      <c r="N69">
        <v>0</v>
      </c>
      <c r="O69">
        <v>0</v>
      </c>
      <c r="P69">
        <v>2615032</v>
      </c>
      <c r="Q69">
        <v>0</v>
      </c>
      <c r="R69">
        <v>0</v>
      </c>
      <c r="S69">
        <v>1175</v>
      </c>
      <c r="T69">
        <v>367656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139213</v>
      </c>
      <c r="AB69">
        <v>0</v>
      </c>
      <c r="AC69">
        <v>139213</v>
      </c>
      <c r="AD69">
        <v>67150916</v>
      </c>
      <c r="AE69">
        <v>0</v>
      </c>
      <c r="AF69">
        <v>16533854</v>
      </c>
      <c r="AG69" t="s">
        <v>46</v>
      </c>
      <c r="AH69">
        <v>1168</v>
      </c>
      <c r="AI69">
        <v>0</v>
      </c>
      <c r="AJ69">
        <v>0</v>
      </c>
      <c r="AK69">
        <v>0</v>
      </c>
      <c r="AL69">
        <v>84232265</v>
      </c>
      <c r="AM69">
        <v>2151027</v>
      </c>
      <c r="AN69">
        <v>2615032</v>
      </c>
      <c r="AO69">
        <v>497826</v>
      </c>
      <c r="AP69">
        <v>2585544</v>
      </c>
      <c r="AQ69">
        <v>-6176</v>
      </c>
      <c r="AR69">
        <v>2613189</v>
      </c>
      <c r="AS69">
        <v>2018</v>
      </c>
      <c r="AT69">
        <v>2.5536853366106199E-2</v>
      </c>
    </row>
    <row r="70" spans="1:46" x14ac:dyDescent="0.25">
      <c r="A70">
        <v>69</v>
      </c>
      <c r="B70">
        <v>0</v>
      </c>
      <c r="C70">
        <v>0</v>
      </c>
      <c r="D70">
        <v>25</v>
      </c>
      <c r="E70">
        <v>101</v>
      </c>
      <c r="F70">
        <v>0</v>
      </c>
      <c r="G70">
        <v>0</v>
      </c>
      <c r="H70" t="s">
        <v>46</v>
      </c>
      <c r="I70" t="s">
        <v>46</v>
      </c>
      <c r="J70">
        <v>927</v>
      </c>
      <c r="K70">
        <v>662196</v>
      </c>
      <c r="L70">
        <v>0</v>
      </c>
      <c r="M70" t="s">
        <v>46</v>
      </c>
      <c r="N70">
        <v>0</v>
      </c>
      <c r="O70">
        <v>0</v>
      </c>
      <c r="P70">
        <v>768625</v>
      </c>
      <c r="Q70">
        <v>0</v>
      </c>
      <c r="R70">
        <v>0</v>
      </c>
      <c r="S70">
        <v>1073</v>
      </c>
      <c r="T70">
        <v>433346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134710</v>
      </c>
      <c r="AB70">
        <v>0</v>
      </c>
      <c r="AC70">
        <v>134710</v>
      </c>
      <c r="AD70">
        <v>65439244</v>
      </c>
      <c r="AE70">
        <v>0</v>
      </c>
      <c r="AF70">
        <v>16678739</v>
      </c>
      <c r="AG70" t="s">
        <v>46</v>
      </c>
      <c r="AH70">
        <v>823</v>
      </c>
      <c r="AI70">
        <v>0</v>
      </c>
      <c r="AJ70">
        <v>0</v>
      </c>
      <c r="AK70">
        <v>0</v>
      </c>
      <c r="AL70">
        <v>82725748</v>
      </c>
      <c r="AM70">
        <v>2613189</v>
      </c>
      <c r="AN70">
        <v>768625</v>
      </c>
      <c r="AO70">
        <v>133831</v>
      </c>
      <c r="AP70">
        <v>750825</v>
      </c>
      <c r="AQ70">
        <v>-1346</v>
      </c>
      <c r="AR70">
        <v>2727874</v>
      </c>
      <c r="AS70">
        <v>2018.25</v>
      </c>
      <c r="AT70">
        <v>3.1588581102947502E-2</v>
      </c>
    </row>
    <row r="71" spans="1:46" x14ac:dyDescent="0.25">
      <c r="A71">
        <v>70</v>
      </c>
      <c r="B71">
        <v>0</v>
      </c>
      <c r="C71">
        <v>0</v>
      </c>
      <c r="D71">
        <v>498</v>
      </c>
      <c r="E71">
        <v>112</v>
      </c>
      <c r="F71">
        <v>0</v>
      </c>
      <c r="G71">
        <v>0</v>
      </c>
      <c r="H71" t="s">
        <v>46</v>
      </c>
      <c r="I71" t="s">
        <v>46</v>
      </c>
      <c r="J71" t="s">
        <v>46</v>
      </c>
      <c r="K71">
        <v>1344984</v>
      </c>
      <c r="L71">
        <v>0</v>
      </c>
      <c r="M71" t="s">
        <v>46</v>
      </c>
      <c r="N71">
        <v>0</v>
      </c>
      <c r="O71" t="s">
        <v>46</v>
      </c>
      <c r="P71">
        <v>1557728</v>
      </c>
      <c r="Q71">
        <v>0</v>
      </c>
      <c r="R71">
        <v>0</v>
      </c>
      <c r="S71">
        <v>458</v>
      </c>
      <c r="T71">
        <v>515480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141026</v>
      </c>
      <c r="AB71">
        <v>0</v>
      </c>
      <c r="AC71">
        <v>141026</v>
      </c>
      <c r="AD71">
        <v>67668652</v>
      </c>
      <c r="AE71">
        <v>0</v>
      </c>
      <c r="AF71">
        <v>16405718</v>
      </c>
      <c r="AG71" t="s">
        <v>46</v>
      </c>
      <c r="AH71">
        <v>1602</v>
      </c>
      <c r="AI71" t="s">
        <v>46</v>
      </c>
      <c r="AJ71" t="s">
        <v>46</v>
      </c>
      <c r="AK71" t="s">
        <v>46</v>
      </c>
      <c r="AL71">
        <v>84770384</v>
      </c>
      <c r="AM71">
        <v>2613189</v>
      </c>
      <c r="AN71">
        <v>1557728</v>
      </c>
      <c r="AO71">
        <v>274473</v>
      </c>
      <c r="AP71">
        <v>1492924</v>
      </c>
      <c r="AQ71">
        <v>-1783</v>
      </c>
      <c r="AR71">
        <v>2821075</v>
      </c>
      <c r="AS71">
        <v>2018.5</v>
      </c>
      <c r="AT71">
        <v>3.08266740893848E-2</v>
      </c>
    </row>
    <row r="72" spans="1:46" x14ac:dyDescent="0.25">
      <c r="A72">
        <v>71</v>
      </c>
      <c r="B72">
        <v>0</v>
      </c>
      <c r="C72">
        <v>0</v>
      </c>
      <c r="D72">
        <v>498</v>
      </c>
      <c r="E72">
        <v>154</v>
      </c>
      <c r="F72">
        <v>0</v>
      </c>
      <c r="G72">
        <v>0</v>
      </c>
      <c r="H72" t="s">
        <v>46</v>
      </c>
      <c r="I72" t="s">
        <v>46</v>
      </c>
      <c r="J72" t="s">
        <v>46</v>
      </c>
      <c r="K72">
        <v>2018735</v>
      </c>
      <c r="L72">
        <v>0</v>
      </c>
      <c r="M72" t="s">
        <v>46</v>
      </c>
      <c r="N72">
        <v>0</v>
      </c>
      <c r="O72" t="s">
        <v>46</v>
      </c>
      <c r="P72">
        <v>2343306</v>
      </c>
      <c r="Q72">
        <v>0</v>
      </c>
      <c r="R72">
        <v>0</v>
      </c>
      <c r="S72">
        <v>412</v>
      </c>
      <c r="T72">
        <v>635963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141820</v>
      </c>
      <c r="AB72">
        <v>0</v>
      </c>
      <c r="AC72">
        <v>141820</v>
      </c>
      <c r="AD72">
        <v>69107877</v>
      </c>
      <c r="AE72">
        <v>0</v>
      </c>
      <c r="AF72">
        <v>16948059</v>
      </c>
      <c r="AG72" t="s">
        <v>46</v>
      </c>
      <c r="AH72">
        <v>1719</v>
      </c>
      <c r="AI72" t="s">
        <v>46</v>
      </c>
      <c r="AJ72" t="s">
        <v>46</v>
      </c>
      <c r="AK72" t="s">
        <v>46</v>
      </c>
      <c r="AL72">
        <v>86872224</v>
      </c>
      <c r="AM72">
        <v>2613189</v>
      </c>
      <c r="AN72">
        <v>2343306</v>
      </c>
      <c r="AO72">
        <v>417308</v>
      </c>
      <c r="AP72">
        <v>2235257</v>
      </c>
      <c r="AQ72">
        <v>-2581</v>
      </c>
      <c r="AR72">
        <v>2919867</v>
      </c>
      <c r="AS72">
        <v>2018.75</v>
      </c>
      <c r="AT72">
        <v>3.00808345829848E-2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T72"/>
  <sheetViews>
    <sheetView topLeftCell="A49" workbookViewId="0"/>
  </sheetViews>
  <sheetFormatPr defaultRowHeight="15" x14ac:dyDescent="0.25"/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204607</v>
      </c>
      <c r="L2">
        <v>201</v>
      </c>
      <c r="M2">
        <v>0</v>
      </c>
      <c r="N2">
        <v>0</v>
      </c>
      <c r="O2">
        <v>0</v>
      </c>
      <c r="P2">
        <v>204808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 t="s">
        <v>46</v>
      </c>
      <c r="X2">
        <v>0</v>
      </c>
      <c r="Y2" t="s">
        <v>46</v>
      </c>
      <c r="Z2">
        <v>0</v>
      </c>
      <c r="AA2">
        <v>0</v>
      </c>
      <c r="AB2">
        <v>0</v>
      </c>
      <c r="AC2">
        <v>0</v>
      </c>
      <c r="AD2">
        <v>7976013</v>
      </c>
      <c r="AE2">
        <v>0</v>
      </c>
      <c r="AF2">
        <v>0</v>
      </c>
      <c r="AG2">
        <v>0</v>
      </c>
      <c r="AH2">
        <v>3507</v>
      </c>
      <c r="AI2" t="s">
        <v>46</v>
      </c>
      <c r="AJ2" t="s">
        <v>46</v>
      </c>
      <c r="AK2" t="s">
        <v>46</v>
      </c>
      <c r="AL2">
        <v>7979520</v>
      </c>
      <c r="AM2">
        <v>391533</v>
      </c>
      <c r="AN2">
        <v>204808</v>
      </c>
      <c r="AO2">
        <v>72487</v>
      </c>
      <c r="AP2">
        <v>133693</v>
      </c>
      <c r="AQ2">
        <v>2474</v>
      </c>
      <c r="AR2">
        <v>395379</v>
      </c>
      <c r="AS2">
        <v>2001.25</v>
      </c>
      <c r="AT2">
        <v>4.90672371270452E-2</v>
      </c>
    </row>
    <row r="3" spans="1:46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369992</v>
      </c>
      <c r="L3">
        <v>374</v>
      </c>
      <c r="M3">
        <v>0</v>
      </c>
      <c r="N3">
        <v>0</v>
      </c>
      <c r="O3">
        <v>0</v>
      </c>
      <c r="P3">
        <v>370366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 t="s">
        <v>46</v>
      </c>
      <c r="X3">
        <v>0</v>
      </c>
      <c r="Y3" t="s">
        <v>46</v>
      </c>
      <c r="Z3">
        <v>0</v>
      </c>
      <c r="AA3">
        <v>0</v>
      </c>
      <c r="AB3">
        <v>0</v>
      </c>
      <c r="AC3">
        <v>0</v>
      </c>
      <c r="AD3">
        <v>7544389</v>
      </c>
      <c r="AE3">
        <v>0</v>
      </c>
      <c r="AF3">
        <v>0</v>
      </c>
      <c r="AG3">
        <v>0</v>
      </c>
      <c r="AH3">
        <v>3507</v>
      </c>
      <c r="AI3" t="s">
        <v>46</v>
      </c>
      <c r="AJ3" t="s">
        <v>46</v>
      </c>
      <c r="AK3" t="s">
        <v>46</v>
      </c>
      <c r="AL3">
        <v>7547896</v>
      </c>
      <c r="AM3">
        <v>391533</v>
      </c>
      <c r="AN3">
        <v>370366</v>
      </c>
      <c r="AO3">
        <v>143230</v>
      </c>
      <c r="AP3">
        <v>234764</v>
      </c>
      <c r="AQ3">
        <v>3150</v>
      </c>
      <c r="AR3">
        <v>402311</v>
      </c>
      <c r="AS3">
        <v>2001.5</v>
      </c>
      <c r="AT3">
        <v>5.1873131267309497E-2</v>
      </c>
    </row>
    <row r="4" spans="1:46" x14ac:dyDescent="0.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518965</v>
      </c>
      <c r="L4">
        <v>770</v>
      </c>
      <c r="M4">
        <v>0</v>
      </c>
      <c r="N4">
        <v>0</v>
      </c>
      <c r="O4">
        <v>0</v>
      </c>
      <c r="P4">
        <v>519735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 t="s">
        <v>46</v>
      </c>
      <c r="X4">
        <v>0</v>
      </c>
      <c r="Y4" t="s">
        <v>46</v>
      </c>
      <c r="Z4">
        <v>0</v>
      </c>
      <c r="AA4">
        <v>0</v>
      </c>
      <c r="AB4">
        <v>0</v>
      </c>
      <c r="AC4">
        <v>0</v>
      </c>
      <c r="AD4">
        <v>7774015</v>
      </c>
      <c r="AE4">
        <v>0</v>
      </c>
      <c r="AF4">
        <v>0</v>
      </c>
      <c r="AG4">
        <v>0</v>
      </c>
      <c r="AH4">
        <v>3987</v>
      </c>
      <c r="AI4" t="s">
        <v>46</v>
      </c>
      <c r="AJ4" t="s">
        <v>46</v>
      </c>
      <c r="AK4" t="s">
        <v>46</v>
      </c>
      <c r="AL4">
        <v>7778002</v>
      </c>
      <c r="AM4">
        <v>391533</v>
      </c>
      <c r="AN4">
        <v>519735</v>
      </c>
      <c r="AO4">
        <v>210188</v>
      </c>
      <c r="AP4">
        <v>353574</v>
      </c>
      <c r="AQ4">
        <v>4118</v>
      </c>
      <c r="AR4">
        <v>439678</v>
      </c>
      <c r="AS4">
        <v>2001.75</v>
      </c>
      <c r="AT4">
        <v>5.0338505955642598E-2</v>
      </c>
    </row>
    <row r="5" spans="1:46" x14ac:dyDescent="0.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687479</v>
      </c>
      <c r="L5">
        <v>1130</v>
      </c>
      <c r="M5">
        <v>0</v>
      </c>
      <c r="N5">
        <v>0</v>
      </c>
      <c r="O5">
        <v>0</v>
      </c>
      <c r="P5">
        <v>688609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 t="s">
        <v>46</v>
      </c>
      <c r="X5">
        <v>0</v>
      </c>
      <c r="Y5" t="s">
        <v>46</v>
      </c>
      <c r="Z5">
        <v>0</v>
      </c>
      <c r="AA5">
        <v>0</v>
      </c>
      <c r="AB5">
        <v>0</v>
      </c>
      <c r="AC5">
        <v>0</v>
      </c>
      <c r="AD5">
        <v>7830647</v>
      </c>
      <c r="AE5">
        <v>0</v>
      </c>
      <c r="AF5">
        <v>0</v>
      </c>
      <c r="AG5">
        <v>0</v>
      </c>
      <c r="AH5">
        <v>3934</v>
      </c>
      <c r="AI5" t="s">
        <v>46</v>
      </c>
      <c r="AJ5" t="s">
        <v>46</v>
      </c>
      <c r="AK5" t="s">
        <v>46</v>
      </c>
      <c r="AL5">
        <v>7834581</v>
      </c>
      <c r="AM5">
        <v>391533</v>
      </c>
      <c r="AN5">
        <v>688609</v>
      </c>
      <c r="AO5">
        <v>276344</v>
      </c>
      <c r="AP5">
        <v>511564</v>
      </c>
      <c r="AQ5">
        <v>-4074</v>
      </c>
      <c r="AR5">
        <v>486758</v>
      </c>
      <c r="AS5">
        <v>2002</v>
      </c>
      <c r="AT5">
        <v>4.9974976326111101E-2</v>
      </c>
    </row>
    <row r="6" spans="1:46" x14ac:dyDescent="0.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152801</v>
      </c>
      <c r="L6">
        <v>478</v>
      </c>
      <c r="M6">
        <v>0</v>
      </c>
      <c r="N6">
        <v>0</v>
      </c>
      <c r="O6">
        <v>0</v>
      </c>
      <c r="P6">
        <v>153279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 t="s">
        <v>46</v>
      </c>
      <c r="X6">
        <v>0</v>
      </c>
      <c r="Y6" t="s">
        <v>46</v>
      </c>
      <c r="Z6">
        <v>0</v>
      </c>
      <c r="AA6">
        <v>0</v>
      </c>
      <c r="AB6">
        <v>0</v>
      </c>
      <c r="AC6">
        <v>0</v>
      </c>
      <c r="AD6">
        <v>9001386</v>
      </c>
      <c r="AE6">
        <v>0</v>
      </c>
      <c r="AF6">
        <v>0</v>
      </c>
      <c r="AG6">
        <v>0</v>
      </c>
      <c r="AH6">
        <v>3934</v>
      </c>
      <c r="AI6" t="s">
        <v>46</v>
      </c>
      <c r="AJ6" t="s">
        <v>46</v>
      </c>
      <c r="AK6" t="s">
        <v>46</v>
      </c>
      <c r="AL6">
        <v>9005320</v>
      </c>
      <c r="AM6">
        <v>486758</v>
      </c>
      <c r="AN6">
        <v>153279</v>
      </c>
      <c r="AO6">
        <v>77028</v>
      </c>
      <c r="AP6">
        <v>153207</v>
      </c>
      <c r="AQ6">
        <v>-886</v>
      </c>
      <c r="AR6">
        <v>562828</v>
      </c>
      <c r="AS6">
        <v>2002.25</v>
      </c>
      <c r="AT6">
        <v>5.4052271324061797E-2</v>
      </c>
    </row>
    <row r="7" spans="1:46" x14ac:dyDescent="0.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350132</v>
      </c>
      <c r="L7">
        <v>1248</v>
      </c>
      <c r="M7">
        <v>0</v>
      </c>
      <c r="N7">
        <v>0</v>
      </c>
      <c r="O7">
        <v>0</v>
      </c>
      <c r="P7">
        <v>351380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 t="s">
        <v>46</v>
      </c>
      <c r="X7">
        <v>0</v>
      </c>
      <c r="Y7" t="s">
        <v>46</v>
      </c>
      <c r="Z7">
        <v>0</v>
      </c>
      <c r="AA7">
        <v>0</v>
      </c>
      <c r="AB7">
        <v>0</v>
      </c>
      <c r="AC7">
        <v>0</v>
      </c>
      <c r="AD7">
        <v>8948584</v>
      </c>
      <c r="AE7">
        <v>0</v>
      </c>
      <c r="AF7">
        <v>0</v>
      </c>
      <c r="AG7">
        <v>0</v>
      </c>
      <c r="AH7">
        <v>3934</v>
      </c>
      <c r="AI7" t="s">
        <v>46</v>
      </c>
      <c r="AJ7" t="s">
        <v>46</v>
      </c>
      <c r="AK7" t="s">
        <v>46</v>
      </c>
      <c r="AL7">
        <v>8952518</v>
      </c>
      <c r="AM7">
        <v>486758</v>
      </c>
      <c r="AN7">
        <v>351380</v>
      </c>
      <c r="AO7">
        <v>151110</v>
      </c>
      <c r="AP7">
        <v>298021</v>
      </c>
      <c r="AQ7">
        <v>3515</v>
      </c>
      <c r="AR7">
        <v>588024</v>
      </c>
      <c r="AS7">
        <v>2002.5</v>
      </c>
      <c r="AT7">
        <v>5.4371071915186302E-2</v>
      </c>
    </row>
    <row r="8" spans="1:46" x14ac:dyDescent="0.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523714</v>
      </c>
      <c r="L8">
        <v>1657</v>
      </c>
      <c r="M8">
        <v>0</v>
      </c>
      <c r="N8">
        <v>0</v>
      </c>
      <c r="O8">
        <v>0</v>
      </c>
      <c r="P8">
        <v>525371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 t="s">
        <v>46</v>
      </c>
      <c r="X8">
        <v>0</v>
      </c>
      <c r="Y8" t="s">
        <v>46</v>
      </c>
      <c r="Z8">
        <v>0</v>
      </c>
      <c r="AA8">
        <v>0</v>
      </c>
      <c r="AB8">
        <v>0</v>
      </c>
      <c r="AC8">
        <v>0</v>
      </c>
      <c r="AD8">
        <v>10228571</v>
      </c>
      <c r="AE8">
        <v>0</v>
      </c>
      <c r="AF8">
        <v>0</v>
      </c>
      <c r="AG8">
        <v>0</v>
      </c>
      <c r="AH8">
        <v>4376</v>
      </c>
      <c r="AI8" t="s">
        <v>46</v>
      </c>
      <c r="AJ8" t="s">
        <v>46</v>
      </c>
      <c r="AK8" t="s">
        <v>46</v>
      </c>
      <c r="AL8">
        <v>10232947</v>
      </c>
      <c r="AM8">
        <v>486758</v>
      </c>
      <c r="AN8">
        <v>525371</v>
      </c>
      <c r="AO8">
        <v>126543</v>
      </c>
      <c r="AP8">
        <v>681481</v>
      </c>
      <c r="AQ8">
        <v>3250</v>
      </c>
      <c r="AR8">
        <v>772661</v>
      </c>
      <c r="AS8">
        <v>2002.75</v>
      </c>
      <c r="AT8">
        <v>4.7567724136556203E-2</v>
      </c>
    </row>
    <row r="9" spans="1:46" x14ac:dyDescent="0.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752795</v>
      </c>
      <c r="L9">
        <v>2532</v>
      </c>
      <c r="M9">
        <v>0</v>
      </c>
      <c r="N9">
        <v>0</v>
      </c>
      <c r="O9">
        <v>0</v>
      </c>
      <c r="P9">
        <v>755327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 t="s">
        <v>46</v>
      </c>
      <c r="X9">
        <v>0</v>
      </c>
      <c r="Y9" t="s">
        <v>46</v>
      </c>
      <c r="Z9">
        <v>0</v>
      </c>
      <c r="AA9">
        <v>0</v>
      </c>
      <c r="AB9">
        <v>0</v>
      </c>
      <c r="AC9">
        <v>0</v>
      </c>
      <c r="AD9">
        <v>8250631</v>
      </c>
      <c r="AE9">
        <v>0</v>
      </c>
      <c r="AF9">
        <v>0</v>
      </c>
      <c r="AG9">
        <v>0</v>
      </c>
      <c r="AH9">
        <v>4376</v>
      </c>
      <c r="AI9" t="s">
        <v>46</v>
      </c>
      <c r="AJ9" t="s">
        <v>46</v>
      </c>
      <c r="AK9" t="s">
        <v>46</v>
      </c>
      <c r="AL9">
        <v>8255007</v>
      </c>
      <c r="AM9">
        <v>486758</v>
      </c>
      <c r="AN9">
        <v>755327</v>
      </c>
      <c r="AO9">
        <v>160401</v>
      </c>
      <c r="AP9">
        <v>955828</v>
      </c>
      <c r="AQ9">
        <v>-20100</v>
      </c>
      <c r="AR9">
        <v>827560</v>
      </c>
      <c r="AS9">
        <v>2003</v>
      </c>
      <c r="AT9">
        <v>5.8965183191243803E-2</v>
      </c>
    </row>
    <row r="10" spans="1:46" x14ac:dyDescent="0.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270173</v>
      </c>
      <c r="L10">
        <v>804</v>
      </c>
      <c r="M10">
        <v>0</v>
      </c>
      <c r="N10">
        <v>0</v>
      </c>
      <c r="O10">
        <v>0</v>
      </c>
      <c r="P10">
        <v>270977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 t="s">
        <v>46</v>
      </c>
      <c r="X10">
        <v>0</v>
      </c>
      <c r="Y10" t="s">
        <v>46</v>
      </c>
      <c r="Z10">
        <v>0</v>
      </c>
      <c r="AA10">
        <v>0</v>
      </c>
      <c r="AB10">
        <v>0</v>
      </c>
      <c r="AC10">
        <v>0</v>
      </c>
      <c r="AD10">
        <v>7398965</v>
      </c>
      <c r="AE10">
        <v>0</v>
      </c>
      <c r="AF10">
        <v>0</v>
      </c>
      <c r="AG10">
        <v>0</v>
      </c>
      <c r="AH10">
        <v>5784</v>
      </c>
      <c r="AI10" t="s">
        <v>46</v>
      </c>
      <c r="AJ10" t="s">
        <v>46</v>
      </c>
      <c r="AK10" t="s">
        <v>46</v>
      </c>
      <c r="AL10">
        <v>7404749</v>
      </c>
      <c r="AM10">
        <v>827560</v>
      </c>
      <c r="AN10">
        <v>270977</v>
      </c>
      <c r="AO10">
        <v>64803</v>
      </c>
      <c r="AP10">
        <v>77560</v>
      </c>
      <c r="AQ10">
        <v>800</v>
      </c>
      <c r="AR10">
        <v>699746</v>
      </c>
      <c r="AS10">
        <v>2003.25</v>
      </c>
      <c r="AT10">
        <v>0.11176070924213601</v>
      </c>
    </row>
    <row r="11" spans="1:46" x14ac:dyDescent="0.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521817</v>
      </c>
      <c r="L11">
        <v>1268</v>
      </c>
      <c r="M11">
        <v>0</v>
      </c>
      <c r="N11">
        <v>0</v>
      </c>
      <c r="O11">
        <v>0</v>
      </c>
      <c r="P11">
        <v>523085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 t="s">
        <v>46</v>
      </c>
      <c r="X11">
        <v>0</v>
      </c>
      <c r="Y11" t="s">
        <v>46</v>
      </c>
      <c r="Z11">
        <v>0</v>
      </c>
      <c r="AA11">
        <v>0</v>
      </c>
      <c r="AB11">
        <v>0</v>
      </c>
      <c r="AC11">
        <v>0</v>
      </c>
      <c r="AD11">
        <v>7160322</v>
      </c>
      <c r="AE11">
        <v>0</v>
      </c>
      <c r="AF11">
        <v>0</v>
      </c>
      <c r="AG11">
        <v>0</v>
      </c>
      <c r="AH11">
        <v>5806</v>
      </c>
      <c r="AI11" t="s">
        <v>46</v>
      </c>
      <c r="AJ11" t="s">
        <v>46</v>
      </c>
      <c r="AK11" t="s">
        <v>46</v>
      </c>
      <c r="AL11">
        <v>7166128</v>
      </c>
      <c r="AM11">
        <v>827560</v>
      </c>
      <c r="AN11">
        <v>523085</v>
      </c>
      <c r="AO11">
        <v>122941</v>
      </c>
      <c r="AP11">
        <v>229388</v>
      </c>
      <c r="AQ11">
        <v>5533</v>
      </c>
      <c r="AR11">
        <v>662337</v>
      </c>
      <c r="AS11">
        <v>2003.5</v>
      </c>
      <c r="AT11">
        <v>0.115482168334141</v>
      </c>
    </row>
    <row r="12" spans="1:46" x14ac:dyDescent="0.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727166</v>
      </c>
      <c r="L12">
        <v>1562</v>
      </c>
      <c r="M12">
        <v>0</v>
      </c>
      <c r="N12">
        <v>0</v>
      </c>
      <c r="O12">
        <v>0</v>
      </c>
      <c r="P12">
        <v>728728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 t="s">
        <v>46</v>
      </c>
      <c r="X12">
        <v>0</v>
      </c>
      <c r="Y12" t="s">
        <v>46</v>
      </c>
      <c r="Z12">
        <v>0</v>
      </c>
      <c r="AA12">
        <v>0</v>
      </c>
      <c r="AB12">
        <v>0</v>
      </c>
      <c r="AC12">
        <v>0</v>
      </c>
      <c r="AD12">
        <v>9819629</v>
      </c>
      <c r="AE12">
        <v>0</v>
      </c>
      <c r="AF12">
        <v>0</v>
      </c>
      <c r="AG12">
        <v>0</v>
      </c>
      <c r="AH12">
        <v>5806</v>
      </c>
      <c r="AI12" t="s">
        <v>46</v>
      </c>
      <c r="AJ12" t="s">
        <v>46</v>
      </c>
      <c r="AK12" t="s">
        <v>46</v>
      </c>
      <c r="AL12">
        <v>9825435</v>
      </c>
      <c r="AM12">
        <v>827560</v>
      </c>
      <c r="AN12">
        <v>728728</v>
      </c>
      <c r="AO12">
        <v>185991</v>
      </c>
      <c r="AP12">
        <v>375504</v>
      </c>
      <c r="AQ12">
        <v>5929</v>
      </c>
      <c r="AR12">
        <v>666256</v>
      </c>
      <c r="AS12">
        <v>2003.75</v>
      </c>
      <c r="AT12">
        <v>8.4226296342095802E-2</v>
      </c>
    </row>
    <row r="13" spans="1:46" x14ac:dyDescent="0.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913019</v>
      </c>
      <c r="L13">
        <v>5425</v>
      </c>
      <c r="M13">
        <v>0</v>
      </c>
      <c r="N13">
        <v>0</v>
      </c>
      <c r="O13">
        <v>0</v>
      </c>
      <c r="P13">
        <v>918444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 t="s">
        <v>46</v>
      </c>
      <c r="X13">
        <v>0</v>
      </c>
      <c r="Y13" t="s">
        <v>46</v>
      </c>
      <c r="Z13">
        <v>0</v>
      </c>
      <c r="AA13">
        <v>0</v>
      </c>
      <c r="AB13">
        <v>0</v>
      </c>
      <c r="AC13">
        <v>0</v>
      </c>
      <c r="AD13">
        <v>11519034</v>
      </c>
      <c r="AE13">
        <v>0</v>
      </c>
      <c r="AF13">
        <v>0</v>
      </c>
      <c r="AG13">
        <v>0</v>
      </c>
      <c r="AH13">
        <v>5159</v>
      </c>
      <c r="AI13" t="s">
        <v>46</v>
      </c>
      <c r="AJ13" t="s">
        <v>46</v>
      </c>
      <c r="AK13" t="s">
        <v>46</v>
      </c>
      <c r="AL13">
        <v>11524193</v>
      </c>
      <c r="AM13">
        <v>827560</v>
      </c>
      <c r="AN13">
        <v>918444</v>
      </c>
      <c r="AO13">
        <v>244001</v>
      </c>
      <c r="AP13">
        <v>573131</v>
      </c>
      <c r="AQ13">
        <v>12046</v>
      </c>
      <c r="AR13">
        <v>738294</v>
      </c>
      <c r="AS13">
        <v>2004</v>
      </c>
      <c r="AT13">
        <v>7.1810668217722501E-2</v>
      </c>
    </row>
    <row r="14" spans="1:46" x14ac:dyDescent="0.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196835</v>
      </c>
      <c r="L14">
        <v>697</v>
      </c>
      <c r="M14">
        <v>0</v>
      </c>
      <c r="N14">
        <v>0</v>
      </c>
      <c r="O14">
        <v>0</v>
      </c>
      <c r="P14">
        <v>197532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 t="s">
        <v>46</v>
      </c>
      <c r="X14">
        <v>0</v>
      </c>
      <c r="Y14" t="s">
        <v>46</v>
      </c>
      <c r="Z14">
        <v>0</v>
      </c>
      <c r="AA14">
        <v>0</v>
      </c>
      <c r="AB14">
        <v>0</v>
      </c>
      <c r="AC14">
        <v>0</v>
      </c>
      <c r="AD14">
        <v>10828603</v>
      </c>
      <c r="AE14">
        <v>0</v>
      </c>
      <c r="AF14">
        <v>0</v>
      </c>
      <c r="AG14">
        <v>0</v>
      </c>
      <c r="AH14">
        <v>5159</v>
      </c>
      <c r="AI14" t="s">
        <v>46</v>
      </c>
      <c r="AJ14" t="s">
        <v>46</v>
      </c>
      <c r="AK14" t="s">
        <v>46</v>
      </c>
      <c r="AL14">
        <v>10833762</v>
      </c>
      <c r="AM14">
        <v>738294</v>
      </c>
      <c r="AN14">
        <v>197532</v>
      </c>
      <c r="AO14">
        <v>74699</v>
      </c>
      <c r="AP14">
        <v>79956</v>
      </c>
      <c r="AQ14">
        <v>-291</v>
      </c>
      <c r="AR14">
        <v>695126</v>
      </c>
      <c r="AS14">
        <v>2004.25</v>
      </c>
      <c r="AT14">
        <v>6.8147518839716106E-2</v>
      </c>
    </row>
    <row r="15" spans="1:46" x14ac:dyDescent="0.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398229</v>
      </c>
      <c r="L15">
        <v>1398</v>
      </c>
      <c r="M15">
        <v>0</v>
      </c>
      <c r="N15">
        <v>0</v>
      </c>
      <c r="O15">
        <v>0</v>
      </c>
      <c r="P15">
        <v>399627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 t="s">
        <v>46</v>
      </c>
      <c r="X15">
        <v>0</v>
      </c>
      <c r="Y15" t="s">
        <v>46</v>
      </c>
      <c r="Z15">
        <v>0</v>
      </c>
      <c r="AA15">
        <v>0</v>
      </c>
      <c r="AB15">
        <v>0</v>
      </c>
      <c r="AC15">
        <v>0</v>
      </c>
      <c r="AD15">
        <v>11278197</v>
      </c>
      <c r="AE15">
        <v>0</v>
      </c>
      <c r="AF15">
        <v>0</v>
      </c>
      <c r="AG15">
        <v>0</v>
      </c>
      <c r="AH15">
        <v>0</v>
      </c>
      <c r="AI15" t="s">
        <v>46</v>
      </c>
      <c r="AJ15" t="s">
        <v>46</v>
      </c>
      <c r="AK15" t="s">
        <v>46</v>
      </c>
      <c r="AL15">
        <v>11278197</v>
      </c>
      <c r="AM15">
        <v>738294</v>
      </c>
      <c r="AN15">
        <v>399627</v>
      </c>
      <c r="AO15">
        <v>146981</v>
      </c>
      <c r="AP15">
        <v>160015</v>
      </c>
      <c r="AQ15">
        <v>-1911</v>
      </c>
      <c r="AR15">
        <v>643752</v>
      </c>
      <c r="AS15">
        <v>2004.5</v>
      </c>
      <c r="AT15">
        <v>6.5462059228084096E-2</v>
      </c>
    </row>
    <row r="16" spans="1:46" x14ac:dyDescent="0.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592950</v>
      </c>
      <c r="L16">
        <v>2230</v>
      </c>
      <c r="M16">
        <v>0</v>
      </c>
      <c r="N16">
        <v>0</v>
      </c>
      <c r="O16">
        <v>0</v>
      </c>
      <c r="P16">
        <v>595180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 t="s">
        <v>46</v>
      </c>
      <c r="X16">
        <v>0</v>
      </c>
      <c r="Y16" t="s">
        <v>46</v>
      </c>
      <c r="Z16">
        <v>0</v>
      </c>
      <c r="AA16">
        <v>0</v>
      </c>
      <c r="AB16">
        <v>0</v>
      </c>
      <c r="AC16">
        <v>0</v>
      </c>
      <c r="AD16">
        <v>11460262</v>
      </c>
      <c r="AE16">
        <v>0</v>
      </c>
      <c r="AF16">
        <v>0</v>
      </c>
      <c r="AG16">
        <v>0</v>
      </c>
      <c r="AH16">
        <v>0</v>
      </c>
      <c r="AI16" t="s">
        <v>46</v>
      </c>
      <c r="AJ16" t="s">
        <v>46</v>
      </c>
      <c r="AK16" t="s">
        <v>46</v>
      </c>
      <c r="AL16">
        <v>11460262</v>
      </c>
      <c r="AM16">
        <v>738294</v>
      </c>
      <c r="AN16">
        <v>595180</v>
      </c>
      <c r="AO16">
        <v>216631</v>
      </c>
      <c r="AP16">
        <v>296841</v>
      </c>
      <c r="AQ16">
        <v>-782</v>
      </c>
      <c r="AR16">
        <v>655804</v>
      </c>
      <c r="AS16">
        <v>2004.75</v>
      </c>
      <c r="AT16">
        <v>6.44220873833425E-2</v>
      </c>
    </row>
    <row r="17" spans="1:46" x14ac:dyDescent="0.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804174</v>
      </c>
      <c r="L17">
        <v>3207</v>
      </c>
      <c r="M17">
        <v>0</v>
      </c>
      <c r="N17">
        <v>0</v>
      </c>
      <c r="O17">
        <v>0</v>
      </c>
      <c r="P17">
        <v>807381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 t="s">
        <v>46</v>
      </c>
      <c r="X17">
        <v>0</v>
      </c>
      <c r="Y17" t="s">
        <v>46</v>
      </c>
      <c r="Z17">
        <v>0</v>
      </c>
      <c r="AA17">
        <v>0</v>
      </c>
      <c r="AB17">
        <v>0</v>
      </c>
      <c r="AC17">
        <v>0</v>
      </c>
      <c r="AD17">
        <v>13242078</v>
      </c>
      <c r="AE17">
        <v>0</v>
      </c>
      <c r="AF17">
        <v>0</v>
      </c>
      <c r="AG17">
        <v>0</v>
      </c>
      <c r="AH17">
        <v>0</v>
      </c>
      <c r="AI17" t="s">
        <v>46</v>
      </c>
      <c r="AJ17" t="s">
        <v>46</v>
      </c>
      <c r="AK17" t="s">
        <v>46</v>
      </c>
      <c r="AL17">
        <v>13242078</v>
      </c>
      <c r="AM17">
        <v>738294</v>
      </c>
      <c r="AN17">
        <v>807381</v>
      </c>
      <c r="AO17">
        <v>287928</v>
      </c>
      <c r="AP17">
        <v>574078</v>
      </c>
      <c r="AQ17">
        <v>-11004</v>
      </c>
      <c r="AR17">
        <v>781915</v>
      </c>
      <c r="AS17">
        <v>2005</v>
      </c>
      <c r="AT17">
        <v>5.5753636249537303E-2</v>
      </c>
    </row>
    <row r="18" spans="1:46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216091</v>
      </c>
      <c r="L18">
        <v>1639</v>
      </c>
      <c r="M18">
        <v>0</v>
      </c>
      <c r="N18">
        <v>0</v>
      </c>
      <c r="O18">
        <v>0</v>
      </c>
      <c r="P18">
        <v>217730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 t="s">
        <v>46</v>
      </c>
      <c r="X18">
        <v>0</v>
      </c>
      <c r="Y18" t="s">
        <v>46</v>
      </c>
      <c r="Z18">
        <v>0</v>
      </c>
      <c r="AA18">
        <v>0</v>
      </c>
      <c r="AB18">
        <v>0</v>
      </c>
      <c r="AC18">
        <v>0</v>
      </c>
      <c r="AD18">
        <v>11505480</v>
      </c>
      <c r="AE18">
        <v>0</v>
      </c>
      <c r="AF18">
        <v>0</v>
      </c>
      <c r="AG18">
        <v>0</v>
      </c>
      <c r="AH18">
        <v>0</v>
      </c>
      <c r="AI18" t="s">
        <v>46</v>
      </c>
      <c r="AJ18" t="s">
        <v>46</v>
      </c>
      <c r="AK18" t="s">
        <v>46</v>
      </c>
      <c r="AL18">
        <v>11505480</v>
      </c>
      <c r="AM18">
        <v>781915</v>
      </c>
      <c r="AN18">
        <v>217730</v>
      </c>
      <c r="AO18">
        <v>71958</v>
      </c>
      <c r="AP18">
        <v>114449</v>
      </c>
      <c r="AQ18">
        <v>-2052</v>
      </c>
      <c r="AR18">
        <v>748540</v>
      </c>
      <c r="AS18">
        <v>2005.25</v>
      </c>
      <c r="AT18">
        <v>6.7960224171438294E-2</v>
      </c>
    </row>
    <row r="19" spans="1:46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442420</v>
      </c>
      <c r="L19">
        <v>2544</v>
      </c>
      <c r="M19">
        <v>0</v>
      </c>
      <c r="N19">
        <v>0</v>
      </c>
      <c r="O19">
        <v>0</v>
      </c>
      <c r="P19">
        <v>444964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 t="s">
        <v>46</v>
      </c>
      <c r="X19">
        <v>0</v>
      </c>
      <c r="Y19" t="s">
        <v>46</v>
      </c>
      <c r="Z19">
        <v>0</v>
      </c>
      <c r="AA19">
        <v>0</v>
      </c>
      <c r="AB19">
        <v>0</v>
      </c>
      <c r="AC19">
        <v>0</v>
      </c>
      <c r="AD19">
        <v>10997357</v>
      </c>
      <c r="AE19">
        <v>0</v>
      </c>
      <c r="AF19">
        <v>0</v>
      </c>
      <c r="AG19">
        <v>0</v>
      </c>
      <c r="AH19">
        <v>0</v>
      </c>
      <c r="AI19" t="s">
        <v>46</v>
      </c>
      <c r="AJ19" t="s">
        <v>46</v>
      </c>
      <c r="AK19" t="s">
        <v>46</v>
      </c>
      <c r="AL19">
        <v>10997357</v>
      </c>
      <c r="AM19">
        <v>781915</v>
      </c>
      <c r="AN19">
        <v>444964</v>
      </c>
      <c r="AO19">
        <v>141109</v>
      </c>
      <c r="AP19">
        <v>263195</v>
      </c>
      <c r="AQ19">
        <v>-9374</v>
      </c>
      <c r="AR19">
        <v>731881</v>
      </c>
      <c r="AS19">
        <v>2005.5</v>
      </c>
      <c r="AT19">
        <v>7.11002652728287E-2</v>
      </c>
    </row>
    <row r="20" spans="1:46" x14ac:dyDescent="0.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654954</v>
      </c>
      <c r="L20">
        <v>5002</v>
      </c>
      <c r="M20">
        <v>0</v>
      </c>
      <c r="N20">
        <v>0</v>
      </c>
      <c r="O20">
        <v>0</v>
      </c>
      <c r="P20">
        <v>659956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 t="s">
        <v>46</v>
      </c>
      <c r="X20">
        <v>0</v>
      </c>
      <c r="Y20" t="s">
        <v>46</v>
      </c>
      <c r="Z20">
        <v>0</v>
      </c>
      <c r="AA20">
        <v>0</v>
      </c>
      <c r="AB20">
        <v>0</v>
      </c>
      <c r="AC20">
        <v>0</v>
      </c>
      <c r="AD20">
        <v>10297862</v>
      </c>
      <c r="AE20">
        <v>0</v>
      </c>
      <c r="AF20">
        <v>0</v>
      </c>
      <c r="AG20">
        <v>0</v>
      </c>
      <c r="AH20">
        <v>0</v>
      </c>
      <c r="AI20" t="s">
        <v>46</v>
      </c>
      <c r="AJ20" t="s">
        <v>46</v>
      </c>
      <c r="AK20" t="s">
        <v>46</v>
      </c>
      <c r="AL20">
        <v>10297862</v>
      </c>
      <c r="AM20">
        <v>781915</v>
      </c>
      <c r="AN20">
        <v>659956</v>
      </c>
      <c r="AO20">
        <v>208527</v>
      </c>
      <c r="AP20">
        <v>365422</v>
      </c>
      <c r="AQ20">
        <v>-9584</v>
      </c>
      <c r="AR20">
        <v>686324</v>
      </c>
      <c r="AS20">
        <v>2005.75</v>
      </c>
      <c r="AT20">
        <v>7.5929838640292499E-2</v>
      </c>
    </row>
    <row r="21" spans="1:46" x14ac:dyDescent="0.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905231</v>
      </c>
      <c r="L21">
        <v>8251</v>
      </c>
      <c r="M21">
        <v>0</v>
      </c>
      <c r="N21">
        <v>0</v>
      </c>
      <c r="O21">
        <v>0</v>
      </c>
      <c r="P21">
        <v>913482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 t="s">
        <v>46</v>
      </c>
      <c r="X21">
        <v>0</v>
      </c>
      <c r="Y21" t="s">
        <v>46</v>
      </c>
      <c r="Z21">
        <v>0</v>
      </c>
      <c r="AA21">
        <v>0</v>
      </c>
      <c r="AB21">
        <v>0</v>
      </c>
      <c r="AC21">
        <v>0</v>
      </c>
      <c r="AD21">
        <v>13323366</v>
      </c>
      <c r="AE21">
        <v>0</v>
      </c>
      <c r="AF21">
        <v>0</v>
      </c>
      <c r="AG21">
        <v>0</v>
      </c>
      <c r="AH21">
        <v>0</v>
      </c>
      <c r="AI21" t="s">
        <v>46</v>
      </c>
      <c r="AJ21" t="s">
        <v>46</v>
      </c>
      <c r="AK21" t="s">
        <v>46</v>
      </c>
      <c r="AL21">
        <v>13323366</v>
      </c>
      <c r="AM21">
        <v>781915</v>
      </c>
      <c r="AN21">
        <v>913482</v>
      </c>
      <c r="AO21">
        <v>274300</v>
      </c>
      <c r="AP21">
        <v>666729</v>
      </c>
      <c r="AQ21">
        <v>-12670</v>
      </c>
      <c r="AR21">
        <v>796792</v>
      </c>
      <c r="AS21">
        <v>2006</v>
      </c>
      <c r="AT21">
        <v>5.8687496838261403E-2</v>
      </c>
    </row>
    <row r="22" spans="1:46" x14ac:dyDescent="0.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189944</v>
      </c>
      <c r="L22">
        <v>3615</v>
      </c>
      <c r="M22">
        <v>0</v>
      </c>
      <c r="N22">
        <v>0</v>
      </c>
      <c r="O22">
        <v>0</v>
      </c>
      <c r="P22">
        <v>193559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 t="s">
        <v>46</v>
      </c>
      <c r="X22">
        <v>0</v>
      </c>
      <c r="Y22" t="s">
        <v>46</v>
      </c>
      <c r="Z22">
        <v>0</v>
      </c>
      <c r="AA22">
        <v>0</v>
      </c>
      <c r="AB22">
        <v>0</v>
      </c>
      <c r="AC22">
        <v>0</v>
      </c>
      <c r="AD22">
        <v>11414115</v>
      </c>
      <c r="AE22">
        <v>0</v>
      </c>
      <c r="AF22">
        <v>0</v>
      </c>
      <c r="AG22">
        <v>0</v>
      </c>
      <c r="AH22">
        <v>0</v>
      </c>
      <c r="AI22" t="s">
        <v>46</v>
      </c>
      <c r="AJ22" t="s">
        <v>46</v>
      </c>
      <c r="AK22" t="s">
        <v>46</v>
      </c>
      <c r="AL22">
        <v>11414115</v>
      </c>
      <c r="AM22">
        <v>796792</v>
      </c>
      <c r="AN22">
        <v>193559</v>
      </c>
      <c r="AO22">
        <v>80553</v>
      </c>
      <c r="AP22">
        <v>11759</v>
      </c>
      <c r="AQ22">
        <v>911</v>
      </c>
      <c r="AR22">
        <v>696456</v>
      </c>
      <c r="AS22">
        <v>2006.25</v>
      </c>
      <c r="AT22">
        <v>6.9807602253876E-2</v>
      </c>
    </row>
    <row r="23" spans="1:46" x14ac:dyDescent="0.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392643</v>
      </c>
      <c r="L23">
        <v>8228</v>
      </c>
      <c r="M23">
        <v>0</v>
      </c>
      <c r="N23">
        <v>0</v>
      </c>
      <c r="O23">
        <v>0</v>
      </c>
      <c r="P23">
        <v>400871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t="s">
        <v>46</v>
      </c>
      <c r="X23">
        <v>0</v>
      </c>
      <c r="Y23" t="s">
        <v>46</v>
      </c>
      <c r="Z23">
        <v>0</v>
      </c>
      <c r="AA23">
        <v>0</v>
      </c>
      <c r="AB23">
        <v>0</v>
      </c>
      <c r="AC23">
        <v>0</v>
      </c>
      <c r="AD23">
        <v>11300452</v>
      </c>
      <c r="AE23">
        <v>0</v>
      </c>
      <c r="AF23">
        <v>0</v>
      </c>
      <c r="AG23">
        <v>0</v>
      </c>
      <c r="AH23">
        <v>0</v>
      </c>
      <c r="AI23" t="s">
        <v>46</v>
      </c>
      <c r="AJ23" t="s">
        <v>46</v>
      </c>
      <c r="AK23" t="s">
        <v>46</v>
      </c>
      <c r="AL23">
        <v>11300452</v>
      </c>
      <c r="AM23">
        <v>796792</v>
      </c>
      <c r="AN23">
        <v>400871</v>
      </c>
      <c r="AO23">
        <v>151366</v>
      </c>
      <c r="AP23">
        <v>203069</v>
      </c>
      <c r="AQ23">
        <v>11324</v>
      </c>
      <c r="AR23">
        <v>761680</v>
      </c>
      <c r="AS23">
        <v>2006.5</v>
      </c>
      <c r="AT23">
        <v>7.0509745981842106E-2</v>
      </c>
    </row>
    <row r="24" spans="1:46" x14ac:dyDescent="0.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629773</v>
      </c>
      <c r="L24">
        <v>13277</v>
      </c>
      <c r="M24">
        <v>0</v>
      </c>
      <c r="N24">
        <v>0</v>
      </c>
      <c r="O24">
        <v>0</v>
      </c>
      <c r="P24">
        <v>643050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 t="s">
        <v>46</v>
      </c>
      <c r="X24">
        <v>0</v>
      </c>
      <c r="Y24" t="s">
        <v>46</v>
      </c>
      <c r="Z24">
        <v>0</v>
      </c>
      <c r="AA24">
        <v>0</v>
      </c>
      <c r="AB24">
        <v>0</v>
      </c>
      <c r="AC24">
        <v>0</v>
      </c>
      <c r="AD24">
        <v>12401559</v>
      </c>
      <c r="AE24">
        <v>0</v>
      </c>
      <c r="AF24">
        <v>0</v>
      </c>
      <c r="AG24">
        <v>0</v>
      </c>
      <c r="AH24">
        <v>0</v>
      </c>
      <c r="AI24" t="s">
        <v>46</v>
      </c>
      <c r="AJ24" t="s">
        <v>46</v>
      </c>
      <c r="AK24" t="s">
        <v>46</v>
      </c>
      <c r="AL24">
        <v>12401559</v>
      </c>
      <c r="AM24">
        <v>796792</v>
      </c>
      <c r="AN24">
        <v>643050</v>
      </c>
      <c r="AO24">
        <v>235769</v>
      </c>
      <c r="AP24">
        <v>414497</v>
      </c>
      <c r="AQ24">
        <v>13473</v>
      </c>
      <c r="AR24">
        <v>817481</v>
      </c>
      <c r="AS24">
        <v>2006.75</v>
      </c>
      <c r="AT24">
        <v>6.4249341554557804E-2</v>
      </c>
    </row>
    <row r="25" spans="1:46" x14ac:dyDescent="0.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877463</v>
      </c>
      <c r="L25">
        <v>19093</v>
      </c>
      <c r="M25">
        <v>0</v>
      </c>
      <c r="N25">
        <v>0</v>
      </c>
      <c r="O25">
        <v>0</v>
      </c>
      <c r="P25">
        <v>896556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 t="s">
        <v>46</v>
      </c>
      <c r="X25">
        <v>0</v>
      </c>
      <c r="Y25" t="s">
        <v>46</v>
      </c>
      <c r="Z25">
        <v>0</v>
      </c>
      <c r="AA25">
        <v>0</v>
      </c>
      <c r="AB25">
        <v>0</v>
      </c>
      <c r="AC25">
        <v>0</v>
      </c>
      <c r="AD25">
        <v>14514720</v>
      </c>
      <c r="AE25">
        <v>0</v>
      </c>
      <c r="AF25">
        <v>0</v>
      </c>
      <c r="AG25">
        <v>0</v>
      </c>
      <c r="AH25">
        <v>16025</v>
      </c>
      <c r="AI25" t="s">
        <v>46</v>
      </c>
      <c r="AJ25" t="s">
        <v>46</v>
      </c>
      <c r="AK25" t="s">
        <v>46</v>
      </c>
      <c r="AL25">
        <v>14530745</v>
      </c>
      <c r="AM25">
        <v>796792</v>
      </c>
      <c r="AN25">
        <v>896556</v>
      </c>
      <c r="AO25">
        <v>312321</v>
      </c>
      <c r="AP25">
        <v>667709</v>
      </c>
      <c r="AQ25">
        <v>20018</v>
      </c>
      <c r="AR25">
        <v>900284</v>
      </c>
      <c r="AS25">
        <v>2007</v>
      </c>
      <c r="AT25">
        <v>5.4834903509764998E-2</v>
      </c>
    </row>
    <row r="26" spans="1:46" x14ac:dyDescent="0.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266240</v>
      </c>
      <c r="L26">
        <v>7222</v>
      </c>
      <c r="M26">
        <v>0</v>
      </c>
      <c r="N26">
        <v>0</v>
      </c>
      <c r="O26">
        <v>0</v>
      </c>
      <c r="P26">
        <v>273462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 t="s">
        <v>46</v>
      </c>
      <c r="X26">
        <v>0</v>
      </c>
      <c r="Y26" t="s">
        <v>46</v>
      </c>
      <c r="Z26">
        <v>0</v>
      </c>
      <c r="AA26">
        <v>0</v>
      </c>
      <c r="AB26">
        <v>0</v>
      </c>
      <c r="AC26">
        <v>0</v>
      </c>
      <c r="AD26">
        <v>9480715</v>
      </c>
      <c r="AE26">
        <v>0</v>
      </c>
      <c r="AF26">
        <v>0</v>
      </c>
      <c r="AG26">
        <v>0</v>
      </c>
      <c r="AH26">
        <v>0</v>
      </c>
      <c r="AI26" t="s">
        <v>46</v>
      </c>
      <c r="AJ26" t="s">
        <v>46</v>
      </c>
      <c r="AK26" t="s">
        <v>46</v>
      </c>
      <c r="AL26">
        <v>9480715</v>
      </c>
      <c r="AM26">
        <v>900284</v>
      </c>
      <c r="AN26">
        <v>273462</v>
      </c>
      <c r="AO26">
        <v>92205</v>
      </c>
      <c r="AP26">
        <v>177</v>
      </c>
      <c r="AQ26">
        <v>1140</v>
      </c>
      <c r="AR26">
        <v>720344</v>
      </c>
      <c r="AS26">
        <v>2007.25</v>
      </c>
      <c r="AT26">
        <v>9.4959504636517394E-2</v>
      </c>
    </row>
    <row r="27" spans="1:46" x14ac:dyDescent="0.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490882</v>
      </c>
      <c r="L27">
        <v>13941</v>
      </c>
      <c r="M27">
        <v>0</v>
      </c>
      <c r="N27">
        <v>0</v>
      </c>
      <c r="O27">
        <v>0</v>
      </c>
      <c r="P27">
        <v>504823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 t="s">
        <v>46</v>
      </c>
      <c r="X27">
        <v>0</v>
      </c>
      <c r="Y27" t="s">
        <v>46</v>
      </c>
      <c r="Z27">
        <v>0</v>
      </c>
      <c r="AA27">
        <v>0</v>
      </c>
      <c r="AB27">
        <v>0</v>
      </c>
      <c r="AC27">
        <v>0</v>
      </c>
      <c r="AD27">
        <v>7627151</v>
      </c>
      <c r="AE27">
        <v>0</v>
      </c>
      <c r="AF27">
        <v>0</v>
      </c>
      <c r="AG27">
        <v>0</v>
      </c>
      <c r="AH27">
        <v>0</v>
      </c>
      <c r="AI27" t="s">
        <v>46</v>
      </c>
      <c r="AJ27" t="s">
        <v>46</v>
      </c>
      <c r="AK27" t="s">
        <v>46</v>
      </c>
      <c r="AL27">
        <v>7627151</v>
      </c>
      <c r="AM27">
        <v>900284</v>
      </c>
      <c r="AN27">
        <v>504823</v>
      </c>
      <c r="AO27">
        <v>186729</v>
      </c>
      <c r="AP27">
        <v>57833</v>
      </c>
      <c r="AQ27">
        <v>7683</v>
      </c>
      <c r="AR27">
        <v>647706</v>
      </c>
      <c r="AS27">
        <v>2007.5</v>
      </c>
      <c r="AT27">
        <v>0.11803673481749601</v>
      </c>
    </row>
    <row r="28" spans="1:46" x14ac:dyDescent="0.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22201</v>
      </c>
      <c r="K28">
        <v>753282</v>
      </c>
      <c r="L28">
        <v>19628</v>
      </c>
      <c r="M28">
        <v>0</v>
      </c>
      <c r="N28">
        <v>0</v>
      </c>
      <c r="O28">
        <v>0</v>
      </c>
      <c r="P28">
        <v>795111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 t="s">
        <v>46</v>
      </c>
      <c r="X28">
        <v>0</v>
      </c>
      <c r="Y28" t="s">
        <v>46</v>
      </c>
      <c r="Z28">
        <v>0</v>
      </c>
      <c r="AA28">
        <v>3344592</v>
      </c>
      <c r="AB28">
        <v>0</v>
      </c>
      <c r="AC28">
        <v>3344592</v>
      </c>
      <c r="AD28">
        <v>10423514</v>
      </c>
      <c r="AE28">
        <v>0</v>
      </c>
      <c r="AF28">
        <v>0</v>
      </c>
      <c r="AG28">
        <v>0</v>
      </c>
      <c r="AH28">
        <v>0</v>
      </c>
      <c r="AI28" t="s">
        <v>46</v>
      </c>
      <c r="AJ28" t="s">
        <v>46</v>
      </c>
      <c r="AK28" t="s">
        <v>46</v>
      </c>
      <c r="AL28">
        <v>13768106</v>
      </c>
      <c r="AM28">
        <v>900284</v>
      </c>
      <c r="AN28">
        <v>504823</v>
      </c>
      <c r="AO28">
        <v>186729</v>
      </c>
      <c r="AP28">
        <v>57833</v>
      </c>
      <c r="AQ28">
        <v>7683</v>
      </c>
      <c r="AR28">
        <v>647706</v>
      </c>
      <c r="AS28">
        <v>2007.75</v>
      </c>
      <c r="AT28">
        <v>6.5389095638862693E-2</v>
      </c>
    </row>
    <row r="29" spans="1:46" x14ac:dyDescent="0.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79520</v>
      </c>
      <c r="K29">
        <v>1058465</v>
      </c>
      <c r="L29">
        <v>25041</v>
      </c>
      <c r="M29">
        <v>0</v>
      </c>
      <c r="N29">
        <v>0</v>
      </c>
      <c r="O29">
        <v>0</v>
      </c>
      <c r="P29">
        <v>1163026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 t="s">
        <v>46</v>
      </c>
      <c r="X29">
        <v>0</v>
      </c>
      <c r="Y29" t="s">
        <v>46</v>
      </c>
      <c r="Z29">
        <v>0</v>
      </c>
      <c r="AA29">
        <v>5401760</v>
      </c>
      <c r="AB29">
        <v>0</v>
      </c>
      <c r="AC29">
        <v>5401760</v>
      </c>
      <c r="AD29">
        <v>12272946</v>
      </c>
      <c r="AE29">
        <v>0</v>
      </c>
      <c r="AF29">
        <v>0</v>
      </c>
      <c r="AG29">
        <v>0</v>
      </c>
      <c r="AH29">
        <v>0</v>
      </c>
      <c r="AI29" t="s">
        <v>46</v>
      </c>
      <c r="AJ29" t="s">
        <v>46</v>
      </c>
      <c r="AK29" t="s">
        <v>46</v>
      </c>
      <c r="AL29">
        <v>17674706</v>
      </c>
      <c r="AM29">
        <v>900284</v>
      </c>
      <c r="AN29">
        <v>795111</v>
      </c>
      <c r="AO29">
        <v>288996</v>
      </c>
      <c r="AP29">
        <v>402878</v>
      </c>
      <c r="AQ29">
        <v>212199</v>
      </c>
      <c r="AR29">
        <v>1009246</v>
      </c>
      <c r="AS29">
        <v>2008</v>
      </c>
      <c r="AT29">
        <v>5.0936292801701998E-2</v>
      </c>
    </row>
    <row r="30" spans="1:46" x14ac:dyDescent="0.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80031</v>
      </c>
      <c r="K30">
        <v>382745</v>
      </c>
      <c r="L30">
        <v>3950</v>
      </c>
      <c r="M30">
        <v>0</v>
      </c>
      <c r="N30">
        <v>0</v>
      </c>
      <c r="O30">
        <v>0</v>
      </c>
      <c r="P30">
        <v>466726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t="s">
        <v>46</v>
      </c>
      <c r="X30">
        <v>0</v>
      </c>
      <c r="Y30" t="s">
        <v>46</v>
      </c>
      <c r="Z30">
        <v>0</v>
      </c>
      <c r="AA30">
        <v>4304911</v>
      </c>
      <c r="AB30">
        <v>0</v>
      </c>
      <c r="AC30">
        <v>4304911</v>
      </c>
      <c r="AD30">
        <v>10389225</v>
      </c>
      <c r="AE30">
        <v>0</v>
      </c>
      <c r="AF30">
        <v>0</v>
      </c>
      <c r="AG30">
        <v>0</v>
      </c>
      <c r="AH30">
        <v>0</v>
      </c>
      <c r="AI30" t="s">
        <v>46</v>
      </c>
      <c r="AJ30" t="s">
        <v>46</v>
      </c>
      <c r="AK30" t="s">
        <v>46</v>
      </c>
      <c r="AL30">
        <v>14694136</v>
      </c>
      <c r="AM30">
        <v>1262987</v>
      </c>
      <c r="AN30">
        <v>466726</v>
      </c>
      <c r="AO30">
        <v>121364</v>
      </c>
      <c r="AP30">
        <v>369418</v>
      </c>
      <c r="AQ30">
        <v>-3526</v>
      </c>
      <c r="AR30">
        <v>1283517</v>
      </c>
      <c r="AS30">
        <v>2008.25</v>
      </c>
      <c r="AT30">
        <v>8.59517701483095E-2</v>
      </c>
    </row>
    <row r="31" spans="1:46" x14ac:dyDescent="0.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158440</v>
      </c>
      <c r="K31">
        <v>782177</v>
      </c>
      <c r="L31">
        <v>7203</v>
      </c>
      <c r="M31">
        <v>0</v>
      </c>
      <c r="N31">
        <v>0</v>
      </c>
      <c r="O31">
        <v>0</v>
      </c>
      <c r="P31">
        <v>947820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t="s">
        <v>46</v>
      </c>
      <c r="X31">
        <v>0</v>
      </c>
      <c r="Y31" t="s">
        <v>46</v>
      </c>
      <c r="Z31">
        <v>0</v>
      </c>
      <c r="AA31">
        <v>3268239</v>
      </c>
      <c r="AB31">
        <v>0</v>
      </c>
      <c r="AC31">
        <v>3268239</v>
      </c>
      <c r="AD31">
        <v>11359950</v>
      </c>
      <c r="AE31">
        <v>0</v>
      </c>
      <c r="AF31">
        <v>0</v>
      </c>
      <c r="AG31">
        <v>0</v>
      </c>
      <c r="AH31">
        <v>0</v>
      </c>
      <c r="AI31" t="s">
        <v>46</v>
      </c>
      <c r="AJ31" t="s">
        <v>46</v>
      </c>
      <c r="AK31" t="s">
        <v>46</v>
      </c>
      <c r="AL31">
        <v>15670189</v>
      </c>
      <c r="AM31">
        <v>1262987</v>
      </c>
      <c r="AN31">
        <v>947820</v>
      </c>
      <c r="AO31">
        <v>230870</v>
      </c>
      <c r="AP31">
        <v>742232</v>
      </c>
      <c r="AQ31">
        <v>-2922</v>
      </c>
      <c r="AR31">
        <v>1285347</v>
      </c>
      <c r="AS31">
        <v>2008.5</v>
      </c>
      <c r="AT31">
        <v>8.0598070642287703E-2</v>
      </c>
    </row>
    <row r="32" spans="1:46" x14ac:dyDescent="0.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226143</v>
      </c>
      <c r="K32">
        <v>1185269</v>
      </c>
      <c r="L32">
        <v>10448</v>
      </c>
      <c r="M32">
        <v>0</v>
      </c>
      <c r="N32">
        <v>0</v>
      </c>
      <c r="O32">
        <v>0</v>
      </c>
      <c r="P32">
        <v>1421860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t="s">
        <v>46</v>
      </c>
      <c r="X32">
        <v>0</v>
      </c>
      <c r="Y32" t="s">
        <v>46</v>
      </c>
      <c r="Z32">
        <v>0</v>
      </c>
      <c r="AA32">
        <v>3382278</v>
      </c>
      <c r="AB32">
        <v>0</v>
      </c>
      <c r="AC32">
        <v>3382278</v>
      </c>
      <c r="AD32">
        <v>12380925</v>
      </c>
      <c r="AE32">
        <v>0</v>
      </c>
      <c r="AF32">
        <v>0</v>
      </c>
      <c r="AG32">
        <v>0</v>
      </c>
      <c r="AH32">
        <v>0</v>
      </c>
      <c r="AI32" t="s">
        <v>46</v>
      </c>
      <c r="AJ32" t="s">
        <v>46</v>
      </c>
      <c r="AK32" t="s">
        <v>46</v>
      </c>
      <c r="AL32">
        <v>17614853</v>
      </c>
      <c r="AM32">
        <v>1262987</v>
      </c>
      <c r="AN32">
        <v>1421860</v>
      </c>
      <c r="AO32">
        <v>335457</v>
      </c>
      <c r="AP32">
        <v>1250253</v>
      </c>
      <c r="AQ32">
        <v>-19949</v>
      </c>
      <c r="AR32">
        <v>1406888</v>
      </c>
      <c r="AS32">
        <v>2008.75</v>
      </c>
      <c r="AT32">
        <v>7.1700115805678297E-2</v>
      </c>
    </row>
    <row r="33" spans="1:46" x14ac:dyDescent="0.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300599</v>
      </c>
      <c r="K33">
        <v>1636926</v>
      </c>
      <c r="L33">
        <v>13527</v>
      </c>
      <c r="M33">
        <v>0</v>
      </c>
      <c r="N33">
        <v>0</v>
      </c>
      <c r="O33">
        <v>0</v>
      </c>
      <c r="P33">
        <v>1951052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t="s">
        <v>46</v>
      </c>
      <c r="X33">
        <v>0</v>
      </c>
      <c r="Y33" t="s">
        <v>46</v>
      </c>
      <c r="Z33">
        <v>0</v>
      </c>
      <c r="AA33">
        <v>3376772</v>
      </c>
      <c r="AB33">
        <v>0</v>
      </c>
      <c r="AC33">
        <v>3376772</v>
      </c>
      <c r="AD33">
        <v>16954275</v>
      </c>
      <c r="AE33">
        <v>0</v>
      </c>
      <c r="AF33">
        <v>877</v>
      </c>
      <c r="AG33">
        <v>0</v>
      </c>
      <c r="AH33">
        <v>0</v>
      </c>
      <c r="AI33" t="s">
        <v>46</v>
      </c>
      <c r="AJ33" t="s">
        <v>46</v>
      </c>
      <c r="AK33" t="s">
        <v>46</v>
      </c>
      <c r="AL33">
        <v>20335163</v>
      </c>
      <c r="AM33">
        <v>1262987</v>
      </c>
      <c r="AN33">
        <v>1951052</v>
      </c>
      <c r="AO33">
        <v>435604</v>
      </c>
      <c r="AP33">
        <v>2143330</v>
      </c>
      <c r="AQ33">
        <v>-51932</v>
      </c>
      <c r="AR33">
        <v>1838937</v>
      </c>
      <c r="AS33">
        <v>2009</v>
      </c>
      <c r="AT33">
        <v>6.2108526004930498E-2</v>
      </c>
    </row>
    <row r="34" spans="1:46" x14ac:dyDescent="0.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97669</v>
      </c>
      <c r="K34">
        <v>560710</v>
      </c>
      <c r="L34">
        <v>2203</v>
      </c>
      <c r="M34">
        <v>0</v>
      </c>
      <c r="N34">
        <v>0</v>
      </c>
      <c r="O34">
        <v>0</v>
      </c>
      <c r="P34">
        <v>660582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t="s">
        <v>46</v>
      </c>
      <c r="X34">
        <v>0</v>
      </c>
      <c r="Y34" t="s">
        <v>46</v>
      </c>
      <c r="Z34">
        <v>0</v>
      </c>
      <c r="AA34">
        <v>3349462</v>
      </c>
      <c r="AB34">
        <v>0</v>
      </c>
      <c r="AC34">
        <v>3349462</v>
      </c>
      <c r="AD34">
        <v>14916061</v>
      </c>
      <c r="AE34">
        <v>0</v>
      </c>
      <c r="AF34">
        <v>34</v>
      </c>
      <c r="AG34">
        <v>0</v>
      </c>
      <c r="AH34">
        <v>0</v>
      </c>
      <c r="AI34" t="s">
        <v>46</v>
      </c>
      <c r="AJ34" t="s">
        <v>46</v>
      </c>
      <c r="AK34" t="s">
        <v>46</v>
      </c>
      <c r="AL34">
        <v>22491653</v>
      </c>
      <c r="AM34">
        <v>1838937</v>
      </c>
      <c r="AN34">
        <v>660582</v>
      </c>
      <c r="AO34">
        <v>118369</v>
      </c>
      <c r="AP34">
        <v>668081</v>
      </c>
      <c r="AQ34">
        <v>-4443</v>
      </c>
      <c r="AR34">
        <v>1960362</v>
      </c>
      <c r="AS34">
        <v>2009.25</v>
      </c>
      <c r="AT34">
        <v>8.1760864797265007E-2</v>
      </c>
    </row>
    <row r="35" spans="1:46" x14ac:dyDescent="0.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186358</v>
      </c>
      <c r="K35">
        <v>1129249</v>
      </c>
      <c r="L35">
        <v>4280</v>
      </c>
      <c r="M35">
        <v>0</v>
      </c>
      <c r="N35">
        <v>0</v>
      </c>
      <c r="O35">
        <v>0</v>
      </c>
      <c r="P35">
        <v>1319887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t="s">
        <v>46</v>
      </c>
      <c r="X35">
        <v>0</v>
      </c>
      <c r="Y35" t="s">
        <v>46</v>
      </c>
      <c r="Z35">
        <v>0</v>
      </c>
      <c r="AA35">
        <v>1738853</v>
      </c>
      <c r="AB35">
        <v>0</v>
      </c>
      <c r="AC35">
        <v>1738853</v>
      </c>
      <c r="AD35">
        <v>15701792</v>
      </c>
      <c r="AE35">
        <v>0</v>
      </c>
      <c r="AF35">
        <v>55</v>
      </c>
      <c r="AG35">
        <v>0</v>
      </c>
      <c r="AH35">
        <v>0</v>
      </c>
      <c r="AI35" t="s">
        <v>46</v>
      </c>
      <c r="AJ35" t="s">
        <v>46</v>
      </c>
      <c r="AK35" t="s">
        <v>46</v>
      </c>
      <c r="AL35">
        <v>25731779</v>
      </c>
      <c r="AM35">
        <v>1838937</v>
      </c>
      <c r="AN35">
        <v>1319887</v>
      </c>
      <c r="AO35">
        <v>245216</v>
      </c>
      <c r="AP35">
        <v>1016203</v>
      </c>
      <c r="AQ35">
        <v>20509</v>
      </c>
      <c r="AR35">
        <v>1800978</v>
      </c>
      <c r="AS35">
        <v>2009.5</v>
      </c>
      <c r="AT35">
        <v>7.1465599016686698E-2</v>
      </c>
    </row>
    <row r="36" spans="1:46" x14ac:dyDescent="0.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252361</v>
      </c>
      <c r="K36">
        <v>1676192</v>
      </c>
      <c r="L36">
        <v>5886</v>
      </c>
      <c r="M36">
        <v>0</v>
      </c>
      <c r="N36">
        <v>0</v>
      </c>
      <c r="O36">
        <v>0</v>
      </c>
      <c r="P36">
        <v>1934439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t="s">
        <v>46</v>
      </c>
      <c r="X36">
        <v>0</v>
      </c>
      <c r="Y36" t="s">
        <v>46</v>
      </c>
      <c r="Z36">
        <v>0</v>
      </c>
      <c r="AA36">
        <v>1673038</v>
      </c>
      <c r="AB36">
        <v>0</v>
      </c>
      <c r="AC36">
        <v>1673038</v>
      </c>
      <c r="AD36">
        <v>14515860</v>
      </c>
      <c r="AE36">
        <v>0</v>
      </c>
      <c r="AF36">
        <v>32</v>
      </c>
      <c r="AG36">
        <v>0</v>
      </c>
      <c r="AH36">
        <v>0</v>
      </c>
      <c r="AI36" t="s">
        <v>46</v>
      </c>
      <c r="AJ36" t="s">
        <v>46</v>
      </c>
      <c r="AK36" t="s">
        <v>46</v>
      </c>
      <c r="AL36">
        <v>18931894</v>
      </c>
      <c r="AM36">
        <v>1838937</v>
      </c>
      <c r="AN36">
        <v>1934439</v>
      </c>
      <c r="AO36">
        <v>357294</v>
      </c>
      <c r="AP36">
        <v>1488139</v>
      </c>
      <c r="AQ36">
        <v>22560</v>
      </c>
      <c r="AR36">
        <v>1772491</v>
      </c>
      <c r="AS36">
        <v>2009.75</v>
      </c>
      <c r="AT36">
        <v>9.7134338487210994E-2</v>
      </c>
    </row>
    <row r="37" spans="1:46" x14ac:dyDescent="0.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310939</v>
      </c>
      <c r="K37">
        <v>2180432</v>
      </c>
      <c r="L37">
        <v>7187</v>
      </c>
      <c r="M37">
        <v>0</v>
      </c>
      <c r="N37">
        <v>0</v>
      </c>
      <c r="O37">
        <v>0</v>
      </c>
      <c r="P37">
        <v>2498558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t="s">
        <v>46</v>
      </c>
      <c r="X37">
        <v>0</v>
      </c>
      <c r="Y37" t="s">
        <v>46</v>
      </c>
      <c r="Z37">
        <v>0</v>
      </c>
      <c r="AA37">
        <v>1406857</v>
      </c>
      <c r="AB37">
        <v>0</v>
      </c>
      <c r="AC37">
        <v>1406857</v>
      </c>
      <c r="AD37">
        <v>12207800</v>
      </c>
      <c r="AE37">
        <v>0</v>
      </c>
      <c r="AF37">
        <v>18</v>
      </c>
      <c r="AG37">
        <v>0</v>
      </c>
      <c r="AH37">
        <v>0</v>
      </c>
      <c r="AI37" t="s">
        <v>46</v>
      </c>
      <c r="AJ37" t="s">
        <v>46</v>
      </c>
      <c r="AK37" t="s">
        <v>46</v>
      </c>
      <c r="AL37">
        <v>14358357</v>
      </c>
      <c r="AM37">
        <v>1838937</v>
      </c>
      <c r="AN37">
        <v>2498558</v>
      </c>
      <c r="AO37">
        <v>457362</v>
      </c>
      <c r="AP37">
        <v>1641166</v>
      </c>
      <c r="AQ37">
        <v>25560</v>
      </c>
      <c r="AR37">
        <v>1464467</v>
      </c>
      <c r="AS37">
        <v>2010</v>
      </c>
      <c r="AT37">
        <v>0.12807433329593401</v>
      </c>
    </row>
    <row r="38" spans="1:46" x14ac:dyDescent="0.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198512</v>
      </c>
      <c r="K38">
        <v>1650751</v>
      </c>
      <c r="L38">
        <v>730</v>
      </c>
      <c r="M38">
        <v>0</v>
      </c>
      <c r="N38">
        <v>0</v>
      </c>
      <c r="O38">
        <v>0</v>
      </c>
      <c r="P38">
        <v>1849993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t="s">
        <v>46</v>
      </c>
      <c r="X38">
        <v>0</v>
      </c>
      <c r="Y38" t="s">
        <v>46</v>
      </c>
      <c r="Z38">
        <v>0</v>
      </c>
      <c r="AA38">
        <v>5498355</v>
      </c>
      <c r="AB38">
        <v>0</v>
      </c>
      <c r="AC38">
        <v>5498355</v>
      </c>
      <c r="AD38">
        <v>44823093</v>
      </c>
      <c r="AE38">
        <v>0</v>
      </c>
      <c r="AF38">
        <v>0</v>
      </c>
      <c r="AG38">
        <v>0</v>
      </c>
      <c r="AH38">
        <v>15</v>
      </c>
      <c r="AI38" t="s">
        <v>46</v>
      </c>
      <c r="AJ38" t="s">
        <v>46</v>
      </c>
      <c r="AK38" t="s">
        <v>46</v>
      </c>
      <c r="AL38">
        <v>50348845</v>
      </c>
      <c r="AM38">
        <v>1464467</v>
      </c>
      <c r="AN38">
        <v>1849993</v>
      </c>
      <c r="AO38">
        <v>315187</v>
      </c>
      <c r="AP38">
        <v>1165856</v>
      </c>
      <c r="AQ38">
        <v>4149876</v>
      </c>
      <c r="AR38">
        <v>5245393</v>
      </c>
      <c r="AS38">
        <v>2010.25</v>
      </c>
      <c r="AT38">
        <v>2.9086407046676001E-2</v>
      </c>
    </row>
    <row r="39" spans="1:46" x14ac:dyDescent="0.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382596</v>
      </c>
      <c r="K39">
        <v>3126920</v>
      </c>
      <c r="L39">
        <v>1125</v>
      </c>
      <c r="M39">
        <v>0</v>
      </c>
      <c r="N39">
        <v>0</v>
      </c>
      <c r="O39">
        <v>0</v>
      </c>
      <c r="P39">
        <v>3510641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t="s">
        <v>46</v>
      </c>
      <c r="X39">
        <v>0</v>
      </c>
      <c r="Y39" t="s">
        <v>46</v>
      </c>
      <c r="Z39">
        <v>0</v>
      </c>
      <c r="AA39">
        <v>5390729</v>
      </c>
      <c r="AB39">
        <v>0</v>
      </c>
      <c r="AC39">
        <v>5390729</v>
      </c>
      <c r="AD39">
        <v>44152029</v>
      </c>
      <c r="AE39">
        <v>0</v>
      </c>
      <c r="AF39">
        <v>0</v>
      </c>
      <c r="AG39">
        <v>0</v>
      </c>
      <c r="AH39">
        <v>8</v>
      </c>
      <c r="AI39" t="s">
        <v>46</v>
      </c>
      <c r="AJ39" t="s">
        <v>46</v>
      </c>
      <c r="AK39" t="s">
        <v>46</v>
      </c>
      <c r="AL39">
        <v>49548003</v>
      </c>
      <c r="AM39">
        <v>1464467</v>
      </c>
      <c r="AN39">
        <v>3510641</v>
      </c>
      <c r="AO39">
        <v>644110</v>
      </c>
      <c r="AP39">
        <v>1947870</v>
      </c>
      <c r="AQ39">
        <v>4186169</v>
      </c>
      <c r="AR39">
        <v>4731975</v>
      </c>
      <c r="AS39">
        <v>2010.5</v>
      </c>
      <c r="AT39">
        <v>2.9556529251037598E-2</v>
      </c>
    </row>
    <row r="40" spans="1:46" x14ac:dyDescent="0.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554593</v>
      </c>
      <c r="K40">
        <v>4400318</v>
      </c>
      <c r="L40">
        <v>1461</v>
      </c>
      <c r="M40">
        <v>0</v>
      </c>
      <c r="N40">
        <v>0</v>
      </c>
      <c r="O40">
        <v>0</v>
      </c>
      <c r="P40">
        <v>4956372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t="s">
        <v>46</v>
      </c>
      <c r="X40">
        <v>0</v>
      </c>
      <c r="Y40" t="s">
        <v>46</v>
      </c>
      <c r="Z40">
        <v>0</v>
      </c>
      <c r="AA40">
        <v>5230936</v>
      </c>
      <c r="AB40">
        <v>0</v>
      </c>
      <c r="AC40">
        <v>5230936</v>
      </c>
      <c r="AD40">
        <v>43525032</v>
      </c>
      <c r="AE40">
        <v>0</v>
      </c>
      <c r="AF40">
        <v>0</v>
      </c>
      <c r="AG40">
        <v>0</v>
      </c>
      <c r="AH40">
        <v>58</v>
      </c>
      <c r="AI40" t="s">
        <v>46</v>
      </c>
      <c r="AJ40" t="s">
        <v>46</v>
      </c>
      <c r="AK40" t="s">
        <v>46</v>
      </c>
      <c r="AL40">
        <v>48756026</v>
      </c>
      <c r="AM40">
        <v>1464467</v>
      </c>
      <c r="AN40">
        <v>4956372</v>
      </c>
      <c r="AO40">
        <v>945517</v>
      </c>
      <c r="AP40">
        <v>2522851</v>
      </c>
      <c r="AQ40">
        <v>4209923</v>
      </c>
      <c r="AR40">
        <v>4186386</v>
      </c>
      <c r="AS40">
        <v>2010.75</v>
      </c>
      <c r="AT40">
        <v>3.0036635881685699E-2</v>
      </c>
    </row>
    <row r="41" spans="1:46" x14ac:dyDescent="0.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691845</v>
      </c>
      <c r="K41">
        <v>5537804</v>
      </c>
      <c r="L41">
        <v>1741</v>
      </c>
      <c r="M41">
        <v>0</v>
      </c>
      <c r="N41">
        <v>0</v>
      </c>
      <c r="O41">
        <v>0</v>
      </c>
      <c r="P41">
        <v>6231390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t="s">
        <v>46</v>
      </c>
      <c r="X41">
        <v>0</v>
      </c>
      <c r="Y41" t="s">
        <v>46</v>
      </c>
      <c r="Z41">
        <v>0</v>
      </c>
      <c r="AA41">
        <v>5132544</v>
      </c>
      <c r="AB41">
        <v>0</v>
      </c>
      <c r="AC41">
        <v>5132544</v>
      </c>
      <c r="AD41">
        <v>44260381</v>
      </c>
      <c r="AE41">
        <v>0</v>
      </c>
      <c r="AF41">
        <v>0</v>
      </c>
      <c r="AG41">
        <v>0</v>
      </c>
      <c r="AH41">
        <v>37</v>
      </c>
      <c r="AI41" t="s">
        <v>46</v>
      </c>
      <c r="AJ41" t="s">
        <v>46</v>
      </c>
      <c r="AK41" t="s">
        <v>46</v>
      </c>
      <c r="AL41">
        <v>49392962</v>
      </c>
      <c r="AM41">
        <v>1464467</v>
      </c>
      <c r="AN41">
        <v>6231390</v>
      </c>
      <c r="AO41">
        <v>1238935</v>
      </c>
      <c r="AP41">
        <v>3068664</v>
      </c>
      <c r="AQ41">
        <v>4213382</v>
      </c>
      <c r="AR41">
        <v>3754058</v>
      </c>
      <c r="AS41">
        <v>2011</v>
      </c>
      <c r="AT41">
        <v>2.9649305097353699E-2</v>
      </c>
    </row>
    <row r="42" spans="1:46" x14ac:dyDescent="0.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121079</v>
      </c>
      <c r="K42">
        <v>1071434</v>
      </c>
      <c r="L42">
        <v>0</v>
      </c>
      <c r="M42">
        <v>0</v>
      </c>
      <c r="N42">
        <v>0</v>
      </c>
      <c r="O42">
        <v>0</v>
      </c>
      <c r="P42">
        <v>1192688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t="s">
        <v>46</v>
      </c>
      <c r="X42">
        <v>0</v>
      </c>
      <c r="Y42" t="s">
        <v>46</v>
      </c>
      <c r="Z42">
        <v>0</v>
      </c>
      <c r="AA42">
        <v>4970386</v>
      </c>
      <c r="AB42">
        <v>0</v>
      </c>
      <c r="AC42">
        <v>4970386</v>
      </c>
      <c r="AD42">
        <v>41803801</v>
      </c>
      <c r="AE42">
        <v>0</v>
      </c>
      <c r="AF42">
        <v>1</v>
      </c>
      <c r="AG42">
        <v>0</v>
      </c>
      <c r="AH42">
        <v>77</v>
      </c>
      <c r="AI42" t="s">
        <v>46</v>
      </c>
      <c r="AJ42" t="s">
        <v>46</v>
      </c>
      <c r="AK42" t="s">
        <v>46</v>
      </c>
      <c r="AL42">
        <v>46774265</v>
      </c>
      <c r="AM42">
        <v>3754058</v>
      </c>
      <c r="AN42">
        <v>1192688</v>
      </c>
      <c r="AO42">
        <v>344325</v>
      </c>
      <c r="AP42">
        <v>439607</v>
      </c>
      <c r="AQ42">
        <v>13495</v>
      </c>
      <c r="AR42">
        <v>3358797</v>
      </c>
      <c r="AS42">
        <v>2011.25</v>
      </c>
      <c r="AT42">
        <v>8.0259048431867402E-2</v>
      </c>
    </row>
    <row r="43" spans="1:46" x14ac:dyDescent="0.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224825</v>
      </c>
      <c r="K43">
        <v>2004199</v>
      </c>
      <c r="L43">
        <v>0</v>
      </c>
      <c r="M43">
        <v>0</v>
      </c>
      <c r="N43">
        <v>0</v>
      </c>
      <c r="O43">
        <v>0</v>
      </c>
      <c r="P43">
        <v>2229373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t="s">
        <v>46</v>
      </c>
      <c r="X43">
        <v>0</v>
      </c>
      <c r="Y43" t="s">
        <v>46</v>
      </c>
      <c r="Z43">
        <v>0</v>
      </c>
      <c r="AA43">
        <v>4926842</v>
      </c>
      <c r="AB43">
        <v>0</v>
      </c>
      <c r="AC43">
        <v>4926842</v>
      </c>
      <c r="AD43">
        <v>42034607</v>
      </c>
      <c r="AE43">
        <v>0</v>
      </c>
      <c r="AF43">
        <v>0</v>
      </c>
      <c r="AG43">
        <v>0</v>
      </c>
      <c r="AH43">
        <v>61</v>
      </c>
      <c r="AI43" t="s">
        <v>46</v>
      </c>
      <c r="AJ43" t="s">
        <v>46</v>
      </c>
      <c r="AK43" t="s">
        <v>46</v>
      </c>
      <c r="AL43">
        <v>46961510</v>
      </c>
      <c r="AM43">
        <v>3754058</v>
      </c>
      <c r="AN43">
        <v>2229373</v>
      </c>
      <c r="AO43">
        <v>651020</v>
      </c>
      <c r="AP43">
        <v>715504</v>
      </c>
      <c r="AQ43">
        <v>15321</v>
      </c>
      <c r="AR43">
        <v>2906530</v>
      </c>
      <c r="AS43">
        <v>2011.5</v>
      </c>
      <c r="AT43">
        <v>7.9939039438893703E-2</v>
      </c>
    </row>
    <row r="44" spans="1:46" x14ac:dyDescent="0.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316445</v>
      </c>
      <c r="K44">
        <v>2822773</v>
      </c>
      <c r="L44">
        <v>0</v>
      </c>
      <c r="M44">
        <v>0</v>
      </c>
      <c r="N44">
        <v>0</v>
      </c>
      <c r="O44">
        <v>0</v>
      </c>
      <c r="P44">
        <v>3139581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t="s">
        <v>46</v>
      </c>
      <c r="X44">
        <v>0</v>
      </c>
      <c r="Y44" t="s">
        <v>46</v>
      </c>
      <c r="Z44">
        <v>0</v>
      </c>
      <c r="AA44">
        <v>4823106</v>
      </c>
      <c r="AB44">
        <v>0</v>
      </c>
      <c r="AC44">
        <v>4823106</v>
      </c>
      <c r="AD44">
        <v>42363330</v>
      </c>
      <c r="AE44">
        <v>0</v>
      </c>
      <c r="AF44">
        <v>0</v>
      </c>
      <c r="AG44">
        <v>0</v>
      </c>
      <c r="AH44">
        <v>44</v>
      </c>
      <c r="AI44" t="s">
        <v>46</v>
      </c>
      <c r="AJ44" t="s">
        <v>46</v>
      </c>
      <c r="AK44" t="s">
        <v>46</v>
      </c>
      <c r="AL44">
        <v>47186480</v>
      </c>
      <c r="AM44">
        <v>3754058</v>
      </c>
      <c r="AN44">
        <v>3139581</v>
      </c>
      <c r="AO44">
        <v>947973</v>
      </c>
      <c r="AP44">
        <v>1187965</v>
      </c>
      <c r="AQ44">
        <v>-14681</v>
      </c>
      <c r="AR44">
        <v>2735734</v>
      </c>
      <c r="AS44">
        <v>2011.75</v>
      </c>
      <c r="AT44">
        <v>7.95579157419668E-2</v>
      </c>
    </row>
    <row r="45" spans="1:46" x14ac:dyDescent="0.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396654</v>
      </c>
      <c r="K45">
        <v>3636208</v>
      </c>
      <c r="L45">
        <v>2</v>
      </c>
      <c r="M45">
        <v>0</v>
      </c>
      <c r="N45">
        <v>0</v>
      </c>
      <c r="O45">
        <v>0</v>
      </c>
      <c r="P45">
        <v>4033234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t="s">
        <v>46</v>
      </c>
      <c r="X45">
        <v>0</v>
      </c>
      <c r="Y45" t="s">
        <v>46</v>
      </c>
      <c r="Z45">
        <v>0</v>
      </c>
      <c r="AA45">
        <v>4782110</v>
      </c>
      <c r="AB45">
        <v>0</v>
      </c>
      <c r="AC45">
        <v>4782110</v>
      </c>
      <c r="AD45">
        <v>44527163</v>
      </c>
      <c r="AE45">
        <v>0</v>
      </c>
      <c r="AF45">
        <v>0</v>
      </c>
      <c r="AG45">
        <v>0</v>
      </c>
      <c r="AH45">
        <v>38</v>
      </c>
      <c r="AI45" t="s">
        <v>46</v>
      </c>
      <c r="AJ45" t="s">
        <v>46</v>
      </c>
      <c r="AK45" t="s">
        <v>46</v>
      </c>
      <c r="AL45">
        <v>49309311</v>
      </c>
      <c r="AM45">
        <v>3754058</v>
      </c>
      <c r="AN45">
        <v>4033234</v>
      </c>
      <c r="AO45">
        <v>1216671</v>
      </c>
      <c r="AP45">
        <v>1764294</v>
      </c>
      <c r="AQ45">
        <v>-8021</v>
      </c>
      <c r="AR45">
        <v>2693768</v>
      </c>
      <c r="AS45">
        <v>2012</v>
      </c>
      <c r="AT45">
        <v>7.6132842334787398E-2</v>
      </c>
    </row>
    <row r="46" spans="1:46" x14ac:dyDescent="0.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80150</v>
      </c>
      <c r="K46">
        <v>824431</v>
      </c>
      <c r="L46">
        <v>0</v>
      </c>
      <c r="M46">
        <v>0</v>
      </c>
      <c r="N46">
        <v>0</v>
      </c>
      <c r="O46">
        <v>0</v>
      </c>
      <c r="P46">
        <v>904595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t="s">
        <v>46</v>
      </c>
      <c r="X46">
        <v>0</v>
      </c>
      <c r="Y46" t="s">
        <v>46</v>
      </c>
      <c r="Z46">
        <v>0</v>
      </c>
      <c r="AA46">
        <v>4746067</v>
      </c>
      <c r="AB46">
        <v>0</v>
      </c>
      <c r="AC46">
        <v>4746067</v>
      </c>
      <c r="AD46">
        <v>42314038</v>
      </c>
      <c r="AE46">
        <v>0</v>
      </c>
      <c r="AF46">
        <v>0</v>
      </c>
      <c r="AG46">
        <v>0</v>
      </c>
      <c r="AH46">
        <v>79</v>
      </c>
      <c r="AI46" t="s">
        <v>46</v>
      </c>
      <c r="AJ46" t="s">
        <v>46</v>
      </c>
      <c r="AK46" t="s">
        <v>46</v>
      </c>
      <c r="AL46">
        <v>47060184</v>
      </c>
      <c r="AM46">
        <v>2693768</v>
      </c>
      <c r="AN46">
        <v>904595</v>
      </c>
      <c r="AO46">
        <v>301932</v>
      </c>
      <c r="AP46">
        <v>438592</v>
      </c>
      <c r="AQ46">
        <v>11570</v>
      </c>
      <c r="AR46">
        <v>2541267</v>
      </c>
      <c r="AS46">
        <v>2012.25</v>
      </c>
      <c r="AT46">
        <v>5.7240915165142597E-2</v>
      </c>
    </row>
    <row r="47" spans="1:46" x14ac:dyDescent="0.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154684</v>
      </c>
      <c r="K47">
        <v>1612554</v>
      </c>
      <c r="L47">
        <v>7</v>
      </c>
      <c r="M47">
        <v>0</v>
      </c>
      <c r="N47">
        <v>0</v>
      </c>
      <c r="O47">
        <v>0</v>
      </c>
      <c r="P47">
        <v>1767262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t="s">
        <v>46</v>
      </c>
      <c r="X47">
        <v>0</v>
      </c>
      <c r="Y47" t="s">
        <v>46</v>
      </c>
      <c r="Z47">
        <v>0</v>
      </c>
      <c r="AA47">
        <v>4717717</v>
      </c>
      <c r="AB47">
        <v>0</v>
      </c>
      <c r="AC47">
        <v>4717717</v>
      </c>
      <c r="AD47">
        <v>50677272</v>
      </c>
      <c r="AE47">
        <v>0</v>
      </c>
      <c r="AF47">
        <v>0</v>
      </c>
      <c r="AG47">
        <v>0</v>
      </c>
      <c r="AH47">
        <v>40</v>
      </c>
      <c r="AI47" t="s">
        <v>46</v>
      </c>
      <c r="AJ47" t="s">
        <v>46</v>
      </c>
      <c r="AK47" t="s">
        <v>46</v>
      </c>
      <c r="AL47">
        <v>55395029</v>
      </c>
      <c r="AM47">
        <v>2693768</v>
      </c>
      <c r="AN47">
        <v>1767262</v>
      </c>
      <c r="AO47">
        <v>583170</v>
      </c>
      <c r="AP47">
        <v>1404286</v>
      </c>
      <c r="AQ47">
        <v>1975</v>
      </c>
      <c r="AR47">
        <v>2915937</v>
      </c>
      <c r="AS47">
        <v>2012.5</v>
      </c>
      <c r="AT47">
        <v>4.8628334502722297E-2</v>
      </c>
    </row>
    <row r="48" spans="1:46" x14ac:dyDescent="0.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223351</v>
      </c>
      <c r="K48">
        <v>2385193</v>
      </c>
      <c r="L48">
        <v>16</v>
      </c>
      <c r="M48">
        <v>0</v>
      </c>
      <c r="N48">
        <v>0</v>
      </c>
      <c r="O48">
        <v>0</v>
      </c>
      <c r="P48">
        <v>2608593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t="s">
        <v>46</v>
      </c>
      <c r="X48">
        <v>0</v>
      </c>
      <c r="Y48" t="s">
        <v>46</v>
      </c>
      <c r="Z48">
        <v>0</v>
      </c>
      <c r="AA48">
        <v>4644770</v>
      </c>
      <c r="AB48">
        <v>0</v>
      </c>
      <c r="AC48">
        <v>4644770</v>
      </c>
      <c r="AD48">
        <v>50899480</v>
      </c>
      <c r="AE48">
        <v>0</v>
      </c>
      <c r="AF48">
        <v>0</v>
      </c>
      <c r="AG48">
        <v>0</v>
      </c>
      <c r="AH48">
        <v>21</v>
      </c>
      <c r="AI48" t="s">
        <v>46</v>
      </c>
      <c r="AJ48" t="s">
        <v>46</v>
      </c>
      <c r="AK48" t="s">
        <v>46</v>
      </c>
      <c r="AL48">
        <v>55544271</v>
      </c>
      <c r="AM48">
        <v>2693768</v>
      </c>
      <c r="AN48">
        <v>2608593</v>
      </c>
      <c r="AO48">
        <v>845362</v>
      </c>
      <c r="AP48">
        <v>2169147</v>
      </c>
      <c r="AQ48">
        <v>17116</v>
      </c>
      <c r="AR48">
        <v>3116800</v>
      </c>
      <c r="AS48">
        <v>2012.75</v>
      </c>
      <c r="AT48">
        <v>4.8497674944730097E-2</v>
      </c>
    </row>
    <row r="49" spans="1:46" x14ac:dyDescent="0.2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t="s">
        <v>46</v>
      </c>
      <c r="I49">
        <v>0</v>
      </c>
      <c r="J49" t="s">
        <v>46</v>
      </c>
      <c r="K49">
        <v>3353439</v>
      </c>
      <c r="L49">
        <v>18</v>
      </c>
      <c r="M49">
        <v>0</v>
      </c>
      <c r="N49">
        <v>0</v>
      </c>
      <c r="O49" t="s">
        <v>46</v>
      </c>
      <c r="P49">
        <v>3638911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t="s">
        <v>46</v>
      </c>
      <c r="X49">
        <v>0</v>
      </c>
      <c r="Y49" t="s">
        <v>46</v>
      </c>
      <c r="Z49">
        <v>0</v>
      </c>
      <c r="AA49">
        <v>4555356</v>
      </c>
      <c r="AB49">
        <v>0</v>
      </c>
      <c r="AC49">
        <v>4555356</v>
      </c>
      <c r="AD49">
        <v>51872270</v>
      </c>
      <c r="AE49">
        <v>0</v>
      </c>
      <c r="AF49">
        <v>0</v>
      </c>
      <c r="AG49">
        <v>0</v>
      </c>
      <c r="AH49">
        <v>48</v>
      </c>
      <c r="AI49" t="s">
        <v>46</v>
      </c>
      <c r="AJ49" t="s">
        <v>46</v>
      </c>
      <c r="AK49" t="s">
        <v>46</v>
      </c>
      <c r="AL49">
        <v>56427674</v>
      </c>
      <c r="AM49">
        <v>2693768</v>
      </c>
      <c r="AN49">
        <v>3638911</v>
      </c>
      <c r="AO49">
        <v>1155846</v>
      </c>
      <c r="AP49">
        <v>2931318</v>
      </c>
      <c r="AQ49">
        <v>15355</v>
      </c>
      <c r="AR49">
        <v>3157376</v>
      </c>
      <c r="AS49">
        <v>2013</v>
      </c>
      <c r="AT49">
        <v>4.7738419981656503E-2</v>
      </c>
    </row>
    <row r="50" spans="1:46" x14ac:dyDescent="0.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t="s">
        <v>46</v>
      </c>
      <c r="I50">
        <v>0</v>
      </c>
      <c r="J50" t="s">
        <v>46</v>
      </c>
      <c r="K50">
        <v>977920</v>
      </c>
      <c r="L50">
        <v>0</v>
      </c>
      <c r="M50">
        <v>0</v>
      </c>
      <c r="N50">
        <v>0</v>
      </c>
      <c r="O50" t="s">
        <v>46</v>
      </c>
      <c r="P50">
        <v>1040785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t="s">
        <v>46</v>
      </c>
      <c r="X50">
        <v>0</v>
      </c>
      <c r="Y50" t="s">
        <v>46</v>
      </c>
      <c r="Z50">
        <v>0</v>
      </c>
      <c r="AA50">
        <v>4577913</v>
      </c>
      <c r="AB50">
        <v>0</v>
      </c>
      <c r="AC50">
        <v>4577913</v>
      </c>
      <c r="AD50">
        <v>48282756</v>
      </c>
      <c r="AE50">
        <v>0</v>
      </c>
      <c r="AF50">
        <v>0</v>
      </c>
      <c r="AG50">
        <v>0</v>
      </c>
      <c r="AH50">
        <v>8</v>
      </c>
      <c r="AI50" t="s">
        <v>46</v>
      </c>
      <c r="AJ50" t="s">
        <v>46</v>
      </c>
      <c r="AK50" t="s">
        <v>46</v>
      </c>
      <c r="AL50">
        <v>52860677</v>
      </c>
      <c r="AM50">
        <v>3157376</v>
      </c>
      <c r="AN50">
        <v>1040785</v>
      </c>
      <c r="AO50">
        <v>297187</v>
      </c>
      <c r="AP50">
        <v>564517</v>
      </c>
      <c r="AQ50">
        <v>-17691</v>
      </c>
      <c r="AR50">
        <v>2960604</v>
      </c>
      <c r="AS50">
        <v>2013.25</v>
      </c>
      <c r="AT50">
        <v>5.9730146853775597E-2</v>
      </c>
    </row>
    <row r="51" spans="1:46" x14ac:dyDescent="0.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t="s">
        <v>46</v>
      </c>
      <c r="I51">
        <v>0</v>
      </c>
      <c r="J51" t="s">
        <v>46</v>
      </c>
      <c r="K51">
        <v>1915401</v>
      </c>
      <c r="L51">
        <v>0</v>
      </c>
      <c r="M51">
        <v>0</v>
      </c>
      <c r="N51">
        <v>0</v>
      </c>
      <c r="O51" t="s">
        <v>46</v>
      </c>
      <c r="P51">
        <v>2038785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t="s">
        <v>46</v>
      </c>
      <c r="X51">
        <v>0</v>
      </c>
      <c r="Y51" t="s">
        <v>46</v>
      </c>
      <c r="Z51">
        <v>0</v>
      </c>
      <c r="AA51">
        <v>4672305</v>
      </c>
      <c r="AB51">
        <v>0</v>
      </c>
      <c r="AC51">
        <v>4672305</v>
      </c>
      <c r="AD51">
        <v>48704034</v>
      </c>
      <c r="AE51">
        <v>0</v>
      </c>
      <c r="AF51">
        <v>0</v>
      </c>
      <c r="AG51">
        <v>0</v>
      </c>
      <c r="AH51">
        <v>7</v>
      </c>
      <c r="AI51" t="s">
        <v>46</v>
      </c>
      <c r="AJ51" t="s">
        <v>46</v>
      </c>
      <c r="AK51" t="s">
        <v>46</v>
      </c>
      <c r="AL51">
        <v>53376346</v>
      </c>
      <c r="AM51">
        <v>3157376</v>
      </c>
      <c r="AN51">
        <v>2038785</v>
      </c>
      <c r="AO51">
        <v>589326</v>
      </c>
      <c r="AP51">
        <v>1109353</v>
      </c>
      <c r="AQ51">
        <v>-25924</v>
      </c>
      <c r="AR51">
        <v>2791346</v>
      </c>
      <c r="AS51">
        <v>2013.5</v>
      </c>
      <c r="AT51">
        <v>5.9153093769288699E-2</v>
      </c>
    </row>
    <row r="52" spans="1:46" x14ac:dyDescent="0.25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t="s">
        <v>46</v>
      </c>
      <c r="I52">
        <v>0</v>
      </c>
      <c r="J52" t="s">
        <v>46</v>
      </c>
      <c r="K52">
        <v>2730693</v>
      </c>
      <c r="L52">
        <v>0</v>
      </c>
      <c r="M52">
        <v>0</v>
      </c>
      <c r="N52">
        <v>0</v>
      </c>
      <c r="O52" t="s">
        <v>46</v>
      </c>
      <c r="P52">
        <v>2908232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t="s">
        <v>46</v>
      </c>
      <c r="X52">
        <v>0</v>
      </c>
      <c r="Y52" t="s">
        <v>46</v>
      </c>
      <c r="Z52">
        <v>0</v>
      </c>
      <c r="AA52">
        <v>4558666</v>
      </c>
      <c r="AB52">
        <v>0</v>
      </c>
      <c r="AC52">
        <v>4558666</v>
      </c>
      <c r="AD52">
        <v>48756718</v>
      </c>
      <c r="AE52">
        <v>0</v>
      </c>
      <c r="AF52">
        <v>0</v>
      </c>
      <c r="AG52">
        <v>0</v>
      </c>
      <c r="AH52">
        <v>17</v>
      </c>
      <c r="AI52" t="s">
        <v>46</v>
      </c>
      <c r="AJ52" t="s">
        <v>46</v>
      </c>
      <c r="AK52" t="s">
        <v>46</v>
      </c>
      <c r="AL52">
        <v>53315401</v>
      </c>
      <c r="AM52">
        <v>3157376</v>
      </c>
      <c r="AN52">
        <v>2908232</v>
      </c>
      <c r="AO52">
        <v>861818</v>
      </c>
      <c r="AP52">
        <v>1647916</v>
      </c>
      <c r="AQ52">
        <v>-11774</v>
      </c>
      <c r="AR52">
        <v>2747104</v>
      </c>
      <c r="AS52">
        <v>2013.75</v>
      </c>
      <c r="AT52">
        <v>5.9220711853972499E-2</v>
      </c>
    </row>
    <row r="53" spans="1:46" x14ac:dyDescent="0.2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t="s">
        <v>46</v>
      </c>
      <c r="I53">
        <v>0</v>
      </c>
      <c r="J53" t="s">
        <v>46</v>
      </c>
      <c r="K53">
        <v>3579983</v>
      </c>
      <c r="L53">
        <v>0</v>
      </c>
      <c r="M53">
        <v>0</v>
      </c>
      <c r="N53">
        <v>0</v>
      </c>
      <c r="O53" t="s">
        <v>46</v>
      </c>
      <c r="P53">
        <v>3804508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t="s">
        <v>46</v>
      </c>
      <c r="X53">
        <v>0</v>
      </c>
      <c r="Y53" t="s">
        <v>46</v>
      </c>
      <c r="Z53">
        <v>0</v>
      </c>
      <c r="AA53">
        <v>4486670</v>
      </c>
      <c r="AB53">
        <v>0</v>
      </c>
      <c r="AC53">
        <v>4486670</v>
      </c>
      <c r="AD53">
        <v>50765789</v>
      </c>
      <c r="AE53">
        <v>0</v>
      </c>
      <c r="AF53">
        <v>0</v>
      </c>
      <c r="AG53">
        <v>0</v>
      </c>
      <c r="AH53">
        <v>7</v>
      </c>
      <c r="AI53" t="s">
        <v>46</v>
      </c>
      <c r="AJ53" t="s">
        <v>46</v>
      </c>
      <c r="AK53" t="s">
        <v>46</v>
      </c>
      <c r="AL53">
        <v>55252466</v>
      </c>
      <c r="AM53">
        <v>3157376</v>
      </c>
      <c r="AN53">
        <v>3804508</v>
      </c>
      <c r="AO53">
        <v>1120233</v>
      </c>
      <c r="AP53">
        <v>2246180</v>
      </c>
      <c r="AQ53">
        <v>-16131</v>
      </c>
      <c r="AR53">
        <v>2703150</v>
      </c>
      <c r="AS53">
        <v>2014</v>
      </c>
      <c r="AT53">
        <v>5.7144526363764499E-2</v>
      </c>
    </row>
    <row r="54" spans="1:46" x14ac:dyDescent="0.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t="s">
        <v>46</v>
      </c>
      <c r="I54">
        <v>0</v>
      </c>
      <c r="J54" t="s">
        <v>46</v>
      </c>
      <c r="K54">
        <v>867840</v>
      </c>
      <c r="L54">
        <v>0</v>
      </c>
      <c r="M54">
        <v>0</v>
      </c>
      <c r="N54">
        <v>0</v>
      </c>
      <c r="O54" t="s">
        <v>46</v>
      </c>
      <c r="P54">
        <v>914296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t="s">
        <v>46</v>
      </c>
      <c r="X54">
        <v>0</v>
      </c>
      <c r="Y54" t="s">
        <v>46</v>
      </c>
      <c r="Z54">
        <v>0</v>
      </c>
      <c r="AA54">
        <v>4529178</v>
      </c>
      <c r="AB54">
        <v>0</v>
      </c>
      <c r="AC54">
        <v>4529178</v>
      </c>
      <c r="AD54">
        <v>47969248</v>
      </c>
      <c r="AE54">
        <v>0</v>
      </c>
      <c r="AF54">
        <v>0</v>
      </c>
      <c r="AG54">
        <v>0</v>
      </c>
      <c r="AH54">
        <v>8</v>
      </c>
      <c r="AI54" t="s">
        <v>46</v>
      </c>
      <c r="AJ54" t="s">
        <v>46</v>
      </c>
      <c r="AK54" t="s">
        <v>46</v>
      </c>
      <c r="AL54">
        <v>52498434</v>
      </c>
      <c r="AM54">
        <v>2703150</v>
      </c>
      <c r="AN54">
        <v>914296</v>
      </c>
      <c r="AO54">
        <v>281761</v>
      </c>
      <c r="AP54">
        <v>449833</v>
      </c>
      <c r="AQ54">
        <v>-8407</v>
      </c>
      <c r="AR54">
        <v>2512041</v>
      </c>
      <c r="AS54">
        <v>2014.25</v>
      </c>
      <c r="AT54">
        <v>5.1490107304915003E-2</v>
      </c>
    </row>
    <row r="55" spans="1:46" x14ac:dyDescent="0.25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 t="s">
        <v>46</v>
      </c>
      <c r="I55">
        <v>0</v>
      </c>
      <c r="J55" t="s">
        <v>46</v>
      </c>
      <c r="K55">
        <v>1669305</v>
      </c>
      <c r="L55">
        <v>0</v>
      </c>
      <c r="M55">
        <v>0</v>
      </c>
      <c r="N55">
        <v>0</v>
      </c>
      <c r="O55" t="s">
        <v>46</v>
      </c>
      <c r="P55">
        <v>1763760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 t="s">
        <v>46</v>
      </c>
      <c r="X55">
        <v>0</v>
      </c>
      <c r="Y55" t="s">
        <v>46</v>
      </c>
      <c r="Z55">
        <v>0</v>
      </c>
      <c r="AA55">
        <v>4798102</v>
      </c>
      <c r="AB55">
        <v>0</v>
      </c>
      <c r="AC55">
        <v>4798102</v>
      </c>
      <c r="AD55">
        <v>50611395</v>
      </c>
      <c r="AE55">
        <v>0</v>
      </c>
      <c r="AF55">
        <v>0</v>
      </c>
      <c r="AG55">
        <v>0</v>
      </c>
      <c r="AH55">
        <v>16</v>
      </c>
      <c r="AI55" t="s">
        <v>46</v>
      </c>
      <c r="AJ55" t="s">
        <v>46</v>
      </c>
      <c r="AK55" t="s">
        <v>46</v>
      </c>
      <c r="AL55">
        <v>55409513</v>
      </c>
      <c r="AM55">
        <v>2703150</v>
      </c>
      <c r="AN55">
        <v>1763760</v>
      </c>
      <c r="AO55">
        <v>560073</v>
      </c>
      <c r="AP55">
        <v>914366</v>
      </c>
      <c r="AQ55">
        <v>2852</v>
      </c>
      <c r="AR55">
        <v>2416681</v>
      </c>
      <c r="AS55">
        <v>2014.5</v>
      </c>
      <c r="AT55">
        <v>4.8784944202631797E-2</v>
      </c>
    </row>
    <row r="56" spans="1:46" x14ac:dyDescent="0.25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 t="s">
        <v>46</v>
      </c>
      <c r="I56">
        <v>0</v>
      </c>
      <c r="J56" t="s">
        <v>46</v>
      </c>
      <c r="K56">
        <v>2380644</v>
      </c>
      <c r="L56">
        <v>0</v>
      </c>
      <c r="M56">
        <v>0</v>
      </c>
      <c r="N56">
        <v>0</v>
      </c>
      <c r="O56" t="s">
        <v>46</v>
      </c>
      <c r="P56">
        <v>2518925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 t="s">
        <v>46</v>
      </c>
      <c r="X56">
        <v>0</v>
      </c>
      <c r="Y56" t="s">
        <v>46</v>
      </c>
      <c r="Z56">
        <v>0</v>
      </c>
      <c r="AA56">
        <v>4860081</v>
      </c>
      <c r="AB56">
        <v>0</v>
      </c>
      <c r="AC56">
        <v>4860081</v>
      </c>
      <c r="AD56">
        <v>52679660</v>
      </c>
      <c r="AE56">
        <v>0</v>
      </c>
      <c r="AF56">
        <v>0</v>
      </c>
      <c r="AG56">
        <v>0</v>
      </c>
      <c r="AH56">
        <v>14</v>
      </c>
      <c r="AI56" t="s">
        <v>46</v>
      </c>
      <c r="AJ56" t="s">
        <v>46</v>
      </c>
      <c r="AK56" t="s">
        <v>46</v>
      </c>
      <c r="AL56">
        <v>57539755</v>
      </c>
      <c r="AM56">
        <v>2703150</v>
      </c>
      <c r="AN56">
        <v>2518925</v>
      </c>
      <c r="AO56">
        <v>848033</v>
      </c>
      <c r="AP56">
        <v>1564191</v>
      </c>
      <c r="AQ56">
        <v>-13781</v>
      </c>
      <c r="AR56">
        <v>2582668</v>
      </c>
      <c r="AS56">
        <v>2014.75</v>
      </c>
      <c r="AT56">
        <v>4.6978823597702099E-2</v>
      </c>
    </row>
    <row r="57" spans="1:46" x14ac:dyDescent="0.25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 t="s">
        <v>46</v>
      </c>
      <c r="I57">
        <v>0</v>
      </c>
      <c r="J57" t="s">
        <v>46</v>
      </c>
      <c r="K57">
        <v>3186768</v>
      </c>
      <c r="L57">
        <v>0</v>
      </c>
      <c r="M57">
        <v>0</v>
      </c>
      <c r="N57">
        <v>0</v>
      </c>
      <c r="O57" t="s">
        <v>46</v>
      </c>
      <c r="P57">
        <v>3365742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 t="s">
        <v>46</v>
      </c>
      <c r="X57">
        <v>0</v>
      </c>
      <c r="Y57" t="s">
        <v>46</v>
      </c>
      <c r="Z57">
        <v>0</v>
      </c>
      <c r="AA57">
        <v>4855145</v>
      </c>
      <c r="AB57">
        <v>0</v>
      </c>
      <c r="AC57">
        <v>4855145</v>
      </c>
      <c r="AD57">
        <v>55716370</v>
      </c>
      <c r="AE57">
        <v>0</v>
      </c>
      <c r="AF57">
        <v>0</v>
      </c>
      <c r="AG57">
        <v>0</v>
      </c>
      <c r="AH57">
        <v>11</v>
      </c>
      <c r="AI57" t="s">
        <v>46</v>
      </c>
      <c r="AJ57" t="s">
        <v>46</v>
      </c>
      <c r="AK57" t="s">
        <v>46</v>
      </c>
      <c r="AL57">
        <v>60571526</v>
      </c>
      <c r="AM57">
        <v>2703150</v>
      </c>
      <c r="AN57">
        <v>3365742</v>
      </c>
      <c r="AO57">
        <v>1112613</v>
      </c>
      <c r="AP57">
        <v>2338795</v>
      </c>
      <c r="AQ57">
        <v>-25597</v>
      </c>
      <c r="AR57">
        <v>2763219</v>
      </c>
      <c r="AS57">
        <v>2015</v>
      </c>
      <c r="AT57">
        <v>4.4627404632334999E-2</v>
      </c>
    </row>
    <row r="58" spans="1:46" x14ac:dyDescent="0.25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 t="s">
        <v>46</v>
      </c>
      <c r="I58">
        <v>0</v>
      </c>
      <c r="J58" t="s">
        <v>46</v>
      </c>
      <c r="K58">
        <v>836803</v>
      </c>
      <c r="L58">
        <v>0</v>
      </c>
      <c r="M58">
        <v>0</v>
      </c>
      <c r="N58">
        <v>0</v>
      </c>
      <c r="O58" t="s">
        <v>46</v>
      </c>
      <c r="P58">
        <v>879551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 t="s">
        <v>46</v>
      </c>
      <c r="X58">
        <v>0</v>
      </c>
      <c r="Y58" t="s">
        <v>46</v>
      </c>
      <c r="Z58">
        <v>0</v>
      </c>
      <c r="AA58">
        <v>4999689</v>
      </c>
      <c r="AB58">
        <v>0</v>
      </c>
      <c r="AC58">
        <v>4999689</v>
      </c>
      <c r="AD58">
        <v>53756296</v>
      </c>
      <c r="AE58">
        <v>0</v>
      </c>
      <c r="AF58">
        <v>0</v>
      </c>
      <c r="AG58">
        <v>0</v>
      </c>
      <c r="AH58">
        <v>19</v>
      </c>
      <c r="AI58" t="s">
        <v>46</v>
      </c>
      <c r="AJ58" t="s">
        <v>46</v>
      </c>
      <c r="AK58" t="s">
        <v>46</v>
      </c>
      <c r="AL58">
        <v>58756004</v>
      </c>
      <c r="AM58">
        <v>2763219</v>
      </c>
      <c r="AN58">
        <v>879551</v>
      </c>
      <c r="AO58">
        <v>273096</v>
      </c>
      <c r="AP58">
        <v>608771</v>
      </c>
      <c r="AQ58">
        <v>-23624</v>
      </c>
      <c r="AR58">
        <v>2741911</v>
      </c>
      <c r="AS58">
        <v>2015.25</v>
      </c>
      <c r="AT58">
        <v>4.7028708759703899E-2</v>
      </c>
    </row>
    <row r="59" spans="1:46" x14ac:dyDescent="0.25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 t="s">
        <v>46</v>
      </c>
      <c r="I59">
        <v>0</v>
      </c>
      <c r="J59" t="s">
        <v>46</v>
      </c>
      <c r="K59">
        <v>1652549</v>
      </c>
      <c r="L59">
        <v>0</v>
      </c>
      <c r="M59">
        <v>0</v>
      </c>
      <c r="N59">
        <v>0</v>
      </c>
      <c r="O59" t="s">
        <v>46</v>
      </c>
      <c r="P59">
        <v>1736049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 t="s">
        <v>46</v>
      </c>
      <c r="X59">
        <v>0</v>
      </c>
      <c r="Y59" t="s">
        <v>46</v>
      </c>
      <c r="Z59">
        <v>0</v>
      </c>
      <c r="AA59">
        <v>5437317</v>
      </c>
      <c r="AB59">
        <v>0</v>
      </c>
      <c r="AC59">
        <v>5437317</v>
      </c>
      <c r="AD59">
        <v>57945243</v>
      </c>
      <c r="AE59">
        <v>0</v>
      </c>
      <c r="AF59">
        <v>0</v>
      </c>
      <c r="AG59">
        <v>0</v>
      </c>
      <c r="AH59">
        <v>10</v>
      </c>
      <c r="AI59" t="s">
        <v>46</v>
      </c>
      <c r="AJ59" t="s">
        <v>46</v>
      </c>
      <c r="AK59" t="s">
        <v>46</v>
      </c>
      <c r="AL59">
        <v>63382570</v>
      </c>
      <c r="AM59">
        <v>2763219</v>
      </c>
      <c r="AN59">
        <v>1736049</v>
      </c>
      <c r="AO59">
        <v>530289</v>
      </c>
      <c r="AP59">
        <v>1382638</v>
      </c>
      <c r="AQ59">
        <v>-13732</v>
      </c>
      <c r="AR59">
        <v>2926365</v>
      </c>
      <c r="AS59">
        <v>2015.5</v>
      </c>
      <c r="AT59">
        <v>4.3595881328257903E-2</v>
      </c>
    </row>
    <row r="60" spans="1:46" x14ac:dyDescent="0.25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 t="s">
        <v>46</v>
      </c>
      <c r="I60">
        <v>0</v>
      </c>
      <c r="J60" t="s">
        <v>46</v>
      </c>
      <c r="K60">
        <v>2425248</v>
      </c>
      <c r="L60">
        <v>0</v>
      </c>
      <c r="M60">
        <v>0</v>
      </c>
      <c r="N60">
        <v>0</v>
      </c>
      <c r="O60" t="s">
        <v>46</v>
      </c>
      <c r="P60">
        <v>2549333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 t="s">
        <v>46</v>
      </c>
      <c r="X60">
        <v>0</v>
      </c>
      <c r="Y60" t="s">
        <v>46</v>
      </c>
      <c r="Z60">
        <v>0</v>
      </c>
      <c r="AA60">
        <v>5632471</v>
      </c>
      <c r="AB60">
        <v>0</v>
      </c>
      <c r="AC60">
        <v>5632471</v>
      </c>
      <c r="AD60">
        <v>60928852</v>
      </c>
      <c r="AE60">
        <v>0</v>
      </c>
      <c r="AF60">
        <v>0</v>
      </c>
      <c r="AG60">
        <v>0</v>
      </c>
      <c r="AH60">
        <v>115</v>
      </c>
      <c r="AI60" t="s">
        <v>46</v>
      </c>
      <c r="AJ60" t="s">
        <v>46</v>
      </c>
      <c r="AK60" t="s">
        <v>46</v>
      </c>
      <c r="AL60">
        <v>66561438</v>
      </c>
      <c r="AM60">
        <v>2763219</v>
      </c>
      <c r="AN60">
        <v>2549333</v>
      </c>
      <c r="AO60">
        <v>779765</v>
      </c>
      <c r="AP60">
        <v>2105154</v>
      </c>
      <c r="AQ60">
        <v>-29652</v>
      </c>
      <c r="AR60">
        <v>3069153</v>
      </c>
      <c r="AS60">
        <v>2015.75</v>
      </c>
      <c r="AT60">
        <v>4.1513811645715999E-2</v>
      </c>
    </row>
    <row r="61" spans="1:46" x14ac:dyDescent="0.25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 t="s">
        <v>46</v>
      </c>
      <c r="I61">
        <v>0</v>
      </c>
      <c r="J61" t="s">
        <v>46</v>
      </c>
      <c r="K61">
        <v>3342885</v>
      </c>
      <c r="L61">
        <v>0</v>
      </c>
      <c r="M61">
        <v>0</v>
      </c>
      <c r="N61">
        <v>0</v>
      </c>
      <c r="O61" t="s">
        <v>46</v>
      </c>
      <c r="P61">
        <v>3507670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 t="s">
        <v>46</v>
      </c>
      <c r="X61">
        <v>0</v>
      </c>
      <c r="Y61" t="s">
        <v>46</v>
      </c>
      <c r="Z61">
        <v>0</v>
      </c>
      <c r="AA61">
        <v>5793049</v>
      </c>
      <c r="AB61">
        <v>0</v>
      </c>
      <c r="AC61">
        <v>5793049</v>
      </c>
      <c r="AD61">
        <v>64819015</v>
      </c>
      <c r="AE61">
        <v>0</v>
      </c>
      <c r="AF61">
        <v>0</v>
      </c>
      <c r="AG61">
        <v>0</v>
      </c>
      <c r="AH61">
        <v>5</v>
      </c>
      <c r="AI61" t="s">
        <v>46</v>
      </c>
      <c r="AJ61" t="s">
        <v>46</v>
      </c>
      <c r="AK61" t="s">
        <v>46</v>
      </c>
      <c r="AL61">
        <v>70612069</v>
      </c>
      <c r="AM61">
        <v>2763219</v>
      </c>
      <c r="AN61">
        <v>3507670</v>
      </c>
      <c r="AO61">
        <v>1000423</v>
      </c>
      <c r="AP61">
        <v>3023672</v>
      </c>
      <c r="AQ61">
        <v>-39573</v>
      </c>
      <c r="AR61">
        <v>3240071</v>
      </c>
      <c r="AS61">
        <v>2016</v>
      </c>
      <c r="AT61">
        <v>3.9132389676897902E-2</v>
      </c>
    </row>
    <row r="62" spans="1:46" x14ac:dyDescent="0.25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 t="s">
        <v>46</v>
      </c>
      <c r="I62">
        <v>0</v>
      </c>
      <c r="J62" t="s">
        <v>46</v>
      </c>
      <c r="K62">
        <v>1039043</v>
      </c>
      <c r="L62">
        <v>0</v>
      </c>
      <c r="M62">
        <v>0</v>
      </c>
      <c r="N62">
        <v>0</v>
      </c>
      <c r="O62" t="s">
        <v>46</v>
      </c>
      <c r="P62">
        <v>1084100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 t="s">
        <v>46</v>
      </c>
      <c r="X62">
        <v>0</v>
      </c>
      <c r="Y62" t="s">
        <v>46</v>
      </c>
      <c r="Z62">
        <v>0</v>
      </c>
      <c r="AA62">
        <v>6136420</v>
      </c>
      <c r="AB62">
        <v>0</v>
      </c>
      <c r="AC62">
        <v>6136420</v>
      </c>
      <c r="AD62">
        <v>63008737</v>
      </c>
      <c r="AE62">
        <v>0</v>
      </c>
      <c r="AF62">
        <v>0</v>
      </c>
      <c r="AG62">
        <v>0</v>
      </c>
      <c r="AH62">
        <v>3</v>
      </c>
      <c r="AI62" t="s">
        <v>46</v>
      </c>
      <c r="AJ62" t="s">
        <v>46</v>
      </c>
      <c r="AK62" t="s">
        <v>46</v>
      </c>
      <c r="AL62">
        <v>69145160</v>
      </c>
      <c r="AM62">
        <v>3240071</v>
      </c>
      <c r="AN62">
        <v>1084100</v>
      </c>
      <c r="AO62">
        <v>242275</v>
      </c>
      <c r="AP62">
        <v>978303</v>
      </c>
      <c r="AQ62">
        <v>9060</v>
      </c>
      <c r="AR62">
        <v>3385609</v>
      </c>
      <c r="AS62">
        <v>2016.25</v>
      </c>
      <c r="AT62">
        <v>4.6858970316939003E-2</v>
      </c>
    </row>
    <row r="63" spans="1:46" x14ac:dyDescent="0.25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 t="s">
        <v>46</v>
      </c>
      <c r="I63">
        <v>0</v>
      </c>
      <c r="J63" t="s">
        <v>46</v>
      </c>
      <c r="K63">
        <v>2073450</v>
      </c>
      <c r="L63">
        <v>0</v>
      </c>
      <c r="M63">
        <v>0</v>
      </c>
      <c r="N63">
        <v>0</v>
      </c>
      <c r="O63" t="s">
        <v>46</v>
      </c>
      <c r="P63">
        <v>2166743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 t="s">
        <v>46</v>
      </c>
      <c r="X63">
        <v>0</v>
      </c>
      <c r="Y63" t="s">
        <v>46</v>
      </c>
      <c r="Z63">
        <v>0</v>
      </c>
      <c r="AA63">
        <v>6530153</v>
      </c>
      <c r="AB63">
        <v>0</v>
      </c>
      <c r="AC63">
        <v>6530153</v>
      </c>
      <c r="AD63">
        <v>66504260</v>
      </c>
      <c r="AE63">
        <v>0</v>
      </c>
      <c r="AF63">
        <v>0</v>
      </c>
      <c r="AG63">
        <v>0</v>
      </c>
      <c r="AH63">
        <v>5</v>
      </c>
      <c r="AI63" t="s">
        <v>46</v>
      </c>
      <c r="AJ63" t="s">
        <v>46</v>
      </c>
      <c r="AK63" t="s">
        <v>46</v>
      </c>
      <c r="AL63">
        <v>73034418</v>
      </c>
      <c r="AM63">
        <v>3240071</v>
      </c>
      <c r="AN63">
        <v>2166743</v>
      </c>
      <c r="AO63">
        <v>480557</v>
      </c>
      <c r="AP63">
        <v>2101864</v>
      </c>
      <c r="AQ63">
        <v>-896</v>
      </c>
      <c r="AR63">
        <v>3654853</v>
      </c>
      <c r="AS63">
        <v>2016.5</v>
      </c>
      <c r="AT63">
        <v>4.4363617712405101E-2</v>
      </c>
    </row>
    <row r="64" spans="1:46" x14ac:dyDescent="0.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 t="s">
        <v>46</v>
      </c>
      <c r="I64">
        <v>0</v>
      </c>
      <c r="J64" t="s">
        <v>46</v>
      </c>
      <c r="K64">
        <v>3069345</v>
      </c>
      <c r="L64">
        <v>0</v>
      </c>
      <c r="M64">
        <v>0</v>
      </c>
      <c r="N64">
        <v>0</v>
      </c>
      <c r="O64" t="s">
        <v>46</v>
      </c>
      <c r="P64">
        <v>3211652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 t="s">
        <v>46</v>
      </c>
      <c r="X64">
        <v>0</v>
      </c>
      <c r="Y64" t="s">
        <v>46</v>
      </c>
      <c r="Z64">
        <v>0</v>
      </c>
      <c r="AA64">
        <v>6745462</v>
      </c>
      <c r="AB64">
        <v>0</v>
      </c>
      <c r="AC64">
        <v>6745462</v>
      </c>
      <c r="AD64">
        <v>68780398</v>
      </c>
      <c r="AE64">
        <v>0</v>
      </c>
      <c r="AF64">
        <v>0</v>
      </c>
      <c r="AG64">
        <v>0</v>
      </c>
      <c r="AH64">
        <v>7</v>
      </c>
      <c r="AI64" t="s">
        <v>46</v>
      </c>
      <c r="AJ64" t="s">
        <v>46</v>
      </c>
      <c r="AK64" t="s">
        <v>46</v>
      </c>
      <c r="AL64">
        <v>75525867</v>
      </c>
      <c r="AM64">
        <v>3240071</v>
      </c>
      <c r="AN64">
        <v>3211652</v>
      </c>
      <c r="AO64">
        <v>718421</v>
      </c>
      <c r="AP64">
        <v>3251542</v>
      </c>
      <c r="AQ64">
        <v>-8004</v>
      </c>
      <c r="AR64">
        <v>3990378</v>
      </c>
      <c r="AS64">
        <v>2016.75</v>
      </c>
      <c r="AT64">
        <v>4.2900149693084602E-2</v>
      </c>
    </row>
    <row r="65" spans="1:46" x14ac:dyDescent="0.25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 t="s">
        <v>46</v>
      </c>
      <c r="I65">
        <v>0</v>
      </c>
      <c r="J65" t="s">
        <v>46</v>
      </c>
      <c r="K65">
        <v>4283583</v>
      </c>
      <c r="L65">
        <v>0</v>
      </c>
      <c r="M65">
        <v>0</v>
      </c>
      <c r="N65">
        <v>0</v>
      </c>
      <c r="O65" t="s">
        <v>46</v>
      </c>
      <c r="P65">
        <v>4478738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 t="s">
        <v>46</v>
      </c>
      <c r="X65">
        <v>0</v>
      </c>
      <c r="Y65" t="s">
        <v>46</v>
      </c>
      <c r="Z65">
        <v>0</v>
      </c>
      <c r="AA65">
        <v>6919825</v>
      </c>
      <c r="AB65">
        <v>0</v>
      </c>
      <c r="AC65">
        <v>6919825</v>
      </c>
      <c r="AD65">
        <v>72587569</v>
      </c>
      <c r="AE65">
        <v>0</v>
      </c>
      <c r="AF65">
        <v>0</v>
      </c>
      <c r="AG65">
        <v>0</v>
      </c>
      <c r="AH65">
        <v>165</v>
      </c>
      <c r="AI65" t="s">
        <v>46</v>
      </c>
      <c r="AJ65" t="s">
        <v>46</v>
      </c>
      <c r="AK65" t="s">
        <v>46</v>
      </c>
      <c r="AL65">
        <v>79507559</v>
      </c>
      <c r="AM65">
        <v>3240071</v>
      </c>
      <c r="AN65">
        <v>4478738</v>
      </c>
      <c r="AO65">
        <v>953694</v>
      </c>
      <c r="AP65">
        <v>4434718</v>
      </c>
      <c r="AQ65">
        <v>-20652</v>
      </c>
      <c r="AR65">
        <v>4129093</v>
      </c>
      <c r="AS65">
        <v>2017</v>
      </c>
      <c r="AT65">
        <v>4.0751735316135199E-2</v>
      </c>
    </row>
    <row r="66" spans="1:46" x14ac:dyDescent="0.25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 t="s">
        <v>46</v>
      </c>
      <c r="I66" t="s">
        <v>46</v>
      </c>
      <c r="J66" t="s">
        <v>46</v>
      </c>
      <c r="K66">
        <v>1380286</v>
      </c>
      <c r="L66">
        <v>0</v>
      </c>
      <c r="M66" t="s">
        <v>46</v>
      </c>
      <c r="N66">
        <v>0</v>
      </c>
      <c r="O66" t="s">
        <v>46</v>
      </c>
      <c r="P66">
        <v>1440077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7038589</v>
      </c>
      <c r="AB66">
        <v>0</v>
      </c>
      <c r="AC66">
        <v>7038589</v>
      </c>
      <c r="AD66">
        <v>68400903</v>
      </c>
      <c r="AE66">
        <v>0</v>
      </c>
      <c r="AF66">
        <v>0</v>
      </c>
      <c r="AG66" t="s">
        <v>46</v>
      </c>
      <c r="AH66">
        <v>9</v>
      </c>
      <c r="AI66" t="s">
        <v>46</v>
      </c>
      <c r="AJ66" t="s">
        <v>46</v>
      </c>
      <c r="AK66" t="s">
        <v>46</v>
      </c>
      <c r="AL66">
        <v>75439501</v>
      </c>
      <c r="AM66">
        <v>4129093</v>
      </c>
      <c r="AN66">
        <v>1440077</v>
      </c>
      <c r="AO66">
        <v>295168</v>
      </c>
      <c r="AP66">
        <v>1565690</v>
      </c>
      <c r="AQ66">
        <v>4782</v>
      </c>
      <c r="AR66">
        <v>4554656</v>
      </c>
      <c r="AS66">
        <v>2017.25</v>
      </c>
      <c r="AT66">
        <v>5.47338323460013E-2</v>
      </c>
    </row>
    <row r="67" spans="1:46" x14ac:dyDescent="0.25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 t="s">
        <v>46</v>
      </c>
      <c r="I67" t="s">
        <v>46</v>
      </c>
      <c r="J67" t="s">
        <v>46</v>
      </c>
      <c r="K67">
        <v>2728657</v>
      </c>
      <c r="L67">
        <v>0</v>
      </c>
      <c r="M67" t="s">
        <v>46</v>
      </c>
      <c r="N67">
        <v>0</v>
      </c>
      <c r="O67" t="s">
        <v>46</v>
      </c>
      <c r="P67">
        <v>2849025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7311946</v>
      </c>
      <c r="AB67">
        <v>0</v>
      </c>
      <c r="AC67">
        <v>7311946</v>
      </c>
      <c r="AD67">
        <v>69997572</v>
      </c>
      <c r="AE67">
        <v>0</v>
      </c>
      <c r="AF67">
        <v>0</v>
      </c>
      <c r="AG67" t="s">
        <v>46</v>
      </c>
      <c r="AH67">
        <v>9</v>
      </c>
      <c r="AI67" t="s">
        <v>46</v>
      </c>
      <c r="AJ67" t="s">
        <v>46</v>
      </c>
      <c r="AK67" t="s">
        <v>46</v>
      </c>
      <c r="AL67">
        <v>77309527</v>
      </c>
      <c r="AM67">
        <v>4129093</v>
      </c>
      <c r="AN67">
        <v>2849025</v>
      </c>
      <c r="AO67">
        <v>579616</v>
      </c>
      <c r="AP67">
        <v>2803383</v>
      </c>
      <c r="AQ67">
        <v>16829</v>
      </c>
      <c r="AR67">
        <v>4679896</v>
      </c>
      <c r="AS67">
        <v>2017.5</v>
      </c>
      <c r="AT67">
        <v>5.3409885692354601E-2</v>
      </c>
    </row>
    <row r="68" spans="1:46" x14ac:dyDescent="0.25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 t="s">
        <v>46</v>
      </c>
      <c r="I68" t="s">
        <v>46</v>
      </c>
      <c r="J68" t="s">
        <v>46</v>
      </c>
      <c r="K68">
        <v>3982949</v>
      </c>
      <c r="L68">
        <v>0</v>
      </c>
      <c r="M68" t="s">
        <v>46</v>
      </c>
      <c r="N68">
        <v>0</v>
      </c>
      <c r="O68" t="s">
        <v>46</v>
      </c>
      <c r="P68">
        <v>4164546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7544416</v>
      </c>
      <c r="AB68">
        <v>0</v>
      </c>
      <c r="AC68">
        <v>7544416</v>
      </c>
      <c r="AD68">
        <v>77105981</v>
      </c>
      <c r="AE68">
        <v>0</v>
      </c>
      <c r="AF68">
        <v>0</v>
      </c>
      <c r="AG68" t="s">
        <v>46</v>
      </c>
      <c r="AH68">
        <v>11</v>
      </c>
      <c r="AI68" t="s">
        <v>46</v>
      </c>
      <c r="AJ68" t="s">
        <v>46</v>
      </c>
      <c r="AK68" t="s">
        <v>46</v>
      </c>
      <c r="AL68">
        <v>84650408</v>
      </c>
      <c r="AM68">
        <v>4129093</v>
      </c>
      <c r="AN68">
        <v>4164546</v>
      </c>
      <c r="AO68">
        <v>868105</v>
      </c>
      <c r="AP68">
        <v>4122113</v>
      </c>
      <c r="AQ68">
        <v>30253</v>
      </c>
      <c r="AR68">
        <v>4985018</v>
      </c>
      <c r="AS68">
        <v>2017.75</v>
      </c>
      <c r="AT68">
        <v>4.8778181907876902E-2</v>
      </c>
    </row>
    <row r="69" spans="1:46" x14ac:dyDescent="0.25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 t="s">
        <v>46</v>
      </c>
      <c r="I69" t="s">
        <v>46</v>
      </c>
      <c r="J69" t="s">
        <v>46</v>
      </c>
      <c r="K69">
        <v>5432541</v>
      </c>
      <c r="L69">
        <v>0</v>
      </c>
      <c r="M69" t="s">
        <v>46</v>
      </c>
      <c r="N69">
        <v>0</v>
      </c>
      <c r="O69" t="s">
        <v>46</v>
      </c>
      <c r="P69">
        <v>5674956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7639909</v>
      </c>
      <c r="AB69">
        <v>0</v>
      </c>
      <c r="AC69">
        <v>7639909</v>
      </c>
      <c r="AD69">
        <v>80676222</v>
      </c>
      <c r="AE69">
        <v>0</v>
      </c>
      <c r="AF69">
        <v>0</v>
      </c>
      <c r="AG69" t="s">
        <v>46</v>
      </c>
      <c r="AH69">
        <v>8</v>
      </c>
      <c r="AI69" t="s">
        <v>46</v>
      </c>
      <c r="AJ69" t="s">
        <v>46</v>
      </c>
      <c r="AK69" t="s">
        <v>46</v>
      </c>
      <c r="AL69">
        <v>88316139</v>
      </c>
      <c r="AM69">
        <v>4129093</v>
      </c>
      <c r="AN69">
        <v>5674956</v>
      </c>
      <c r="AO69">
        <v>1140595</v>
      </c>
      <c r="AP69">
        <v>5482200</v>
      </c>
      <c r="AQ69">
        <v>29738</v>
      </c>
      <c r="AR69">
        <v>5106670</v>
      </c>
      <c r="AS69">
        <v>2018</v>
      </c>
      <c r="AT69">
        <v>4.6753549767387402E-2</v>
      </c>
    </row>
    <row r="70" spans="1:46" x14ac:dyDescent="0.25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 t="s">
        <v>46</v>
      </c>
      <c r="I70" t="s">
        <v>46</v>
      </c>
      <c r="J70" t="s">
        <v>46</v>
      </c>
      <c r="K70">
        <v>1581294</v>
      </c>
      <c r="L70">
        <v>0</v>
      </c>
      <c r="M70" t="s">
        <v>46</v>
      </c>
      <c r="N70">
        <v>0</v>
      </c>
      <c r="O70" t="s">
        <v>46</v>
      </c>
      <c r="P70">
        <v>1650685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7816441</v>
      </c>
      <c r="AB70">
        <v>0</v>
      </c>
      <c r="AC70">
        <v>7816441</v>
      </c>
      <c r="AD70">
        <v>75947636</v>
      </c>
      <c r="AE70">
        <v>0</v>
      </c>
      <c r="AF70">
        <v>0</v>
      </c>
      <c r="AG70" t="s">
        <v>46</v>
      </c>
      <c r="AH70">
        <v>7</v>
      </c>
      <c r="AI70" t="s">
        <v>46</v>
      </c>
      <c r="AJ70" t="s">
        <v>46</v>
      </c>
      <c r="AK70" t="s">
        <v>46</v>
      </c>
      <c r="AL70">
        <v>83764084</v>
      </c>
      <c r="AM70">
        <v>5106670</v>
      </c>
      <c r="AN70">
        <v>1650685</v>
      </c>
      <c r="AO70">
        <v>413375</v>
      </c>
      <c r="AP70">
        <v>1322544</v>
      </c>
      <c r="AQ70">
        <v>-551</v>
      </c>
      <c r="AR70">
        <v>5191353</v>
      </c>
      <c r="AS70">
        <v>2018.25</v>
      </c>
      <c r="AT70">
        <v>6.0964911882758703E-2</v>
      </c>
    </row>
    <row r="71" spans="1:46" x14ac:dyDescent="0.25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 t="s">
        <v>46</v>
      </c>
      <c r="I71" t="s">
        <v>46</v>
      </c>
      <c r="J71" t="s">
        <v>46</v>
      </c>
      <c r="K71">
        <v>3036220</v>
      </c>
      <c r="L71">
        <v>0</v>
      </c>
      <c r="M71" t="s">
        <v>46</v>
      </c>
      <c r="N71">
        <v>0</v>
      </c>
      <c r="O71" t="s">
        <v>46</v>
      </c>
      <c r="P71">
        <v>3171697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8285479</v>
      </c>
      <c r="AB71">
        <v>0</v>
      </c>
      <c r="AC71">
        <v>8285479</v>
      </c>
      <c r="AD71">
        <v>77731532</v>
      </c>
      <c r="AE71">
        <v>0</v>
      </c>
      <c r="AF71">
        <v>0</v>
      </c>
      <c r="AG71" t="s">
        <v>46</v>
      </c>
      <c r="AH71">
        <v>12</v>
      </c>
      <c r="AI71" t="s">
        <v>46</v>
      </c>
      <c r="AJ71" t="s">
        <v>46</v>
      </c>
      <c r="AK71" t="s">
        <v>46</v>
      </c>
      <c r="AL71">
        <v>86017023</v>
      </c>
      <c r="AM71">
        <v>5106670</v>
      </c>
      <c r="AN71">
        <v>3171697</v>
      </c>
      <c r="AO71">
        <v>801695</v>
      </c>
      <c r="AP71">
        <v>2386413</v>
      </c>
      <c r="AQ71">
        <v>-14355</v>
      </c>
      <c r="AR71">
        <v>5108726</v>
      </c>
      <c r="AS71">
        <v>2018.5</v>
      </c>
      <c r="AT71">
        <v>5.9368132282373899E-2</v>
      </c>
    </row>
    <row r="72" spans="1:46" x14ac:dyDescent="0.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46</v>
      </c>
      <c r="I72" t="s">
        <v>46</v>
      </c>
      <c r="J72" t="s">
        <v>46</v>
      </c>
      <c r="K72">
        <v>4357978</v>
      </c>
      <c r="L72">
        <v>0</v>
      </c>
      <c r="M72" t="s">
        <v>46</v>
      </c>
      <c r="N72">
        <v>0</v>
      </c>
      <c r="O72" t="s">
        <v>46</v>
      </c>
      <c r="P72">
        <v>4557755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8346321</v>
      </c>
      <c r="AB72">
        <v>0</v>
      </c>
      <c r="AC72">
        <v>8346321</v>
      </c>
      <c r="AD72">
        <v>78665128</v>
      </c>
      <c r="AE72">
        <v>0</v>
      </c>
      <c r="AF72">
        <v>0</v>
      </c>
      <c r="AG72" t="s">
        <v>46</v>
      </c>
      <c r="AH72">
        <v>11</v>
      </c>
      <c r="AI72" t="s">
        <v>46</v>
      </c>
      <c r="AJ72" t="s">
        <v>46</v>
      </c>
      <c r="AK72" t="s">
        <v>46</v>
      </c>
      <c r="AL72">
        <v>87011460</v>
      </c>
      <c r="AM72">
        <v>5106670</v>
      </c>
      <c r="AN72">
        <v>4557755</v>
      </c>
      <c r="AO72">
        <v>1166261</v>
      </c>
      <c r="AP72">
        <v>3324708</v>
      </c>
      <c r="AQ72">
        <v>-12553</v>
      </c>
      <c r="AR72">
        <v>5027331</v>
      </c>
      <c r="AS72">
        <v>2018.75</v>
      </c>
      <c r="AT72">
        <v>5.8689625481517002E-2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T72"/>
  <sheetViews>
    <sheetView workbookViewId="0"/>
  </sheetViews>
  <sheetFormatPr defaultRowHeight="15" x14ac:dyDescent="0.25"/>
  <sheetData>
    <row r="1" spans="1:4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</row>
    <row r="2" spans="1:46" x14ac:dyDescent="0.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156000</v>
      </c>
      <c r="K2">
        <v>182000</v>
      </c>
      <c r="L2">
        <v>186000</v>
      </c>
      <c r="M2">
        <v>0</v>
      </c>
      <c r="N2">
        <v>2000</v>
      </c>
      <c r="O2">
        <v>22000</v>
      </c>
      <c r="P2">
        <v>565000</v>
      </c>
      <c r="Q2">
        <v>101000</v>
      </c>
      <c r="R2">
        <v>0</v>
      </c>
      <c r="S2">
        <v>1113000</v>
      </c>
      <c r="T2">
        <v>12079000</v>
      </c>
      <c r="U2">
        <v>450000</v>
      </c>
      <c r="V2">
        <v>1981000</v>
      </c>
      <c r="W2" t="s">
        <v>46</v>
      </c>
      <c r="X2">
        <v>8233000</v>
      </c>
      <c r="Y2" t="s">
        <v>46</v>
      </c>
      <c r="Z2">
        <v>0</v>
      </c>
      <c r="AA2">
        <v>20984000</v>
      </c>
      <c r="AB2">
        <v>421000</v>
      </c>
      <c r="AC2">
        <v>21405000</v>
      </c>
      <c r="AD2">
        <v>10526000</v>
      </c>
      <c r="AE2">
        <v>723000</v>
      </c>
      <c r="AF2">
        <v>840000</v>
      </c>
      <c r="AG2">
        <v>0</v>
      </c>
      <c r="AH2">
        <v>6591000</v>
      </c>
      <c r="AI2" t="s">
        <v>46</v>
      </c>
      <c r="AJ2" t="s">
        <v>46</v>
      </c>
      <c r="AK2" t="s">
        <v>46</v>
      </c>
      <c r="AL2">
        <v>99772000</v>
      </c>
      <c r="AM2">
        <v>4657000</v>
      </c>
      <c r="AN2">
        <v>565000</v>
      </c>
      <c r="AO2">
        <v>115000</v>
      </c>
      <c r="AP2">
        <v>431000</v>
      </c>
      <c r="AQ2">
        <v>-94000</v>
      </c>
      <c r="AR2">
        <v>4544000</v>
      </c>
      <c r="AS2">
        <v>2001.25</v>
      </c>
      <c r="AT2">
        <v>4.66764222427134E-2</v>
      </c>
    </row>
    <row r="3" spans="1:46" x14ac:dyDescent="0.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1000</v>
      </c>
      <c r="J3">
        <v>311000</v>
      </c>
      <c r="K3">
        <v>397000</v>
      </c>
      <c r="L3">
        <v>370000</v>
      </c>
      <c r="M3">
        <v>0</v>
      </c>
      <c r="N3">
        <v>10000</v>
      </c>
      <c r="O3">
        <v>51000</v>
      </c>
      <c r="P3">
        <v>1174000</v>
      </c>
      <c r="Q3">
        <v>120000</v>
      </c>
      <c r="R3">
        <v>0</v>
      </c>
      <c r="S3">
        <v>1186000</v>
      </c>
      <c r="T3">
        <v>13286000</v>
      </c>
      <c r="U3">
        <v>431000</v>
      </c>
      <c r="V3">
        <v>1889000</v>
      </c>
      <c r="W3" t="s">
        <v>46</v>
      </c>
      <c r="X3">
        <v>7488000</v>
      </c>
      <c r="Y3" t="s">
        <v>46</v>
      </c>
      <c r="Z3">
        <v>0</v>
      </c>
      <c r="AA3">
        <v>21619000</v>
      </c>
      <c r="AB3">
        <v>380000</v>
      </c>
      <c r="AC3">
        <v>21999000</v>
      </c>
      <c r="AD3">
        <v>14608000</v>
      </c>
      <c r="AE3">
        <v>723000</v>
      </c>
      <c r="AF3">
        <v>913000</v>
      </c>
      <c r="AG3">
        <v>10000</v>
      </c>
      <c r="AH3">
        <v>7126000</v>
      </c>
      <c r="AI3" t="s">
        <v>46</v>
      </c>
      <c r="AJ3" t="s">
        <v>46</v>
      </c>
      <c r="AK3" t="s">
        <v>46</v>
      </c>
      <c r="AL3">
        <v>101579000</v>
      </c>
      <c r="AM3">
        <v>4657000</v>
      </c>
      <c r="AN3">
        <v>1174000</v>
      </c>
      <c r="AO3">
        <v>265000</v>
      </c>
      <c r="AP3">
        <v>872000</v>
      </c>
      <c r="AQ3">
        <v>-88000</v>
      </c>
      <c r="AR3">
        <v>4532000</v>
      </c>
      <c r="AS3">
        <v>2001.5</v>
      </c>
      <c r="AT3">
        <v>4.5846090235186397E-2</v>
      </c>
    </row>
    <row r="4" spans="1:46" x14ac:dyDescent="0.25">
      <c r="A4">
        <v>3</v>
      </c>
      <c r="B4">
        <v>0</v>
      </c>
      <c r="C4">
        <v>0</v>
      </c>
      <c r="D4">
        <v>1000</v>
      </c>
      <c r="E4">
        <v>4000</v>
      </c>
      <c r="F4">
        <v>0</v>
      </c>
      <c r="G4">
        <v>4000</v>
      </c>
      <c r="H4">
        <v>0</v>
      </c>
      <c r="I4">
        <v>2000</v>
      </c>
      <c r="J4">
        <v>454000</v>
      </c>
      <c r="K4">
        <v>633000</v>
      </c>
      <c r="L4">
        <v>587000</v>
      </c>
      <c r="M4">
        <v>0</v>
      </c>
      <c r="N4">
        <v>15000</v>
      </c>
      <c r="O4">
        <v>99000</v>
      </c>
      <c r="P4">
        <v>1851000</v>
      </c>
      <c r="Q4">
        <v>276000</v>
      </c>
      <c r="R4">
        <v>0</v>
      </c>
      <c r="S4">
        <v>1908000</v>
      </c>
      <c r="T4">
        <v>14466000</v>
      </c>
      <c r="U4">
        <v>627000</v>
      </c>
      <c r="V4">
        <v>2326000</v>
      </c>
      <c r="W4" t="s">
        <v>46</v>
      </c>
      <c r="X4">
        <v>7732000</v>
      </c>
      <c r="Y4" t="s">
        <v>46</v>
      </c>
      <c r="Z4">
        <v>0</v>
      </c>
      <c r="AA4">
        <v>22894000</v>
      </c>
      <c r="AB4">
        <v>432000</v>
      </c>
      <c r="AC4">
        <v>23326000</v>
      </c>
      <c r="AD4">
        <v>14632000</v>
      </c>
      <c r="AE4">
        <v>777000</v>
      </c>
      <c r="AF4">
        <v>1797000</v>
      </c>
      <c r="AG4">
        <v>316000</v>
      </c>
      <c r="AH4">
        <v>7566000</v>
      </c>
      <c r="AI4" t="s">
        <v>46</v>
      </c>
      <c r="AJ4" t="s">
        <v>46</v>
      </c>
      <c r="AK4" t="s">
        <v>46</v>
      </c>
      <c r="AL4">
        <v>108326000</v>
      </c>
      <c r="AM4">
        <v>4657000</v>
      </c>
      <c r="AN4">
        <v>1851000</v>
      </c>
      <c r="AO4">
        <v>446000</v>
      </c>
      <c r="AP4">
        <v>1367000</v>
      </c>
      <c r="AQ4">
        <v>72000</v>
      </c>
      <c r="AR4">
        <v>4691000</v>
      </c>
      <c r="AS4">
        <v>2001.75</v>
      </c>
      <c r="AT4">
        <v>4.2990602440780602E-2</v>
      </c>
    </row>
    <row r="5" spans="1:46" x14ac:dyDescent="0.25">
      <c r="A5">
        <v>4</v>
      </c>
      <c r="B5">
        <v>0</v>
      </c>
      <c r="C5">
        <v>0</v>
      </c>
      <c r="D5">
        <v>2000</v>
      </c>
      <c r="E5">
        <v>4000</v>
      </c>
      <c r="F5">
        <v>0</v>
      </c>
      <c r="G5">
        <v>13000</v>
      </c>
      <c r="H5">
        <v>1000</v>
      </c>
      <c r="I5">
        <v>4000</v>
      </c>
      <c r="J5">
        <v>1256000</v>
      </c>
      <c r="K5">
        <v>858000</v>
      </c>
      <c r="L5">
        <v>1024000</v>
      </c>
      <c r="M5">
        <v>0</v>
      </c>
      <c r="N5">
        <v>21000</v>
      </c>
      <c r="O5">
        <v>154000</v>
      </c>
      <c r="P5">
        <v>3422000</v>
      </c>
      <c r="Q5">
        <v>274000</v>
      </c>
      <c r="R5">
        <v>0</v>
      </c>
      <c r="S5">
        <v>1998000</v>
      </c>
      <c r="T5">
        <v>15750000</v>
      </c>
      <c r="U5">
        <v>664000</v>
      </c>
      <c r="V5">
        <v>2166000</v>
      </c>
      <c r="W5" t="s">
        <v>46</v>
      </c>
      <c r="X5">
        <v>8710000</v>
      </c>
      <c r="Y5" t="s">
        <v>46</v>
      </c>
      <c r="Z5">
        <v>0</v>
      </c>
      <c r="AA5">
        <v>30446000</v>
      </c>
      <c r="AB5">
        <v>464000</v>
      </c>
      <c r="AC5">
        <v>30910000</v>
      </c>
      <c r="AD5">
        <v>8849000</v>
      </c>
      <c r="AE5">
        <v>831000</v>
      </c>
      <c r="AF5">
        <v>2758000</v>
      </c>
      <c r="AG5">
        <v>33000</v>
      </c>
      <c r="AH5">
        <v>7721000</v>
      </c>
      <c r="AI5" t="s">
        <v>46</v>
      </c>
      <c r="AJ5" t="s">
        <v>46</v>
      </c>
      <c r="AK5" t="s">
        <v>46</v>
      </c>
      <c r="AL5">
        <v>127347000</v>
      </c>
      <c r="AM5">
        <v>4657000</v>
      </c>
      <c r="AN5">
        <v>3422000</v>
      </c>
      <c r="AO5">
        <v>722000</v>
      </c>
      <c r="AP5">
        <v>2372000</v>
      </c>
      <c r="AQ5">
        <v>1117000</v>
      </c>
      <c r="AR5">
        <v>5446000</v>
      </c>
      <c r="AS5">
        <v>2002</v>
      </c>
      <c r="AT5">
        <v>3.6569373444211503E-2</v>
      </c>
    </row>
    <row r="6" spans="1:46" x14ac:dyDescent="0.25">
      <c r="A6">
        <v>5</v>
      </c>
      <c r="B6">
        <v>1000</v>
      </c>
      <c r="C6">
        <v>0</v>
      </c>
      <c r="D6">
        <v>1000</v>
      </c>
      <c r="E6">
        <v>9000</v>
      </c>
      <c r="F6">
        <v>0</v>
      </c>
      <c r="G6">
        <v>5000</v>
      </c>
      <c r="H6">
        <v>13000</v>
      </c>
      <c r="I6">
        <v>1000</v>
      </c>
      <c r="J6">
        <v>432000</v>
      </c>
      <c r="K6">
        <v>770000</v>
      </c>
      <c r="L6">
        <v>393000</v>
      </c>
      <c r="M6">
        <v>0</v>
      </c>
      <c r="N6">
        <v>28000</v>
      </c>
      <c r="O6">
        <v>90000</v>
      </c>
      <c r="P6">
        <v>1773000</v>
      </c>
      <c r="Q6">
        <v>285000</v>
      </c>
      <c r="R6">
        <v>0</v>
      </c>
      <c r="S6">
        <v>3128000</v>
      </c>
      <c r="T6">
        <v>17432000</v>
      </c>
      <c r="U6">
        <v>728000</v>
      </c>
      <c r="V6">
        <v>2329000</v>
      </c>
      <c r="W6" t="s">
        <v>46</v>
      </c>
      <c r="X6">
        <v>8908000</v>
      </c>
      <c r="Y6" t="s">
        <v>46</v>
      </c>
      <c r="Z6">
        <v>0</v>
      </c>
      <c r="AA6">
        <v>30294000</v>
      </c>
      <c r="AB6">
        <v>477000</v>
      </c>
      <c r="AC6">
        <v>30771000</v>
      </c>
      <c r="AD6">
        <v>32939000</v>
      </c>
      <c r="AE6">
        <v>752000</v>
      </c>
      <c r="AF6">
        <v>1232000</v>
      </c>
      <c r="AG6">
        <v>212000</v>
      </c>
      <c r="AH6">
        <v>9182000</v>
      </c>
      <c r="AI6" t="s">
        <v>46</v>
      </c>
      <c r="AJ6" t="s">
        <v>46</v>
      </c>
      <c r="AK6" t="s">
        <v>46</v>
      </c>
      <c r="AL6">
        <v>135329000</v>
      </c>
      <c r="AM6">
        <v>5446000</v>
      </c>
      <c r="AN6">
        <v>1773000</v>
      </c>
      <c r="AO6">
        <v>244000</v>
      </c>
      <c r="AP6">
        <v>1958000</v>
      </c>
      <c r="AQ6">
        <v>1695000</v>
      </c>
      <c r="AR6">
        <v>7570000</v>
      </c>
      <c r="AS6">
        <v>2002.25</v>
      </c>
      <c r="AT6">
        <v>4.02426678686756E-2</v>
      </c>
    </row>
    <row r="7" spans="1:46" x14ac:dyDescent="0.25">
      <c r="A7">
        <v>6</v>
      </c>
      <c r="B7">
        <v>1000</v>
      </c>
      <c r="C7">
        <v>0</v>
      </c>
      <c r="D7">
        <v>1000</v>
      </c>
      <c r="E7">
        <v>13000</v>
      </c>
      <c r="F7">
        <v>1000</v>
      </c>
      <c r="G7">
        <v>5000</v>
      </c>
      <c r="H7">
        <v>23000</v>
      </c>
      <c r="I7">
        <v>3000</v>
      </c>
      <c r="J7">
        <v>861000</v>
      </c>
      <c r="K7">
        <v>1551000</v>
      </c>
      <c r="L7">
        <v>780000</v>
      </c>
      <c r="M7">
        <v>0</v>
      </c>
      <c r="N7">
        <v>53000</v>
      </c>
      <c r="O7">
        <v>249000</v>
      </c>
      <c r="P7">
        <v>3601000</v>
      </c>
      <c r="Q7">
        <v>285000</v>
      </c>
      <c r="R7">
        <v>0</v>
      </c>
      <c r="S7">
        <v>3355000</v>
      </c>
      <c r="T7">
        <v>19333000</v>
      </c>
      <c r="U7">
        <v>736000</v>
      </c>
      <c r="V7">
        <v>2420000</v>
      </c>
      <c r="W7" t="s">
        <v>46</v>
      </c>
      <c r="X7">
        <v>9601000</v>
      </c>
      <c r="Y7" t="s">
        <v>46</v>
      </c>
      <c r="Z7">
        <v>0</v>
      </c>
      <c r="AA7">
        <v>27317000</v>
      </c>
      <c r="AB7">
        <v>476000</v>
      </c>
      <c r="AC7">
        <v>27793000</v>
      </c>
      <c r="AD7">
        <v>35965000</v>
      </c>
      <c r="AE7">
        <v>735000</v>
      </c>
      <c r="AF7">
        <v>1174000</v>
      </c>
      <c r="AG7">
        <v>10000</v>
      </c>
      <c r="AH7">
        <v>10402000</v>
      </c>
      <c r="AI7" t="s">
        <v>46</v>
      </c>
      <c r="AJ7" t="s">
        <v>46</v>
      </c>
      <c r="AK7" t="s">
        <v>46</v>
      </c>
      <c r="AL7">
        <v>140157000</v>
      </c>
      <c r="AM7">
        <v>5446000</v>
      </c>
      <c r="AN7">
        <v>3601000</v>
      </c>
      <c r="AO7">
        <v>567000</v>
      </c>
      <c r="AP7">
        <v>3377000</v>
      </c>
      <c r="AQ7">
        <v>1707000</v>
      </c>
      <c r="AR7">
        <v>7496000</v>
      </c>
      <c r="AS7">
        <v>2002.5</v>
      </c>
      <c r="AT7">
        <v>3.8856425294491202E-2</v>
      </c>
    </row>
    <row r="8" spans="1:46" x14ac:dyDescent="0.25">
      <c r="A8">
        <v>7</v>
      </c>
      <c r="B8">
        <v>2000</v>
      </c>
      <c r="C8">
        <v>0</v>
      </c>
      <c r="D8">
        <v>3000</v>
      </c>
      <c r="E8">
        <v>15000</v>
      </c>
      <c r="F8">
        <v>1000</v>
      </c>
      <c r="G8">
        <v>5000</v>
      </c>
      <c r="H8">
        <v>73000</v>
      </c>
      <c r="I8">
        <v>8000</v>
      </c>
      <c r="J8">
        <v>1393000</v>
      </c>
      <c r="K8">
        <v>2350000</v>
      </c>
      <c r="L8">
        <v>1283000</v>
      </c>
      <c r="M8">
        <v>0</v>
      </c>
      <c r="N8">
        <v>88000</v>
      </c>
      <c r="O8">
        <v>351000</v>
      </c>
      <c r="P8">
        <v>5672000</v>
      </c>
      <c r="Q8">
        <v>280000</v>
      </c>
      <c r="R8">
        <v>0</v>
      </c>
      <c r="S8">
        <v>2448000</v>
      </c>
      <c r="T8">
        <v>20967000</v>
      </c>
      <c r="U8">
        <v>798000</v>
      </c>
      <c r="V8">
        <v>2422000</v>
      </c>
      <c r="W8" t="s">
        <v>46</v>
      </c>
      <c r="X8">
        <v>10133000</v>
      </c>
      <c r="Y8" t="s">
        <v>46</v>
      </c>
      <c r="Z8">
        <v>0</v>
      </c>
      <c r="AA8">
        <v>28177000</v>
      </c>
      <c r="AB8">
        <v>441000</v>
      </c>
      <c r="AC8">
        <v>28618000</v>
      </c>
      <c r="AD8">
        <v>40404000</v>
      </c>
      <c r="AE8">
        <v>706000</v>
      </c>
      <c r="AF8">
        <v>795000</v>
      </c>
      <c r="AG8">
        <v>32000</v>
      </c>
      <c r="AH8">
        <v>11320000</v>
      </c>
      <c r="AI8" t="s">
        <v>46</v>
      </c>
      <c r="AJ8" t="s">
        <v>46</v>
      </c>
      <c r="AK8" t="s">
        <v>46</v>
      </c>
      <c r="AL8">
        <v>146970000</v>
      </c>
      <c r="AM8">
        <v>5446000</v>
      </c>
      <c r="AN8">
        <v>5672000</v>
      </c>
      <c r="AO8">
        <v>862000</v>
      </c>
      <c r="AP8">
        <v>5475000</v>
      </c>
      <c r="AQ8">
        <v>1695000</v>
      </c>
      <c r="AR8">
        <v>7806000</v>
      </c>
      <c r="AS8">
        <v>2002.75</v>
      </c>
      <c r="AT8">
        <v>3.7055181329522999E-2</v>
      </c>
    </row>
    <row r="9" spans="1:46" x14ac:dyDescent="0.25">
      <c r="A9">
        <v>8</v>
      </c>
      <c r="B9">
        <v>2000</v>
      </c>
      <c r="C9">
        <v>0</v>
      </c>
      <c r="D9">
        <v>4000</v>
      </c>
      <c r="E9">
        <v>17000</v>
      </c>
      <c r="F9">
        <v>5000</v>
      </c>
      <c r="G9">
        <v>5000</v>
      </c>
      <c r="H9">
        <v>73000</v>
      </c>
      <c r="I9">
        <v>8000</v>
      </c>
      <c r="J9">
        <v>2025000</v>
      </c>
      <c r="K9">
        <v>3090000</v>
      </c>
      <c r="L9">
        <v>1780000</v>
      </c>
      <c r="M9">
        <v>0</v>
      </c>
      <c r="N9">
        <v>103000</v>
      </c>
      <c r="O9">
        <v>446000</v>
      </c>
      <c r="P9">
        <v>7701000</v>
      </c>
      <c r="Q9">
        <v>450000</v>
      </c>
      <c r="R9">
        <v>0</v>
      </c>
      <c r="S9">
        <v>2608000</v>
      </c>
      <c r="T9">
        <v>21326000</v>
      </c>
      <c r="U9">
        <v>852000</v>
      </c>
      <c r="V9">
        <v>2184000</v>
      </c>
      <c r="W9" t="s">
        <v>46</v>
      </c>
      <c r="X9">
        <v>12273000</v>
      </c>
      <c r="Y9" t="s">
        <v>46</v>
      </c>
      <c r="Z9">
        <v>0</v>
      </c>
      <c r="AA9">
        <v>27581000</v>
      </c>
      <c r="AB9">
        <v>547000</v>
      </c>
      <c r="AC9">
        <v>28128000</v>
      </c>
      <c r="AD9">
        <v>42611000</v>
      </c>
      <c r="AE9">
        <v>659000</v>
      </c>
      <c r="AF9">
        <v>812000</v>
      </c>
      <c r="AG9">
        <v>5000</v>
      </c>
      <c r="AH9">
        <v>12988000</v>
      </c>
      <c r="AI9" t="s">
        <v>46</v>
      </c>
      <c r="AJ9" t="s">
        <v>46</v>
      </c>
      <c r="AK9" t="s">
        <v>46</v>
      </c>
      <c r="AL9">
        <v>153104000</v>
      </c>
      <c r="AM9">
        <v>5446000</v>
      </c>
      <c r="AN9">
        <v>7701000</v>
      </c>
      <c r="AO9">
        <v>1197000</v>
      </c>
      <c r="AP9">
        <v>7568000</v>
      </c>
      <c r="AQ9">
        <v>1676000</v>
      </c>
      <c r="AR9">
        <v>8186000</v>
      </c>
      <c r="AS9">
        <v>2003</v>
      </c>
      <c r="AT9">
        <v>3.5570592538405298E-2</v>
      </c>
    </row>
    <row r="10" spans="1:46" x14ac:dyDescent="0.25">
      <c r="A10">
        <v>9</v>
      </c>
      <c r="B10">
        <v>0</v>
      </c>
      <c r="C10">
        <v>0</v>
      </c>
      <c r="D10">
        <v>1000</v>
      </c>
      <c r="E10">
        <v>10000</v>
      </c>
      <c r="F10">
        <v>0</v>
      </c>
      <c r="G10">
        <v>0</v>
      </c>
      <c r="H10">
        <v>25000</v>
      </c>
      <c r="I10">
        <v>1000</v>
      </c>
      <c r="J10">
        <v>273000</v>
      </c>
      <c r="K10">
        <v>759000</v>
      </c>
      <c r="L10">
        <v>494000</v>
      </c>
      <c r="M10">
        <v>0</v>
      </c>
      <c r="N10">
        <v>10000</v>
      </c>
      <c r="O10">
        <v>102000</v>
      </c>
      <c r="P10">
        <v>1704000</v>
      </c>
      <c r="Q10">
        <v>353000</v>
      </c>
      <c r="R10">
        <v>18000</v>
      </c>
      <c r="S10">
        <v>2702000</v>
      </c>
      <c r="T10">
        <v>7091000</v>
      </c>
      <c r="U10">
        <v>678000</v>
      </c>
      <c r="V10">
        <v>2274000</v>
      </c>
      <c r="W10" t="s">
        <v>46</v>
      </c>
      <c r="X10">
        <v>31197000</v>
      </c>
      <c r="Y10" t="s">
        <v>46</v>
      </c>
      <c r="Z10">
        <v>0</v>
      </c>
      <c r="AA10">
        <v>25222000</v>
      </c>
      <c r="AB10">
        <v>539000</v>
      </c>
      <c r="AC10">
        <v>25761000</v>
      </c>
      <c r="AD10">
        <v>36344000</v>
      </c>
      <c r="AE10">
        <v>620000</v>
      </c>
      <c r="AF10">
        <v>631000</v>
      </c>
      <c r="AG10">
        <v>8000</v>
      </c>
      <c r="AH10">
        <v>10297000</v>
      </c>
      <c r="AI10" t="s">
        <v>46</v>
      </c>
      <c r="AJ10" t="s">
        <v>46</v>
      </c>
      <c r="AK10" t="s">
        <v>46</v>
      </c>
      <c r="AL10">
        <v>147397000</v>
      </c>
      <c r="AM10">
        <v>8186000</v>
      </c>
      <c r="AN10">
        <v>1704000</v>
      </c>
      <c r="AO10">
        <v>256000</v>
      </c>
      <c r="AP10">
        <v>1420000</v>
      </c>
      <c r="AQ10">
        <v>-31000</v>
      </c>
      <c r="AR10">
        <v>8127000</v>
      </c>
      <c r="AS10">
        <v>2003.25</v>
      </c>
      <c r="AT10">
        <v>5.5537086914930402E-2</v>
      </c>
    </row>
    <row r="11" spans="1:46" x14ac:dyDescent="0.25">
      <c r="A11">
        <v>10</v>
      </c>
      <c r="B11">
        <v>0</v>
      </c>
      <c r="C11">
        <v>0</v>
      </c>
      <c r="D11">
        <v>2000</v>
      </c>
      <c r="E11">
        <v>10000</v>
      </c>
      <c r="F11">
        <v>1000</v>
      </c>
      <c r="G11">
        <v>0</v>
      </c>
      <c r="H11">
        <v>25000</v>
      </c>
      <c r="I11">
        <v>1000</v>
      </c>
      <c r="J11">
        <v>637000</v>
      </c>
      <c r="K11">
        <v>1491000</v>
      </c>
      <c r="L11">
        <v>1067000</v>
      </c>
      <c r="M11">
        <v>0</v>
      </c>
      <c r="N11">
        <v>18000</v>
      </c>
      <c r="O11">
        <v>195000</v>
      </c>
      <c r="P11">
        <v>3523000</v>
      </c>
      <c r="Q11">
        <v>284000</v>
      </c>
      <c r="R11">
        <v>18000</v>
      </c>
      <c r="S11">
        <v>2879000</v>
      </c>
      <c r="T11">
        <v>6394000</v>
      </c>
      <c r="U11">
        <v>729000</v>
      </c>
      <c r="V11">
        <v>2253000</v>
      </c>
      <c r="W11" t="s">
        <v>46</v>
      </c>
      <c r="X11">
        <v>30477000</v>
      </c>
      <c r="Y11" t="s">
        <v>46</v>
      </c>
      <c r="Z11">
        <v>0</v>
      </c>
      <c r="AA11">
        <v>23835000</v>
      </c>
      <c r="AB11">
        <v>535000</v>
      </c>
      <c r="AC11">
        <v>24370000</v>
      </c>
      <c r="AD11">
        <v>30687000</v>
      </c>
      <c r="AE11">
        <v>601000</v>
      </c>
      <c r="AF11">
        <v>502000</v>
      </c>
      <c r="AG11">
        <v>56000</v>
      </c>
      <c r="AH11">
        <v>10828000</v>
      </c>
      <c r="AI11" t="s">
        <v>46</v>
      </c>
      <c r="AJ11" t="s">
        <v>46</v>
      </c>
      <c r="AK11" t="s">
        <v>46</v>
      </c>
      <c r="AL11">
        <v>134696000</v>
      </c>
      <c r="AM11">
        <v>8186000</v>
      </c>
      <c r="AN11">
        <v>3523000</v>
      </c>
      <c r="AO11">
        <v>553000</v>
      </c>
      <c r="AP11">
        <v>2941000</v>
      </c>
      <c r="AQ11">
        <v>11000</v>
      </c>
      <c r="AR11">
        <v>8168000</v>
      </c>
      <c r="AS11">
        <v>2003.5</v>
      </c>
      <c r="AT11">
        <v>6.0773890835659601E-2</v>
      </c>
    </row>
    <row r="12" spans="1:46" x14ac:dyDescent="0.25">
      <c r="A12">
        <v>11</v>
      </c>
      <c r="B12">
        <v>0</v>
      </c>
      <c r="C12">
        <v>0</v>
      </c>
      <c r="D12">
        <v>3000</v>
      </c>
      <c r="E12">
        <v>10000</v>
      </c>
      <c r="F12">
        <v>2000</v>
      </c>
      <c r="G12">
        <v>0</v>
      </c>
      <c r="H12">
        <v>25000</v>
      </c>
      <c r="I12">
        <v>1000</v>
      </c>
      <c r="J12">
        <v>1026000</v>
      </c>
      <c r="K12">
        <v>2123000</v>
      </c>
      <c r="L12">
        <v>1619000</v>
      </c>
      <c r="M12">
        <v>127000</v>
      </c>
      <c r="N12">
        <v>28000</v>
      </c>
      <c r="O12">
        <v>284000</v>
      </c>
      <c r="P12">
        <v>5355000</v>
      </c>
      <c r="Q12">
        <v>296000</v>
      </c>
      <c r="R12">
        <v>18000</v>
      </c>
      <c r="S12">
        <v>3237000</v>
      </c>
      <c r="T12">
        <v>5946000</v>
      </c>
      <c r="U12">
        <v>815000</v>
      </c>
      <c r="V12">
        <v>2328000</v>
      </c>
      <c r="W12" t="s">
        <v>46</v>
      </c>
      <c r="X12">
        <v>24589000</v>
      </c>
      <c r="Y12" t="s">
        <v>46</v>
      </c>
      <c r="Z12">
        <v>0</v>
      </c>
      <c r="AA12">
        <v>21765000</v>
      </c>
      <c r="AB12">
        <v>513000</v>
      </c>
      <c r="AC12">
        <v>22278000</v>
      </c>
      <c r="AD12">
        <v>26199000</v>
      </c>
      <c r="AE12">
        <v>652000</v>
      </c>
      <c r="AF12">
        <v>23401000</v>
      </c>
      <c r="AG12">
        <v>28000</v>
      </c>
      <c r="AH12">
        <v>10298000</v>
      </c>
      <c r="AI12" t="s">
        <v>46</v>
      </c>
      <c r="AJ12" t="s">
        <v>46</v>
      </c>
      <c r="AK12" t="s">
        <v>46</v>
      </c>
      <c r="AL12">
        <v>137125000</v>
      </c>
      <c r="AM12">
        <v>8186000</v>
      </c>
      <c r="AN12">
        <v>5355000</v>
      </c>
      <c r="AO12">
        <v>885000</v>
      </c>
      <c r="AP12">
        <v>3925000</v>
      </c>
      <c r="AQ12">
        <v>205000</v>
      </c>
      <c r="AR12">
        <v>7846000</v>
      </c>
      <c r="AS12">
        <v>2003.75</v>
      </c>
      <c r="AT12">
        <v>5.9697356426617998E-2</v>
      </c>
    </row>
    <row r="13" spans="1:46" x14ac:dyDescent="0.25">
      <c r="A13">
        <v>12</v>
      </c>
      <c r="B13">
        <v>0</v>
      </c>
      <c r="C13">
        <v>0</v>
      </c>
      <c r="D13">
        <v>4000</v>
      </c>
      <c r="E13">
        <v>11000</v>
      </c>
      <c r="F13">
        <v>2000</v>
      </c>
      <c r="G13">
        <v>6000</v>
      </c>
      <c r="H13">
        <v>25000</v>
      </c>
      <c r="I13">
        <v>1000</v>
      </c>
      <c r="J13">
        <v>1577000</v>
      </c>
      <c r="K13">
        <v>3005000</v>
      </c>
      <c r="L13">
        <v>2179000</v>
      </c>
      <c r="M13">
        <v>127000</v>
      </c>
      <c r="N13">
        <v>36000</v>
      </c>
      <c r="O13">
        <v>359000</v>
      </c>
      <c r="P13">
        <v>7464000</v>
      </c>
      <c r="Q13">
        <v>335000</v>
      </c>
      <c r="R13">
        <v>20000</v>
      </c>
      <c r="S13">
        <v>3402000</v>
      </c>
      <c r="T13">
        <v>6022000</v>
      </c>
      <c r="U13">
        <v>621000</v>
      </c>
      <c r="V13">
        <v>2405000</v>
      </c>
      <c r="W13" t="s">
        <v>46</v>
      </c>
      <c r="X13">
        <v>27751000</v>
      </c>
      <c r="Y13" t="s">
        <v>46</v>
      </c>
      <c r="Z13">
        <v>0</v>
      </c>
      <c r="AA13">
        <v>20261000</v>
      </c>
      <c r="AB13">
        <v>514000</v>
      </c>
      <c r="AC13">
        <v>20775000</v>
      </c>
      <c r="AD13">
        <v>47061000</v>
      </c>
      <c r="AE13">
        <v>632000</v>
      </c>
      <c r="AF13">
        <v>23875000</v>
      </c>
      <c r="AG13">
        <v>47000</v>
      </c>
      <c r="AH13">
        <v>8656000</v>
      </c>
      <c r="AI13" t="s">
        <v>46</v>
      </c>
      <c r="AJ13" t="s">
        <v>46</v>
      </c>
      <c r="AK13" t="s">
        <v>46</v>
      </c>
      <c r="AL13">
        <v>158049000</v>
      </c>
      <c r="AM13">
        <v>8186000</v>
      </c>
      <c r="AN13">
        <v>7464000</v>
      </c>
      <c r="AO13">
        <v>1248000</v>
      </c>
      <c r="AP13">
        <v>5324000</v>
      </c>
      <c r="AQ13">
        <v>1415000</v>
      </c>
      <c r="AR13">
        <v>8709000</v>
      </c>
      <c r="AS13">
        <v>2004</v>
      </c>
      <c r="AT13">
        <v>5.1794063866269301E-2</v>
      </c>
    </row>
    <row r="14" spans="1:46" x14ac:dyDescent="0.25">
      <c r="A14">
        <v>13</v>
      </c>
      <c r="B14">
        <v>0</v>
      </c>
      <c r="C14">
        <v>0</v>
      </c>
      <c r="D14">
        <v>0</v>
      </c>
      <c r="E14">
        <v>1000</v>
      </c>
      <c r="F14">
        <v>0</v>
      </c>
      <c r="G14">
        <v>0</v>
      </c>
      <c r="H14">
        <v>0</v>
      </c>
      <c r="I14">
        <v>0</v>
      </c>
      <c r="J14">
        <v>279000</v>
      </c>
      <c r="K14">
        <v>1061000</v>
      </c>
      <c r="L14">
        <v>557000</v>
      </c>
      <c r="M14">
        <v>0</v>
      </c>
      <c r="N14">
        <v>9000</v>
      </c>
      <c r="O14">
        <v>49000</v>
      </c>
      <c r="P14">
        <v>1976000</v>
      </c>
      <c r="Q14">
        <v>410000</v>
      </c>
      <c r="R14">
        <v>20000</v>
      </c>
      <c r="S14">
        <v>3546000</v>
      </c>
      <c r="T14">
        <v>5867000</v>
      </c>
      <c r="U14">
        <v>657000</v>
      </c>
      <c r="V14">
        <v>2315000</v>
      </c>
      <c r="W14" t="s">
        <v>46</v>
      </c>
      <c r="X14">
        <v>34776000</v>
      </c>
      <c r="Y14" t="s">
        <v>46</v>
      </c>
      <c r="Z14">
        <v>0</v>
      </c>
      <c r="AA14">
        <v>19344000</v>
      </c>
      <c r="AB14">
        <v>474000</v>
      </c>
      <c r="AC14">
        <v>19818000</v>
      </c>
      <c r="AD14">
        <v>40961000</v>
      </c>
      <c r="AE14">
        <v>629000</v>
      </c>
      <c r="AF14">
        <v>24485000</v>
      </c>
      <c r="AG14">
        <v>59000</v>
      </c>
      <c r="AH14">
        <v>9127000</v>
      </c>
      <c r="AI14" t="s">
        <v>46</v>
      </c>
      <c r="AJ14" t="s">
        <v>46</v>
      </c>
      <c r="AK14" t="s">
        <v>46</v>
      </c>
      <c r="AL14">
        <v>156861000</v>
      </c>
      <c r="AM14">
        <v>8709000</v>
      </c>
      <c r="AN14">
        <v>1976000</v>
      </c>
      <c r="AO14">
        <v>362000</v>
      </c>
      <c r="AP14">
        <v>1379000</v>
      </c>
      <c r="AQ14">
        <v>-35000</v>
      </c>
      <c r="AR14">
        <v>8439000</v>
      </c>
      <c r="AS14">
        <v>2004.25</v>
      </c>
      <c r="AT14">
        <v>5.5520492665480897E-2</v>
      </c>
    </row>
    <row r="15" spans="1:46" x14ac:dyDescent="0.25">
      <c r="A15">
        <v>14</v>
      </c>
      <c r="B15">
        <v>0</v>
      </c>
      <c r="C15">
        <v>0</v>
      </c>
      <c r="D15">
        <v>0</v>
      </c>
      <c r="E15">
        <v>1000</v>
      </c>
      <c r="F15">
        <v>0</v>
      </c>
      <c r="G15">
        <v>0</v>
      </c>
      <c r="H15">
        <v>0</v>
      </c>
      <c r="I15">
        <v>0</v>
      </c>
      <c r="J15">
        <v>405000</v>
      </c>
      <c r="K15">
        <v>2002000</v>
      </c>
      <c r="L15">
        <v>1110000</v>
      </c>
      <c r="M15">
        <v>0</v>
      </c>
      <c r="N15">
        <v>12000</v>
      </c>
      <c r="O15">
        <v>77000</v>
      </c>
      <c r="P15">
        <v>3651000</v>
      </c>
      <c r="Q15">
        <v>423000</v>
      </c>
      <c r="R15">
        <v>20000</v>
      </c>
      <c r="S15">
        <v>3784000</v>
      </c>
      <c r="T15">
        <v>5792000</v>
      </c>
      <c r="U15">
        <v>707000</v>
      </c>
      <c r="V15">
        <v>2297000</v>
      </c>
      <c r="W15" t="s">
        <v>46</v>
      </c>
      <c r="X15">
        <v>46386000</v>
      </c>
      <c r="Y15" t="s">
        <v>46</v>
      </c>
      <c r="Z15">
        <v>0</v>
      </c>
      <c r="AA15">
        <v>18455000</v>
      </c>
      <c r="AB15">
        <v>352000</v>
      </c>
      <c r="AC15">
        <v>18807000</v>
      </c>
      <c r="AD15">
        <v>41385000</v>
      </c>
      <c r="AE15">
        <v>635000</v>
      </c>
      <c r="AF15">
        <v>24993000</v>
      </c>
      <c r="AG15">
        <v>10000</v>
      </c>
      <c r="AH15">
        <v>9442000</v>
      </c>
      <c r="AI15" t="s">
        <v>46</v>
      </c>
      <c r="AJ15" t="s">
        <v>46</v>
      </c>
      <c r="AK15" t="s">
        <v>46</v>
      </c>
      <c r="AL15">
        <v>168757000</v>
      </c>
      <c r="AM15">
        <v>8709000</v>
      </c>
      <c r="AN15">
        <v>3651000</v>
      </c>
      <c r="AO15">
        <v>747000</v>
      </c>
      <c r="AP15">
        <v>2399000</v>
      </c>
      <c r="AQ15">
        <v>762000</v>
      </c>
      <c r="AR15">
        <v>8966000</v>
      </c>
      <c r="AS15">
        <v>2004.5</v>
      </c>
      <c r="AT15">
        <v>5.1606748164520599E-2</v>
      </c>
    </row>
    <row r="16" spans="1:46" x14ac:dyDescent="0.25">
      <c r="A16">
        <v>15</v>
      </c>
      <c r="B16">
        <v>0</v>
      </c>
      <c r="C16">
        <v>0</v>
      </c>
      <c r="D16">
        <v>0</v>
      </c>
      <c r="E16">
        <v>1000</v>
      </c>
      <c r="F16">
        <v>0</v>
      </c>
      <c r="G16">
        <v>0</v>
      </c>
      <c r="H16">
        <v>2000</v>
      </c>
      <c r="I16">
        <v>0</v>
      </c>
      <c r="J16">
        <v>563000</v>
      </c>
      <c r="K16">
        <v>2851000</v>
      </c>
      <c r="L16">
        <v>1697000</v>
      </c>
      <c r="M16">
        <v>0</v>
      </c>
      <c r="N16">
        <v>14000</v>
      </c>
      <c r="O16">
        <v>121000</v>
      </c>
      <c r="P16">
        <v>5315000</v>
      </c>
      <c r="Q16">
        <v>472000</v>
      </c>
      <c r="R16">
        <v>20000</v>
      </c>
      <c r="S16">
        <v>4074000</v>
      </c>
      <c r="T16">
        <v>6051000</v>
      </c>
      <c r="U16">
        <v>845000</v>
      </c>
      <c r="V16">
        <v>2256000</v>
      </c>
      <c r="W16" t="s">
        <v>46</v>
      </c>
      <c r="X16">
        <v>48679000</v>
      </c>
      <c r="Y16" t="s">
        <v>46</v>
      </c>
      <c r="Z16">
        <v>0</v>
      </c>
      <c r="AA16">
        <v>18199000</v>
      </c>
      <c r="AB16">
        <v>602000</v>
      </c>
      <c r="AC16">
        <v>18801000</v>
      </c>
      <c r="AD16">
        <v>43858000</v>
      </c>
      <c r="AE16">
        <v>660000</v>
      </c>
      <c r="AF16">
        <v>26900000</v>
      </c>
      <c r="AG16">
        <v>0</v>
      </c>
      <c r="AH16">
        <v>10568000</v>
      </c>
      <c r="AI16" t="s">
        <v>46</v>
      </c>
      <c r="AJ16" t="s">
        <v>46</v>
      </c>
      <c r="AK16" t="s">
        <v>46</v>
      </c>
      <c r="AL16">
        <v>174149000</v>
      </c>
      <c r="AM16">
        <v>8709000</v>
      </c>
      <c r="AN16">
        <v>5315000</v>
      </c>
      <c r="AO16">
        <v>1207000</v>
      </c>
      <c r="AP16">
        <v>2939000</v>
      </c>
      <c r="AQ16">
        <v>947000</v>
      </c>
      <c r="AR16">
        <v>8487000</v>
      </c>
      <c r="AS16">
        <v>2004.75</v>
      </c>
      <c r="AT16">
        <v>5.0008900424349301E-2</v>
      </c>
    </row>
    <row r="17" spans="1:46" x14ac:dyDescent="0.25">
      <c r="A17">
        <v>16</v>
      </c>
      <c r="B17">
        <v>1000</v>
      </c>
      <c r="C17">
        <v>0</v>
      </c>
      <c r="D17">
        <v>1000</v>
      </c>
      <c r="E17">
        <v>2000</v>
      </c>
      <c r="F17">
        <v>1000</v>
      </c>
      <c r="G17">
        <v>0</v>
      </c>
      <c r="H17">
        <v>2000</v>
      </c>
      <c r="I17">
        <v>0</v>
      </c>
      <c r="J17">
        <v>731000</v>
      </c>
      <c r="K17">
        <v>3689000</v>
      </c>
      <c r="L17">
        <v>2289000</v>
      </c>
      <c r="M17">
        <v>0</v>
      </c>
      <c r="N17">
        <v>17000</v>
      </c>
      <c r="O17">
        <v>150000</v>
      </c>
      <c r="P17">
        <v>6971000</v>
      </c>
      <c r="Q17">
        <v>559000</v>
      </c>
      <c r="R17">
        <v>22000</v>
      </c>
      <c r="S17">
        <v>4323000</v>
      </c>
      <c r="T17">
        <v>6250000</v>
      </c>
      <c r="U17">
        <v>857000</v>
      </c>
      <c r="V17">
        <v>2410000</v>
      </c>
      <c r="W17" t="s">
        <v>46</v>
      </c>
      <c r="X17">
        <v>51878000</v>
      </c>
      <c r="Y17" t="s">
        <v>46</v>
      </c>
      <c r="Z17">
        <v>0</v>
      </c>
      <c r="AA17">
        <v>18506000</v>
      </c>
      <c r="AB17">
        <v>597000</v>
      </c>
      <c r="AC17">
        <v>19103000</v>
      </c>
      <c r="AD17">
        <v>42691000</v>
      </c>
      <c r="AE17">
        <v>655000</v>
      </c>
      <c r="AF17">
        <v>26382000</v>
      </c>
      <c r="AG17">
        <v>27000</v>
      </c>
      <c r="AH17">
        <v>9874000</v>
      </c>
      <c r="AI17" t="s">
        <v>46</v>
      </c>
      <c r="AJ17" t="s">
        <v>46</v>
      </c>
      <c r="AK17" t="s">
        <v>46</v>
      </c>
      <c r="AL17">
        <v>174265000</v>
      </c>
      <c r="AM17">
        <v>8709000</v>
      </c>
      <c r="AN17">
        <v>6971000</v>
      </c>
      <c r="AO17">
        <v>1576000</v>
      </c>
      <c r="AP17">
        <v>3686000</v>
      </c>
      <c r="AQ17">
        <v>897000</v>
      </c>
      <c r="AR17">
        <v>7897000</v>
      </c>
      <c r="AS17">
        <v>2005</v>
      </c>
      <c r="AT17">
        <v>4.9975611855507397E-2</v>
      </c>
    </row>
    <row r="18" spans="1:46" x14ac:dyDescent="0.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84000</v>
      </c>
      <c r="K18">
        <v>831000</v>
      </c>
      <c r="L18">
        <v>570000</v>
      </c>
      <c r="M18">
        <v>0</v>
      </c>
      <c r="N18">
        <v>4000</v>
      </c>
      <c r="O18">
        <v>16000</v>
      </c>
      <c r="P18">
        <v>1528000</v>
      </c>
      <c r="Q18">
        <v>594000</v>
      </c>
      <c r="R18">
        <v>22000</v>
      </c>
      <c r="S18">
        <v>4435000</v>
      </c>
      <c r="T18">
        <v>6429000</v>
      </c>
      <c r="U18">
        <v>953000</v>
      </c>
      <c r="V18">
        <v>2362000</v>
      </c>
      <c r="W18" t="s">
        <v>46</v>
      </c>
      <c r="X18">
        <v>54696000</v>
      </c>
      <c r="Y18" t="s">
        <v>46</v>
      </c>
      <c r="Z18">
        <v>0</v>
      </c>
      <c r="AA18">
        <v>16305000</v>
      </c>
      <c r="AB18">
        <v>610000</v>
      </c>
      <c r="AC18">
        <v>16915000</v>
      </c>
      <c r="AD18">
        <v>35319000</v>
      </c>
      <c r="AE18">
        <v>629000</v>
      </c>
      <c r="AF18">
        <v>27865000</v>
      </c>
      <c r="AG18">
        <v>0</v>
      </c>
      <c r="AH18">
        <v>10735000</v>
      </c>
      <c r="AI18" t="s">
        <v>46</v>
      </c>
      <c r="AJ18" t="s">
        <v>46</v>
      </c>
      <c r="AK18" t="s">
        <v>46</v>
      </c>
      <c r="AL18">
        <v>169400000</v>
      </c>
      <c r="AM18">
        <v>7897000</v>
      </c>
      <c r="AN18">
        <v>1528000</v>
      </c>
      <c r="AO18">
        <v>402000</v>
      </c>
      <c r="AP18">
        <v>1056000</v>
      </c>
      <c r="AQ18">
        <v>-253000</v>
      </c>
      <c r="AR18">
        <v>7574000</v>
      </c>
      <c r="AS18">
        <v>2005.25</v>
      </c>
      <c r="AT18">
        <v>4.6617473435655303E-2</v>
      </c>
    </row>
    <row r="19" spans="1:46" x14ac:dyDescent="0.25">
      <c r="A19">
        <v>18</v>
      </c>
      <c r="B19">
        <v>0</v>
      </c>
      <c r="C19">
        <v>0</v>
      </c>
      <c r="D19">
        <v>0</v>
      </c>
      <c r="E19">
        <v>0</v>
      </c>
      <c r="F19">
        <v>4000</v>
      </c>
      <c r="G19">
        <v>0</v>
      </c>
      <c r="H19">
        <v>0</v>
      </c>
      <c r="I19">
        <v>0</v>
      </c>
      <c r="J19">
        <v>215000</v>
      </c>
      <c r="K19">
        <v>1483000</v>
      </c>
      <c r="L19">
        <v>1140000</v>
      </c>
      <c r="M19">
        <v>0</v>
      </c>
      <c r="N19">
        <v>9000</v>
      </c>
      <c r="O19">
        <v>45000</v>
      </c>
      <c r="P19">
        <v>2939000</v>
      </c>
      <c r="Q19">
        <v>628000</v>
      </c>
      <c r="R19">
        <v>23000</v>
      </c>
      <c r="S19">
        <v>5975000</v>
      </c>
      <c r="T19">
        <v>6961000</v>
      </c>
      <c r="U19">
        <v>932000</v>
      </c>
      <c r="V19">
        <v>2225000</v>
      </c>
      <c r="W19" t="s">
        <v>46</v>
      </c>
      <c r="X19">
        <v>53181000</v>
      </c>
      <c r="Y19" t="s">
        <v>46</v>
      </c>
      <c r="Z19">
        <v>0</v>
      </c>
      <c r="AA19">
        <v>19500000</v>
      </c>
      <c r="AB19">
        <v>439000</v>
      </c>
      <c r="AC19">
        <v>19939000</v>
      </c>
      <c r="AD19">
        <v>32267000</v>
      </c>
      <c r="AE19">
        <v>645000</v>
      </c>
      <c r="AF19">
        <v>27031000</v>
      </c>
      <c r="AG19">
        <v>13000</v>
      </c>
      <c r="AH19">
        <v>10920000</v>
      </c>
      <c r="AI19" t="s">
        <v>46</v>
      </c>
      <c r="AJ19" t="s">
        <v>46</v>
      </c>
      <c r="AK19" t="s">
        <v>46</v>
      </c>
      <c r="AL19">
        <v>169885000</v>
      </c>
      <c r="AM19">
        <v>7897000</v>
      </c>
      <c r="AN19">
        <v>2929000</v>
      </c>
      <c r="AO19">
        <v>802000</v>
      </c>
      <c r="AP19">
        <v>2084000</v>
      </c>
      <c r="AQ19">
        <v>-552000</v>
      </c>
      <c r="AR19">
        <v>7282000</v>
      </c>
      <c r="AS19">
        <v>2005.5</v>
      </c>
      <c r="AT19">
        <v>4.6484386496747798E-2</v>
      </c>
    </row>
    <row r="20" spans="1:46" x14ac:dyDescent="0.25">
      <c r="A20">
        <v>19</v>
      </c>
      <c r="B20">
        <v>0</v>
      </c>
      <c r="C20">
        <v>0</v>
      </c>
      <c r="D20">
        <v>0</v>
      </c>
      <c r="E20">
        <v>1000</v>
      </c>
      <c r="F20">
        <v>4000</v>
      </c>
      <c r="G20">
        <v>0</v>
      </c>
      <c r="H20">
        <v>0</v>
      </c>
      <c r="I20">
        <v>0</v>
      </c>
      <c r="J20">
        <v>295000</v>
      </c>
      <c r="K20">
        <v>2291000</v>
      </c>
      <c r="L20">
        <v>2874000</v>
      </c>
      <c r="M20">
        <v>0</v>
      </c>
      <c r="N20">
        <v>13000</v>
      </c>
      <c r="O20">
        <v>68000</v>
      </c>
      <c r="P20">
        <v>5606000</v>
      </c>
      <c r="Q20">
        <v>594000</v>
      </c>
      <c r="R20">
        <v>23000</v>
      </c>
      <c r="S20">
        <v>7296000</v>
      </c>
      <c r="T20">
        <v>7138000</v>
      </c>
      <c r="U20">
        <v>965000</v>
      </c>
      <c r="V20">
        <v>2146000</v>
      </c>
      <c r="W20" t="s">
        <v>46</v>
      </c>
      <c r="X20">
        <v>54967000</v>
      </c>
      <c r="Y20" t="s">
        <v>46</v>
      </c>
      <c r="Z20">
        <v>0</v>
      </c>
      <c r="AA20">
        <v>19619000</v>
      </c>
      <c r="AB20">
        <v>975000</v>
      </c>
      <c r="AC20">
        <v>20594000</v>
      </c>
      <c r="AD20">
        <v>28327000</v>
      </c>
      <c r="AE20">
        <v>651000</v>
      </c>
      <c r="AF20">
        <v>27702000</v>
      </c>
      <c r="AG20">
        <v>88000</v>
      </c>
      <c r="AH20">
        <v>11020000</v>
      </c>
      <c r="AI20" t="s">
        <v>46</v>
      </c>
      <c r="AJ20" t="s">
        <v>46</v>
      </c>
      <c r="AK20" t="s">
        <v>46</v>
      </c>
      <c r="AL20">
        <v>169851000</v>
      </c>
      <c r="AM20">
        <v>7897000</v>
      </c>
      <c r="AN20">
        <v>5606000</v>
      </c>
      <c r="AO20">
        <v>1442000</v>
      </c>
      <c r="AP20">
        <v>3561000</v>
      </c>
      <c r="AQ20">
        <v>-673000</v>
      </c>
      <c r="AR20">
        <v>6621000</v>
      </c>
      <c r="AS20">
        <v>2005.75</v>
      </c>
      <c r="AT20">
        <v>4.6493691529634798E-2</v>
      </c>
    </row>
    <row r="21" spans="1:46" x14ac:dyDescent="0.25">
      <c r="A21">
        <v>20</v>
      </c>
      <c r="B21">
        <v>0</v>
      </c>
      <c r="C21">
        <v>0</v>
      </c>
      <c r="D21">
        <v>0</v>
      </c>
      <c r="E21">
        <v>1000</v>
      </c>
      <c r="F21">
        <v>4000</v>
      </c>
      <c r="G21">
        <v>0</v>
      </c>
      <c r="H21">
        <v>0</v>
      </c>
      <c r="I21">
        <v>0</v>
      </c>
      <c r="J21">
        <v>451000</v>
      </c>
      <c r="K21">
        <v>2921000</v>
      </c>
      <c r="L21">
        <v>3534000</v>
      </c>
      <c r="M21">
        <v>0</v>
      </c>
      <c r="N21">
        <v>25000</v>
      </c>
      <c r="O21">
        <v>96000</v>
      </c>
      <c r="P21">
        <v>7108000</v>
      </c>
      <c r="Q21">
        <v>679000</v>
      </c>
      <c r="R21">
        <v>23000</v>
      </c>
      <c r="S21">
        <v>8131000</v>
      </c>
      <c r="T21">
        <v>8477000</v>
      </c>
      <c r="U21">
        <v>1023000</v>
      </c>
      <c r="V21">
        <v>2087000</v>
      </c>
      <c r="W21" t="s">
        <v>46</v>
      </c>
      <c r="X21">
        <v>59599000</v>
      </c>
      <c r="Y21" t="s">
        <v>46</v>
      </c>
      <c r="Z21">
        <v>0</v>
      </c>
      <c r="AA21">
        <v>22224000</v>
      </c>
      <c r="AB21">
        <v>1329000</v>
      </c>
      <c r="AC21">
        <v>23553000</v>
      </c>
      <c r="AD21">
        <v>29572000</v>
      </c>
      <c r="AE21">
        <v>645000</v>
      </c>
      <c r="AF21">
        <v>27007000</v>
      </c>
      <c r="AG21">
        <v>0</v>
      </c>
      <c r="AH21">
        <v>12011000</v>
      </c>
      <c r="AI21" t="s">
        <v>46</v>
      </c>
      <c r="AJ21" t="s">
        <v>46</v>
      </c>
      <c r="AK21" t="s">
        <v>46</v>
      </c>
      <c r="AL21">
        <v>181589000</v>
      </c>
      <c r="AM21">
        <v>7897000</v>
      </c>
      <c r="AN21">
        <v>7108000</v>
      </c>
      <c r="AO21">
        <v>1920000</v>
      </c>
      <c r="AP21">
        <v>4421000</v>
      </c>
      <c r="AQ21">
        <v>-823000</v>
      </c>
      <c r="AR21">
        <v>6307000</v>
      </c>
      <c r="AS21">
        <v>2006</v>
      </c>
      <c r="AT21">
        <v>4.3488317023608301E-2</v>
      </c>
    </row>
    <row r="22" spans="1:46" x14ac:dyDescent="0.25">
      <c r="A22">
        <v>21</v>
      </c>
      <c r="B22">
        <v>0</v>
      </c>
      <c r="C22">
        <v>0</v>
      </c>
      <c r="D22">
        <v>3000</v>
      </c>
      <c r="E22">
        <v>0</v>
      </c>
      <c r="F22">
        <v>0</v>
      </c>
      <c r="G22">
        <v>0</v>
      </c>
      <c r="H22">
        <v>0</v>
      </c>
      <c r="I22">
        <v>0</v>
      </c>
      <c r="J22">
        <v>84000</v>
      </c>
      <c r="K22">
        <v>483000</v>
      </c>
      <c r="L22">
        <v>677000</v>
      </c>
      <c r="M22">
        <v>0</v>
      </c>
      <c r="N22">
        <v>2000</v>
      </c>
      <c r="O22">
        <v>14000</v>
      </c>
      <c r="P22">
        <v>1279000</v>
      </c>
      <c r="Q22">
        <v>692000</v>
      </c>
      <c r="R22">
        <v>26000</v>
      </c>
      <c r="S22">
        <v>8226000</v>
      </c>
      <c r="T22">
        <v>8602000</v>
      </c>
      <c r="U22">
        <v>1026000</v>
      </c>
      <c r="V22">
        <v>2104000</v>
      </c>
      <c r="W22" t="s">
        <v>46</v>
      </c>
      <c r="X22">
        <v>61972000</v>
      </c>
      <c r="Y22" t="s">
        <v>46</v>
      </c>
      <c r="Z22">
        <v>0</v>
      </c>
      <c r="AA22">
        <v>27079000</v>
      </c>
      <c r="AB22">
        <v>1460000</v>
      </c>
      <c r="AC22">
        <v>28539000</v>
      </c>
      <c r="AD22">
        <v>24068000</v>
      </c>
      <c r="AE22">
        <v>615000</v>
      </c>
      <c r="AF22">
        <v>28319000</v>
      </c>
      <c r="AG22">
        <v>6000</v>
      </c>
      <c r="AH22">
        <v>12532000</v>
      </c>
      <c r="AI22" t="s">
        <v>46</v>
      </c>
      <c r="AJ22" t="s">
        <v>46</v>
      </c>
      <c r="AK22" t="s">
        <v>46</v>
      </c>
      <c r="AL22">
        <v>184950000</v>
      </c>
      <c r="AM22">
        <v>6307000</v>
      </c>
      <c r="AN22">
        <v>1279000</v>
      </c>
      <c r="AO22">
        <v>455000</v>
      </c>
      <c r="AP22">
        <v>727000</v>
      </c>
      <c r="AQ22">
        <v>-32000</v>
      </c>
      <c r="AR22">
        <v>6178000</v>
      </c>
      <c r="AS22">
        <v>2006.25</v>
      </c>
      <c r="AT22">
        <v>3.4101108407677799E-2</v>
      </c>
    </row>
    <row r="23" spans="1:46" x14ac:dyDescent="0.25">
      <c r="A23">
        <v>22</v>
      </c>
      <c r="B23">
        <v>0</v>
      </c>
      <c r="C23">
        <v>0</v>
      </c>
      <c r="D23">
        <v>7000</v>
      </c>
      <c r="E23">
        <v>0</v>
      </c>
      <c r="F23">
        <v>0</v>
      </c>
      <c r="G23">
        <v>0</v>
      </c>
      <c r="H23">
        <v>0</v>
      </c>
      <c r="I23">
        <v>0</v>
      </c>
      <c r="J23">
        <v>192000</v>
      </c>
      <c r="K23">
        <v>1058000</v>
      </c>
      <c r="L23">
        <v>1370000</v>
      </c>
      <c r="M23">
        <v>0</v>
      </c>
      <c r="N23">
        <v>11000</v>
      </c>
      <c r="O23">
        <v>39000</v>
      </c>
      <c r="P23">
        <v>2717000</v>
      </c>
      <c r="Q23">
        <v>784000</v>
      </c>
      <c r="R23">
        <v>26000</v>
      </c>
      <c r="S23">
        <v>7964000</v>
      </c>
      <c r="T23">
        <v>8972000</v>
      </c>
      <c r="U23">
        <v>1040000</v>
      </c>
      <c r="V23">
        <v>2164000</v>
      </c>
      <c r="W23" t="s">
        <v>46</v>
      </c>
      <c r="X23">
        <v>63753000</v>
      </c>
      <c r="Y23" t="s">
        <v>46</v>
      </c>
      <c r="Z23">
        <v>30000</v>
      </c>
      <c r="AA23">
        <v>24494000</v>
      </c>
      <c r="AB23">
        <v>1104000</v>
      </c>
      <c r="AC23">
        <v>25598000</v>
      </c>
      <c r="AD23">
        <v>26901000</v>
      </c>
      <c r="AE23">
        <v>602000</v>
      </c>
      <c r="AF23">
        <v>26020000</v>
      </c>
      <c r="AG23">
        <v>15000</v>
      </c>
      <c r="AH23">
        <v>15759000</v>
      </c>
      <c r="AI23" t="s">
        <v>46</v>
      </c>
      <c r="AJ23" t="s">
        <v>46</v>
      </c>
      <c r="AK23" t="s">
        <v>46</v>
      </c>
      <c r="AL23">
        <v>188701000</v>
      </c>
      <c r="AM23">
        <v>6307000</v>
      </c>
      <c r="AN23">
        <v>2717000</v>
      </c>
      <c r="AO23">
        <v>901000</v>
      </c>
      <c r="AP23">
        <v>1473000</v>
      </c>
      <c r="AQ23">
        <v>20000</v>
      </c>
      <c r="AR23">
        <v>5984000</v>
      </c>
      <c r="AS23">
        <v>2006.5</v>
      </c>
      <c r="AT23">
        <v>3.3423246299701601E-2</v>
      </c>
    </row>
    <row r="24" spans="1:46" x14ac:dyDescent="0.25">
      <c r="A24">
        <v>23</v>
      </c>
      <c r="B24">
        <v>0</v>
      </c>
      <c r="C24">
        <v>0</v>
      </c>
      <c r="D24">
        <v>16000</v>
      </c>
      <c r="E24">
        <v>1000</v>
      </c>
      <c r="F24">
        <v>0</v>
      </c>
      <c r="G24">
        <v>0</v>
      </c>
      <c r="H24">
        <v>1000</v>
      </c>
      <c r="I24">
        <v>1000</v>
      </c>
      <c r="J24">
        <v>248000</v>
      </c>
      <c r="K24">
        <v>1652000</v>
      </c>
      <c r="L24">
        <v>2127000</v>
      </c>
      <c r="M24">
        <v>0</v>
      </c>
      <c r="N24">
        <v>19000</v>
      </c>
      <c r="O24">
        <v>55000</v>
      </c>
      <c r="P24">
        <v>4182000</v>
      </c>
      <c r="Q24">
        <v>841000</v>
      </c>
      <c r="R24">
        <v>26000</v>
      </c>
      <c r="S24">
        <v>7710000</v>
      </c>
      <c r="T24">
        <v>12504000</v>
      </c>
      <c r="U24">
        <v>1029000</v>
      </c>
      <c r="V24">
        <v>2291000</v>
      </c>
      <c r="W24" t="s">
        <v>46</v>
      </c>
      <c r="X24">
        <v>57259000</v>
      </c>
      <c r="Y24" t="s">
        <v>46</v>
      </c>
      <c r="Z24">
        <v>30000</v>
      </c>
      <c r="AA24">
        <v>26575000</v>
      </c>
      <c r="AB24">
        <v>1706000</v>
      </c>
      <c r="AC24">
        <v>28281000</v>
      </c>
      <c r="AD24">
        <v>25614000</v>
      </c>
      <c r="AE24">
        <v>625000</v>
      </c>
      <c r="AF24">
        <v>25505000</v>
      </c>
      <c r="AG24">
        <v>38000</v>
      </c>
      <c r="AH24">
        <v>12435000</v>
      </c>
      <c r="AI24" t="s">
        <v>46</v>
      </c>
      <c r="AJ24" t="s">
        <v>46</v>
      </c>
      <c r="AK24" t="s">
        <v>46</v>
      </c>
      <c r="AL24">
        <v>182591000</v>
      </c>
      <c r="AM24">
        <v>6307000</v>
      </c>
      <c r="AN24">
        <v>4182000</v>
      </c>
      <c r="AO24">
        <v>1331000</v>
      </c>
      <c r="AP24">
        <v>2519000</v>
      </c>
      <c r="AQ24">
        <v>-87000</v>
      </c>
      <c r="AR24">
        <v>5888000</v>
      </c>
      <c r="AS24">
        <v>2006.75</v>
      </c>
      <c r="AT24">
        <v>3.4541680586666401E-2</v>
      </c>
    </row>
    <row r="25" spans="1:46" x14ac:dyDescent="0.25">
      <c r="A25">
        <v>24</v>
      </c>
      <c r="B25">
        <v>0</v>
      </c>
      <c r="C25">
        <v>0</v>
      </c>
      <c r="D25">
        <v>43000</v>
      </c>
      <c r="E25">
        <v>120000</v>
      </c>
      <c r="F25">
        <v>2000</v>
      </c>
      <c r="G25">
        <v>0</v>
      </c>
      <c r="H25">
        <v>3000</v>
      </c>
      <c r="I25">
        <v>2000</v>
      </c>
      <c r="J25">
        <v>340000</v>
      </c>
      <c r="K25">
        <v>1158000</v>
      </c>
      <c r="L25">
        <v>2993000</v>
      </c>
      <c r="M25">
        <v>0</v>
      </c>
      <c r="N25">
        <v>30000</v>
      </c>
      <c r="O25">
        <v>77000</v>
      </c>
      <c r="P25">
        <v>4859000</v>
      </c>
      <c r="Q25">
        <v>1899000</v>
      </c>
      <c r="R25">
        <v>34000</v>
      </c>
      <c r="S25">
        <v>25440000</v>
      </c>
      <c r="T25">
        <v>155755000</v>
      </c>
      <c r="U25">
        <v>10054000</v>
      </c>
      <c r="V25">
        <v>6786000</v>
      </c>
      <c r="W25" t="s">
        <v>46</v>
      </c>
      <c r="X25">
        <v>7540000</v>
      </c>
      <c r="Y25" t="s">
        <v>46</v>
      </c>
      <c r="Z25">
        <v>142000</v>
      </c>
      <c r="AA25">
        <v>28809000</v>
      </c>
      <c r="AB25">
        <v>2590000</v>
      </c>
      <c r="AC25">
        <v>31399000</v>
      </c>
      <c r="AD25">
        <v>0</v>
      </c>
      <c r="AE25">
        <v>911000</v>
      </c>
      <c r="AF25">
        <v>26766000</v>
      </c>
      <c r="AG25">
        <v>53000</v>
      </c>
      <c r="AH25">
        <v>15796000</v>
      </c>
      <c r="AI25" t="s">
        <v>46</v>
      </c>
      <c r="AJ25" t="s">
        <v>46</v>
      </c>
      <c r="AK25" t="s">
        <v>46</v>
      </c>
      <c r="AL25">
        <v>309988000</v>
      </c>
      <c r="AM25">
        <v>6307000</v>
      </c>
      <c r="AN25">
        <v>4859000</v>
      </c>
      <c r="AO25">
        <v>1437000</v>
      </c>
      <c r="AP25">
        <v>3440000</v>
      </c>
      <c r="AQ25">
        <v>-1173000</v>
      </c>
      <c r="AR25">
        <v>5152000</v>
      </c>
      <c r="AS25">
        <v>2007</v>
      </c>
      <c r="AT25">
        <v>2.0345948875440299E-2</v>
      </c>
    </row>
    <row r="26" spans="1:46" x14ac:dyDescent="0.25">
      <c r="A26">
        <v>25</v>
      </c>
      <c r="B26">
        <v>0</v>
      </c>
      <c r="C26">
        <v>0</v>
      </c>
      <c r="D26">
        <v>28000</v>
      </c>
      <c r="E26">
        <v>85000</v>
      </c>
      <c r="F26">
        <v>0</v>
      </c>
      <c r="G26">
        <v>1000</v>
      </c>
      <c r="H26">
        <v>1000</v>
      </c>
      <c r="I26">
        <v>0</v>
      </c>
      <c r="J26">
        <v>75000</v>
      </c>
      <c r="K26">
        <v>276000</v>
      </c>
      <c r="L26">
        <v>869000</v>
      </c>
      <c r="M26">
        <v>0</v>
      </c>
      <c r="N26">
        <v>13000</v>
      </c>
      <c r="O26">
        <v>19000</v>
      </c>
      <c r="P26">
        <v>1400000</v>
      </c>
      <c r="Q26">
        <v>1990000</v>
      </c>
      <c r="R26">
        <v>32000</v>
      </c>
      <c r="S26">
        <v>25646000</v>
      </c>
      <c r="T26">
        <v>168432000</v>
      </c>
      <c r="U26">
        <v>10221000</v>
      </c>
      <c r="V26">
        <v>7220000</v>
      </c>
      <c r="W26" t="s">
        <v>46</v>
      </c>
      <c r="X26">
        <v>6035000</v>
      </c>
      <c r="Y26" t="s">
        <v>46</v>
      </c>
      <c r="Z26">
        <v>130000</v>
      </c>
      <c r="AA26">
        <v>27831000</v>
      </c>
      <c r="AB26">
        <v>4501000</v>
      </c>
      <c r="AC26">
        <v>32332000</v>
      </c>
      <c r="AD26">
        <v>0</v>
      </c>
      <c r="AE26">
        <v>876000</v>
      </c>
      <c r="AF26">
        <v>29542000</v>
      </c>
      <c r="AG26">
        <v>8000</v>
      </c>
      <c r="AH26">
        <v>15539000</v>
      </c>
      <c r="AI26" t="s">
        <v>46</v>
      </c>
      <c r="AJ26" t="s">
        <v>46</v>
      </c>
      <c r="AK26" t="s">
        <v>46</v>
      </c>
      <c r="AL26">
        <v>325298000</v>
      </c>
      <c r="AM26">
        <v>5152000</v>
      </c>
      <c r="AN26">
        <v>1400000</v>
      </c>
      <c r="AO26">
        <v>328000</v>
      </c>
      <c r="AP26">
        <v>1702000</v>
      </c>
      <c r="AQ26">
        <v>72000</v>
      </c>
      <c r="AR26">
        <v>5854000</v>
      </c>
      <c r="AS26">
        <v>2007.25</v>
      </c>
      <c r="AT26">
        <v>1.5837785661147599E-2</v>
      </c>
    </row>
    <row r="27" spans="1:46" x14ac:dyDescent="0.25">
      <c r="A27">
        <v>26</v>
      </c>
      <c r="B27">
        <v>0</v>
      </c>
      <c r="C27">
        <v>0</v>
      </c>
      <c r="D27">
        <v>66000</v>
      </c>
      <c r="E27">
        <v>195000</v>
      </c>
      <c r="F27">
        <v>0</v>
      </c>
      <c r="G27">
        <v>1000</v>
      </c>
      <c r="H27">
        <v>1000</v>
      </c>
      <c r="I27">
        <v>0</v>
      </c>
      <c r="J27">
        <v>178000</v>
      </c>
      <c r="K27">
        <v>548000</v>
      </c>
      <c r="L27">
        <v>1767000</v>
      </c>
      <c r="M27">
        <v>0</v>
      </c>
      <c r="N27">
        <v>26000</v>
      </c>
      <c r="O27">
        <v>30000</v>
      </c>
      <c r="P27">
        <v>2878000</v>
      </c>
      <c r="Q27">
        <v>2062000</v>
      </c>
      <c r="R27">
        <v>31000</v>
      </c>
      <c r="S27">
        <v>26582000</v>
      </c>
      <c r="T27">
        <v>177134000</v>
      </c>
      <c r="U27">
        <v>10270000</v>
      </c>
      <c r="V27">
        <v>7683000</v>
      </c>
      <c r="W27" t="s">
        <v>46</v>
      </c>
      <c r="X27">
        <v>5273000</v>
      </c>
      <c r="Y27" t="s">
        <v>46</v>
      </c>
      <c r="Z27">
        <v>133000</v>
      </c>
      <c r="AA27">
        <v>28097000</v>
      </c>
      <c r="AB27">
        <v>4202000</v>
      </c>
      <c r="AC27">
        <v>32299000</v>
      </c>
      <c r="AD27">
        <v>0</v>
      </c>
      <c r="AE27">
        <v>923000</v>
      </c>
      <c r="AF27">
        <v>28349000</v>
      </c>
      <c r="AG27">
        <v>52000</v>
      </c>
      <c r="AH27">
        <v>20764000</v>
      </c>
      <c r="AI27" t="s">
        <v>46</v>
      </c>
      <c r="AJ27" t="s">
        <v>46</v>
      </c>
      <c r="AK27" t="s">
        <v>46</v>
      </c>
      <c r="AL27">
        <v>331405000</v>
      </c>
      <c r="AM27">
        <v>5152000</v>
      </c>
      <c r="AN27">
        <v>2878000</v>
      </c>
      <c r="AO27">
        <v>667000</v>
      </c>
      <c r="AP27">
        <v>2918000</v>
      </c>
      <c r="AQ27">
        <v>658000</v>
      </c>
      <c r="AR27">
        <v>6517000</v>
      </c>
      <c r="AS27">
        <v>2007.5</v>
      </c>
      <c r="AT27">
        <v>1.5545933223699101E-2</v>
      </c>
    </row>
    <row r="28" spans="1:46" x14ac:dyDescent="0.25">
      <c r="A28">
        <v>27</v>
      </c>
      <c r="B28">
        <v>0</v>
      </c>
      <c r="C28">
        <v>0</v>
      </c>
      <c r="D28">
        <v>124000</v>
      </c>
      <c r="E28">
        <v>375000</v>
      </c>
      <c r="F28">
        <v>0</v>
      </c>
      <c r="G28">
        <v>2000</v>
      </c>
      <c r="H28">
        <v>1000</v>
      </c>
      <c r="I28">
        <v>0</v>
      </c>
      <c r="J28">
        <v>236000</v>
      </c>
      <c r="K28">
        <v>1087000</v>
      </c>
      <c r="L28">
        <v>2703000</v>
      </c>
      <c r="M28">
        <v>0</v>
      </c>
      <c r="N28">
        <v>83000</v>
      </c>
      <c r="O28">
        <v>36000</v>
      </c>
      <c r="P28">
        <v>4747000</v>
      </c>
      <c r="Q28">
        <v>2414000</v>
      </c>
      <c r="R28">
        <v>29000</v>
      </c>
      <c r="S28">
        <v>27334000</v>
      </c>
      <c r="T28">
        <v>178357000</v>
      </c>
      <c r="U28">
        <v>10669000</v>
      </c>
      <c r="V28">
        <v>7880000</v>
      </c>
      <c r="W28" t="s">
        <v>46</v>
      </c>
      <c r="X28">
        <v>6384000</v>
      </c>
      <c r="Y28" t="s">
        <v>46</v>
      </c>
      <c r="Z28">
        <v>132000</v>
      </c>
      <c r="AA28">
        <v>40131000</v>
      </c>
      <c r="AB28">
        <v>3385000</v>
      </c>
      <c r="AC28">
        <v>43516000</v>
      </c>
      <c r="AD28">
        <v>0</v>
      </c>
      <c r="AE28">
        <v>984000</v>
      </c>
      <c r="AF28">
        <v>30810000</v>
      </c>
      <c r="AG28">
        <v>74000</v>
      </c>
      <c r="AH28">
        <v>25575000</v>
      </c>
      <c r="AI28" t="s">
        <v>46</v>
      </c>
      <c r="AJ28" t="s">
        <v>46</v>
      </c>
      <c r="AK28" t="s">
        <v>46</v>
      </c>
      <c r="AL28">
        <v>352973000</v>
      </c>
      <c r="AM28">
        <v>5152000</v>
      </c>
      <c r="AN28">
        <v>2878000</v>
      </c>
      <c r="AO28">
        <v>667000</v>
      </c>
      <c r="AP28">
        <v>2918000</v>
      </c>
      <c r="AQ28">
        <v>658000</v>
      </c>
      <c r="AR28">
        <v>6517000</v>
      </c>
      <c r="AS28">
        <v>2007.75</v>
      </c>
      <c r="AT28">
        <v>1.45960172591105E-2</v>
      </c>
    </row>
    <row r="29" spans="1:46" x14ac:dyDescent="0.25">
      <c r="A29">
        <v>28</v>
      </c>
      <c r="B29">
        <v>0</v>
      </c>
      <c r="C29">
        <v>0</v>
      </c>
      <c r="D29">
        <v>212000</v>
      </c>
      <c r="E29">
        <v>707000</v>
      </c>
      <c r="F29">
        <v>6000</v>
      </c>
      <c r="G29">
        <v>2000</v>
      </c>
      <c r="H29">
        <v>9000</v>
      </c>
      <c r="I29">
        <v>0</v>
      </c>
      <c r="J29">
        <v>962000</v>
      </c>
      <c r="K29">
        <v>1470000</v>
      </c>
      <c r="L29">
        <v>3905000</v>
      </c>
      <c r="M29">
        <v>0</v>
      </c>
      <c r="N29">
        <v>102000</v>
      </c>
      <c r="O29">
        <v>46000</v>
      </c>
      <c r="P29">
        <v>7557000</v>
      </c>
      <c r="Q29">
        <v>2748000</v>
      </c>
      <c r="R29">
        <v>27000</v>
      </c>
      <c r="S29">
        <v>28356000</v>
      </c>
      <c r="T29">
        <v>177372000</v>
      </c>
      <c r="U29">
        <v>10633000</v>
      </c>
      <c r="V29">
        <v>8165000</v>
      </c>
      <c r="W29" t="s">
        <v>46</v>
      </c>
      <c r="X29">
        <v>5772000</v>
      </c>
      <c r="Y29" t="s">
        <v>46</v>
      </c>
      <c r="Z29">
        <v>122000</v>
      </c>
      <c r="AA29">
        <v>44291000</v>
      </c>
      <c r="AB29">
        <v>5634000</v>
      </c>
      <c r="AC29">
        <v>49925000</v>
      </c>
      <c r="AD29">
        <v>0</v>
      </c>
      <c r="AE29">
        <v>1018000</v>
      </c>
      <c r="AF29">
        <v>30797000</v>
      </c>
      <c r="AG29">
        <v>11000</v>
      </c>
      <c r="AH29">
        <v>24834000</v>
      </c>
      <c r="AI29" t="s">
        <v>46</v>
      </c>
      <c r="AJ29" t="s">
        <v>46</v>
      </c>
      <c r="AK29" t="s">
        <v>46</v>
      </c>
      <c r="AL29">
        <v>361456000</v>
      </c>
      <c r="AM29">
        <v>5152000</v>
      </c>
      <c r="AN29">
        <v>4747000</v>
      </c>
      <c r="AO29">
        <v>988000</v>
      </c>
      <c r="AP29">
        <v>5798000</v>
      </c>
      <c r="AQ29">
        <v>1071000</v>
      </c>
      <c r="AR29">
        <v>8262000</v>
      </c>
      <c r="AS29">
        <v>2008</v>
      </c>
      <c r="AT29">
        <v>1.42534637687575E-2</v>
      </c>
    </row>
    <row r="30" spans="1:46" x14ac:dyDescent="0.25">
      <c r="A30">
        <v>29</v>
      </c>
      <c r="B30">
        <v>0</v>
      </c>
      <c r="C30">
        <v>0</v>
      </c>
      <c r="D30">
        <v>176000</v>
      </c>
      <c r="E30">
        <v>616000</v>
      </c>
      <c r="F30">
        <v>2000</v>
      </c>
      <c r="G30">
        <v>0</v>
      </c>
      <c r="H30">
        <v>3000</v>
      </c>
      <c r="I30">
        <v>0</v>
      </c>
      <c r="J30">
        <v>165000</v>
      </c>
      <c r="K30">
        <v>486000</v>
      </c>
      <c r="L30">
        <v>1100000</v>
      </c>
      <c r="M30">
        <v>1000</v>
      </c>
      <c r="N30">
        <v>13000</v>
      </c>
      <c r="O30">
        <v>11000</v>
      </c>
      <c r="P30">
        <v>2607000</v>
      </c>
      <c r="Q30">
        <v>2933000</v>
      </c>
      <c r="R30">
        <v>26000</v>
      </c>
      <c r="S30">
        <v>28982000</v>
      </c>
      <c r="T30">
        <v>168793000</v>
      </c>
      <c r="U30">
        <v>10999000</v>
      </c>
      <c r="V30">
        <v>8506000</v>
      </c>
      <c r="W30" t="s">
        <v>46</v>
      </c>
      <c r="X30">
        <v>5665000</v>
      </c>
      <c r="Y30" t="s">
        <v>46</v>
      </c>
      <c r="Z30">
        <v>133000</v>
      </c>
      <c r="AA30">
        <v>46720000</v>
      </c>
      <c r="AB30">
        <v>5642000</v>
      </c>
      <c r="AC30">
        <v>52362000</v>
      </c>
      <c r="AD30">
        <v>0</v>
      </c>
      <c r="AE30">
        <v>993000</v>
      </c>
      <c r="AF30">
        <v>34123000</v>
      </c>
      <c r="AG30">
        <v>56000</v>
      </c>
      <c r="AH30">
        <v>24533000</v>
      </c>
      <c r="AI30" t="s">
        <v>46</v>
      </c>
      <c r="AJ30" t="s">
        <v>46</v>
      </c>
      <c r="AK30" t="s">
        <v>46</v>
      </c>
      <c r="AL30">
        <v>355100000</v>
      </c>
      <c r="AM30">
        <v>10659000</v>
      </c>
      <c r="AN30">
        <v>2607000</v>
      </c>
      <c r="AO30">
        <v>348000</v>
      </c>
      <c r="AP30">
        <v>3401000</v>
      </c>
      <c r="AQ30">
        <v>171000</v>
      </c>
      <c r="AR30">
        <v>11972000</v>
      </c>
      <c r="AS30">
        <v>2008.25</v>
      </c>
      <c r="AT30">
        <v>3.0016896648831299E-2</v>
      </c>
    </row>
    <row r="31" spans="1:46" x14ac:dyDescent="0.25">
      <c r="A31">
        <v>30</v>
      </c>
      <c r="B31">
        <v>0</v>
      </c>
      <c r="C31">
        <v>0</v>
      </c>
      <c r="D31">
        <v>375000</v>
      </c>
      <c r="E31">
        <v>1385000</v>
      </c>
      <c r="F31">
        <v>2000</v>
      </c>
      <c r="G31">
        <v>1000</v>
      </c>
      <c r="H31">
        <v>7000</v>
      </c>
      <c r="I31">
        <v>0</v>
      </c>
      <c r="J31">
        <v>514000</v>
      </c>
      <c r="K31">
        <v>1039000</v>
      </c>
      <c r="L31">
        <v>2259000</v>
      </c>
      <c r="M31">
        <v>3000</v>
      </c>
      <c r="N31">
        <v>27000</v>
      </c>
      <c r="O31">
        <v>7000</v>
      </c>
      <c r="P31">
        <v>5692000</v>
      </c>
      <c r="Q31">
        <v>3077000</v>
      </c>
      <c r="R31">
        <v>22000</v>
      </c>
      <c r="S31">
        <v>29984000</v>
      </c>
      <c r="T31">
        <v>161855000</v>
      </c>
      <c r="U31">
        <v>8034000</v>
      </c>
      <c r="V31">
        <v>8964000</v>
      </c>
      <c r="W31" t="s">
        <v>46</v>
      </c>
      <c r="X31">
        <v>6959000</v>
      </c>
      <c r="Y31" t="s">
        <v>46</v>
      </c>
      <c r="Z31">
        <v>123000</v>
      </c>
      <c r="AA31">
        <v>38626000</v>
      </c>
      <c r="AB31">
        <v>1839000</v>
      </c>
      <c r="AC31">
        <v>40465000</v>
      </c>
      <c r="AD31">
        <v>0</v>
      </c>
      <c r="AE31">
        <v>1028000</v>
      </c>
      <c r="AF31">
        <v>32472000</v>
      </c>
      <c r="AG31">
        <v>289000</v>
      </c>
      <c r="AH31">
        <v>24299000</v>
      </c>
      <c r="AI31" t="s">
        <v>46</v>
      </c>
      <c r="AJ31" t="s">
        <v>46</v>
      </c>
      <c r="AK31" t="s">
        <v>46</v>
      </c>
      <c r="AL31">
        <v>335465000</v>
      </c>
      <c r="AM31">
        <v>10659000</v>
      </c>
      <c r="AN31">
        <v>5692000</v>
      </c>
      <c r="AO31">
        <v>999000</v>
      </c>
      <c r="AP31">
        <v>7840000</v>
      </c>
      <c r="AQ31">
        <v>49000</v>
      </c>
      <c r="AR31">
        <v>13855000</v>
      </c>
      <c r="AS31">
        <v>2008.5</v>
      </c>
      <c r="AT31">
        <v>3.1773806507385302E-2</v>
      </c>
    </row>
    <row r="32" spans="1:46" x14ac:dyDescent="0.25">
      <c r="A32">
        <v>31</v>
      </c>
      <c r="B32">
        <v>0</v>
      </c>
      <c r="C32">
        <v>0</v>
      </c>
      <c r="D32">
        <v>582000</v>
      </c>
      <c r="E32">
        <v>2388000</v>
      </c>
      <c r="F32">
        <v>4000</v>
      </c>
      <c r="G32">
        <v>2000</v>
      </c>
      <c r="H32">
        <v>11000</v>
      </c>
      <c r="I32">
        <v>0</v>
      </c>
      <c r="J32">
        <v>910000</v>
      </c>
      <c r="K32">
        <v>1589000</v>
      </c>
      <c r="L32">
        <v>2900000</v>
      </c>
      <c r="M32">
        <v>3000</v>
      </c>
      <c r="N32">
        <v>134000</v>
      </c>
      <c r="O32">
        <v>11000</v>
      </c>
      <c r="P32">
        <v>8648000</v>
      </c>
      <c r="Q32">
        <v>3151000</v>
      </c>
      <c r="R32">
        <v>21000</v>
      </c>
      <c r="S32">
        <v>30679000</v>
      </c>
      <c r="T32">
        <v>157241000</v>
      </c>
      <c r="U32">
        <v>7838000</v>
      </c>
      <c r="V32">
        <v>8956000</v>
      </c>
      <c r="W32" t="s">
        <v>46</v>
      </c>
      <c r="X32">
        <v>7321000</v>
      </c>
      <c r="Y32" t="s">
        <v>46</v>
      </c>
      <c r="Z32">
        <v>151000</v>
      </c>
      <c r="AA32">
        <v>38388000</v>
      </c>
      <c r="AB32">
        <v>2354000</v>
      </c>
      <c r="AC32">
        <v>40742000</v>
      </c>
      <c r="AD32">
        <v>0</v>
      </c>
      <c r="AE32">
        <v>1120000</v>
      </c>
      <c r="AF32">
        <v>34306000</v>
      </c>
      <c r="AG32">
        <v>15000</v>
      </c>
      <c r="AH32">
        <v>24088000</v>
      </c>
      <c r="AI32" t="s">
        <v>46</v>
      </c>
      <c r="AJ32" t="s">
        <v>46</v>
      </c>
      <c r="AK32" t="s">
        <v>46</v>
      </c>
      <c r="AL32">
        <v>331504000</v>
      </c>
      <c r="AM32">
        <v>10659000</v>
      </c>
      <c r="AN32">
        <v>8648000</v>
      </c>
      <c r="AO32">
        <v>1100000</v>
      </c>
      <c r="AP32">
        <v>13253000</v>
      </c>
      <c r="AQ32">
        <v>-260000</v>
      </c>
      <c r="AR32">
        <v>16104000</v>
      </c>
      <c r="AS32">
        <v>2008.75</v>
      </c>
      <c r="AT32">
        <v>3.2153458178483502E-2</v>
      </c>
    </row>
    <row r="33" spans="1:46" x14ac:dyDescent="0.25">
      <c r="A33">
        <v>32</v>
      </c>
      <c r="B33">
        <v>0</v>
      </c>
      <c r="C33">
        <v>0</v>
      </c>
      <c r="D33">
        <v>864000</v>
      </c>
      <c r="E33">
        <v>3618000</v>
      </c>
      <c r="F33">
        <v>12000</v>
      </c>
      <c r="G33">
        <v>3000</v>
      </c>
      <c r="H33">
        <v>131000</v>
      </c>
      <c r="I33">
        <v>0</v>
      </c>
      <c r="J33">
        <v>1337000</v>
      </c>
      <c r="K33">
        <v>2139000</v>
      </c>
      <c r="L33">
        <v>4070000</v>
      </c>
      <c r="M33">
        <v>3000</v>
      </c>
      <c r="N33">
        <v>438000</v>
      </c>
      <c r="O33">
        <v>16000</v>
      </c>
      <c r="P33">
        <v>12787000</v>
      </c>
      <c r="Q33">
        <v>3009000</v>
      </c>
      <c r="R33">
        <v>20000</v>
      </c>
      <c r="S33">
        <v>32048000</v>
      </c>
      <c r="T33">
        <v>148978000</v>
      </c>
      <c r="U33">
        <v>7711000</v>
      </c>
      <c r="V33">
        <v>8772000</v>
      </c>
      <c r="W33" t="s">
        <v>46</v>
      </c>
      <c r="X33">
        <v>9065000</v>
      </c>
      <c r="Y33" t="s">
        <v>46</v>
      </c>
      <c r="Z33">
        <v>155000</v>
      </c>
      <c r="AA33">
        <v>33518000</v>
      </c>
      <c r="AB33">
        <v>2359000</v>
      </c>
      <c r="AC33">
        <v>35877000</v>
      </c>
      <c r="AD33">
        <v>0</v>
      </c>
      <c r="AE33">
        <v>1152000</v>
      </c>
      <c r="AF33">
        <v>34649000</v>
      </c>
      <c r="AG33">
        <v>32000</v>
      </c>
      <c r="AH33">
        <v>20413000</v>
      </c>
      <c r="AI33" t="s">
        <v>46</v>
      </c>
      <c r="AJ33" t="s">
        <v>46</v>
      </c>
      <c r="AK33" t="s">
        <v>46</v>
      </c>
      <c r="AL33">
        <v>313784000</v>
      </c>
      <c r="AM33">
        <v>10659000</v>
      </c>
      <c r="AN33">
        <v>12771000</v>
      </c>
      <c r="AO33">
        <v>1353000</v>
      </c>
      <c r="AP33">
        <v>20832000</v>
      </c>
      <c r="AQ33">
        <v>-1768000</v>
      </c>
      <c r="AR33">
        <v>18273000</v>
      </c>
      <c r="AS33">
        <v>2009</v>
      </c>
      <c r="AT33">
        <v>3.3969227239119902E-2</v>
      </c>
    </row>
    <row r="34" spans="1:46" x14ac:dyDescent="0.25">
      <c r="A34">
        <v>33</v>
      </c>
      <c r="B34">
        <v>12000</v>
      </c>
      <c r="C34">
        <v>0</v>
      </c>
      <c r="D34">
        <v>306000</v>
      </c>
      <c r="E34">
        <v>1442000</v>
      </c>
      <c r="F34">
        <v>5000</v>
      </c>
      <c r="G34">
        <v>3000</v>
      </c>
      <c r="H34">
        <v>5000</v>
      </c>
      <c r="I34">
        <v>0</v>
      </c>
      <c r="J34">
        <v>1244000</v>
      </c>
      <c r="K34">
        <v>604000</v>
      </c>
      <c r="L34">
        <v>873000</v>
      </c>
      <c r="M34">
        <v>0</v>
      </c>
      <c r="N34">
        <v>333000</v>
      </c>
      <c r="O34">
        <v>5000</v>
      </c>
      <c r="P34">
        <v>4871000</v>
      </c>
      <c r="Q34">
        <v>2606000</v>
      </c>
      <c r="R34">
        <v>19000</v>
      </c>
      <c r="S34">
        <v>31966000</v>
      </c>
      <c r="T34">
        <v>144913000</v>
      </c>
      <c r="U34">
        <v>7660000</v>
      </c>
      <c r="V34">
        <v>8800000</v>
      </c>
      <c r="W34" t="s">
        <v>46</v>
      </c>
      <c r="X34">
        <v>9040000</v>
      </c>
      <c r="Y34" t="s">
        <v>46</v>
      </c>
      <c r="Z34">
        <v>181000</v>
      </c>
      <c r="AA34">
        <v>32799000</v>
      </c>
      <c r="AB34">
        <v>2064000</v>
      </c>
      <c r="AC34">
        <v>34863000</v>
      </c>
      <c r="AD34">
        <v>0</v>
      </c>
      <c r="AE34">
        <v>1118000</v>
      </c>
      <c r="AF34">
        <v>36237000</v>
      </c>
      <c r="AG34">
        <v>37000</v>
      </c>
      <c r="AH34">
        <v>17216000</v>
      </c>
      <c r="AI34" t="s">
        <v>46</v>
      </c>
      <c r="AJ34" t="s">
        <v>46</v>
      </c>
      <c r="AK34" t="s">
        <v>46</v>
      </c>
      <c r="AL34">
        <v>306184000</v>
      </c>
      <c r="AM34">
        <v>18273000</v>
      </c>
      <c r="AN34">
        <v>4871000</v>
      </c>
      <c r="AO34">
        <v>209000</v>
      </c>
      <c r="AP34">
        <v>6033000</v>
      </c>
      <c r="AQ34">
        <v>-202000</v>
      </c>
      <c r="AR34">
        <v>19442000</v>
      </c>
      <c r="AS34">
        <v>2009.25</v>
      </c>
      <c r="AT34">
        <v>5.967980038147E-2</v>
      </c>
    </row>
    <row r="35" spans="1:46" x14ac:dyDescent="0.25">
      <c r="A35">
        <v>34</v>
      </c>
      <c r="B35">
        <v>13000</v>
      </c>
      <c r="C35">
        <v>0</v>
      </c>
      <c r="D35">
        <v>868000</v>
      </c>
      <c r="E35">
        <v>3095000</v>
      </c>
      <c r="F35">
        <v>22000</v>
      </c>
      <c r="G35">
        <v>16000</v>
      </c>
      <c r="H35">
        <v>13000</v>
      </c>
      <c r="I35">
        <v>0</v>
      </c>
      <c r="J35">
        <v>2012000</v>
      </c>
      <c r="K35">
        <v>1321000</v>
      </c>
      <c r="L35">
        <v>1905000</v>
      </c>
      <c r="M35">
        <v>0</v>
      </c>
      <c r="N35">
        <v>1000000</v>
      </c>
      <c r="O35">
        <v>9000</v>
      </c>
      <c r="P35">
        <v>10361000</v>
      </c>
      <c r="Q35">
        <v>2561000</v>
      </c>
      <c r="R35">
        <v>17000</v>
      </c>
      <c r="S35">
        <v>31827000</v>
      </c>
      <c r="T35">
        <v>140088000</v>
      </c>
      <c r="U35">
        <v>7561000</v>
      </c>
      <c r="V35">
        <v>8871000</v>
      </c>
      <c r="W35" t="s">
        <v>46</v>
      </c>
      <c r="X35">
        <v>9005000</v>
      </c>
      <c r="Y35" t="s">
        <v>46</v>
      </c>
      <c r="Z35">
        <v>211000</v>
      </c>
      <c r="AA35">
        <v>29384000</v>
      </c>
      <c r="AB35">
        <v>2749000</v>
      </c>
      <c r="AC35">
        <v>32133000</v>
      </c>
      <c r="AD35">
        <v>0</v>
      </c>
      <c r="AE35">
        <v>1121000</v>
      </c>
      <c r="AF35">
        <v>34359000</v>
      </c>
      <c r="AG35">
        <v>156000</v>
      </c>
      <c r="AH35">
        <v>16062000</v>
      </c>
      <c r="AI35" t="s">
        <v>46</v>
      </c>
      <c r="AJ35" t="s">
        <v>46</v>
      </c>
      <c r="AK35" t="s">
        <v>46</v>
      </c>
      <c r="AL35">
        <v>305271000</v>
      </c>
      <c r="AM35">
        <v>18273000</v>
      </c>
      <c r="AN35">
        <v>10361000</v>
      </c>
      <c r="AO35">
        <v>462000</v>
      </c>
      <c r="AP35">
        <v>14378000</v>
      </c>
      <c r="AQ35">
        <v>129000</v>
      </c>
      <c r="AR35">
        <v>22881000</v>
      </c>
      <c r="AS35">
        <v>2009.5</v>
      </c>
      <c r="AT35">
        <v>5.98582898473815E-2</v>
      </c>
    </row>
    <row r="36" spans="1:46" x14ac:dyDescent="0.25">
      <c r="A36">
        <v>35</v>
      </c>
      <c r="B36">
        <v>53000</v>
      </c>
      <c r="C36">
        <v>0</v>
      </c>
      <c r="D36">
        <v>1272000</v>
      </c>
      <c r="E36">
        <v>4692000</v>
      </c>
      <c r="F36">
        <v>61000</v>
      </c>
      <c r="G36">
        <v>100000</v>
      </c>
      <c r="H36">
        <v>20000</v>
      </c>
      <c r="I36">
        <v>0</v>
      </c>
      <c r="J36">
        <v>2875000</v>
      </c>
      <c r="K36">
        <v>2135000</v>
      </c>
      <c r="L36">
        <v>2910000</v>
      </c>
      <c r="M36">
        <v>0</v>
      </c>
      <c r="N36">
        <v>1106000</v>
      </c>
      <c r="O36">
        <v>19000</v>
      </c>
      <c r="P36">
        <v>15383000</v>
      </c>
      <c r="Q36">
        <v>2282000</v>
      </c>
      <c r="R36">
        <v>16000</v>
      </c>
      <c r="S36">
        <v>31605000</v>
      </c>
      <c r="T36">
        <v>129163000</v>
      </c>
      <c r="U36">
        <v>7508000</v>
      </c>
      <c r="V36">
        <v>8754000</v>
      </c>
      <c r="W36" t="s">
        <v>46</v>
      </c>
      <c r="X36">
        <v>9467000</v>
      </c>
      <c r="Y36" t="s">
        <v>46</v>
      </c>
      <c r="Z36">
        <v>207000</v>
      </c>
      <c r="AA36">
        <v>25275000</v>
      </c>
      <c r="AB36">
        <v>2337000</v>
      </c>
      <c r="AC36">
        <v>27612000</v>
      </c>
      <c r="AD36">
        <v>0</v>
      </c>
      <c r="AE36">
        <v>1135000</v>
      </c>
      <c r="AF36">
        <v>34417000</v>
      </c>
      <c r="AG36">
        <v>66000</v>
      </c>
      <c r="AH36">
        <v>14264000</v>
      </c>
      <c r="AI36" t="s">
        <v>46</v>
      </c>
      <c r="AJ36" t="s">
        <v>46</v>
      </c>
      <c r="AK36" t="s">
        <v>46</v>
      </c>
      <c r="AL36">
        <v>286972000</v>
      </c>
      <c r="AM36">
        <v>18273000</v>
      </c>
      <c r="AN36">
        <v>15383000</v>
      </c>
      <c r="AO36">
        <v>754000</v>
      </c>
      <c r="AP36">
        <v>19887000</v>
      </c>
      <c r="AQ36">
        <v>-232000</v>
      </c>
      <c r="AR36">
        <v>23299000</v>
      </c>
      <c r="AS36">
        <v>2009.75</v>
      </c>
      <c r="AT36">
        <v>6.3675201761844394E-2</v>
      </c>
    </row>
    <row r="37" spans="1:46" x14ac:dyDescent="0.25">
      <c r="A37">
        <v>36</v>
      </c>
      <c r="B37">
        <v>130000</v>
      </c>
      <c r="C37">
        <v>0</v>
      </c>
      <c r="D37">
        <v>1710000</v>
      </c>
      <c r="E37">
        <v>6512000</v>
      </c>
      <c r="F37">
        <v>115000</v>
      </c>
      <c r="G37">
        <v>128000</v>
      </c>
      <c r="H37">
        <v>36000</v>
      </c>
      <c r="I37">
        <v>0</v>
      </c>
      <c r="J37">
        <v>3820000</v>
      </c>
      <c r="K37">
        <v>3455000</v>
      </c>
      <c r="L37">
        <v>3922000</v>
      </c>
      <c r="M37">
        <v>0</v>
      </c>
      <c r="N37">
        <v>1224000</v>
      </c>
      <c r="O37">
        <v>38000</v>
      </c>
      <c r="P37">
        <v>21277000</v>
      </c>
      <c r="Q37">
        <v>2009000</v>
      </c>
      <c r="R37">
        <v>16000</v>
      </c>
      <c r="S37">
        <v>31271000</v>
      </c>
      <c r="T37">
        <v>123245000</v>
      </c>
      <c r="U37">
        <v>7416000</v>
      </c>
      <c r="V37">
        <v>8547000</v>
      </c>
      <c r="W37" t="s">
        <v>46</v>
      </c>
      <c r="X37">
        <v>9267000</v>
      </c>
      <c r="Y37" t="s">
        <v>46</v>
      </c>
      <c r="Z37">
        <v>184000</v>
      </c>
      <c r="AA37">
        <v>22024000</v>
      </c>
      <c r="AB37">
        <v>1590000</v>
      </c>
      <c r="AC37">
        <v>23614000</v>
      </c>
      <c r="AD37">
        <v>0</v>
      </c>
      <c r="AE37">
        <v>1111000</v>
      </c>
      <c r="AF37">
        <v>32706000</v>
      </c>
      <c r="AG37">
        <v>13000</v>
      </c>
      <c r="AH37">
        <v>14080000</v>
      </c>
      <c r="AI37" t="s">
        <v>46</v>
      </c>
      <c r="AJ37" t="s">
        <v>46</v>
      </c>
      <c r="AK37" t="s">
        <v>46</v>
      </c>
      <c r="AL37">
        <v>271926000</v>
      </c>
      <c r="AM37">
        <v>18273000</v>
      </c>
      <c r="AN37">
        <v>20124000</v>
      </c>
      <c r="AO37">
        <v>1270000</v>
      </c>
      <c r="AP37">
        <v>24097000</v>
      </c>
      <c r="AQ37">
        <v>1475000</v>
      </c>
      <c r="AR37">
        <v>22685000</v>
      </c>
      <c r="AS37">
        <v>2010</v>
      </c>
      <c r="AT37">
        <v>6.7198428984356004E-2</v>
      </c>
    </row>
    <row r="38" spans="1:46" x14ac:dyDescent="0.25">
      <c r="A38">
        <v>37</v>
      </c>
      <c r="B38">
        <v>24000</v>
      </c>
      <c r="C38">
        <v>0</v>
      </c>
      <c r="D38">
        <v>317000</v>
      </c>
      <c r="E38">
        <v>1463000</v>
      </c>
      <c r="F38">
        <v>42000</v>
      </c>
      <c r="G38">
        <v>22000</v>
      </c>
      <c r="H38">
        <v>0</v>
      </c>
      <c r="I38">
        <v>0</v>
      </c>
      <c r="J38">
        <v>385000</v>
      </c>
      <c r="K38">
        <v>690000</v>
      </c>
      <c r="L38">
        <v>760000</v>
      </c>
      <c r="M38">
        <v>0</v>
      </c>
      <c r="N38">
        <v>67000</v>
      </c>
      <c r="O38">
        <v>5000</v>
      </c>
      <c r="P38">
        <v>4099000</v>
      </c>
      <c r="Q38">
        <v>2127000</v>
      </c>
      <c r="R38">
        <v>16000</v>
      </c>
      <c r="S38">
        <v>31280000</v>
      </c>
      <c r="T38">
        <v>119994000</v>
      </c>
      <c r="U38">
        <v>7481000</v>
      </c>
      <c r="V38">
        <v>8707000</v>
      </c>
      <c r="W38" t="s">
        <v>46</v>
      </c>
      <c r="X38">
        <v>9267000</v>
      </c>
      <c r="Y38" t="s">
        <v>46</v>
      </c>
      <c r="Z38">
        <v>180000</v>
      </c>
      <c r="AA38">
        <v>20489000</v>
      </c>
      <c r="AB38">
        <v>1477000</v>
      </c>
      <c r="AC38">
        <v>21966000</v>
      </c>
      <c r="AD38">
        <v>0</v>
      </c>
      <c r="AE38">
        <v>1057000</v>
      </c>
      <c r="AF38">
        <v>47514000</v>
      </c>
      <c r="AG38">
        <v>6000</v>
      </c>
      <c r="AH38">
        <v>32995000</v>
      </c>
      <c r="AI38" t="s">
        <v>46</v>
      </c>
      <c r="AJ38" t="s">
        <v>46</v>
      </c>
      <c r="AK38" t="s">
        <v>46</v>
      </c>
      <c r="AL38">
        <v>293545000</v>
      </c>
      <c r="AM38">
        <v>22685000</v>
      </c>
      <c r="AN38">
        <v>3410000</v>
      </c>
      <c r="AO38">
        <v>374000</v>
      </c>
      <c r="AP38">
        <v>3261000</v>
      </c>
      <c r="AQ38">
        <v>840000</v>
      </c>
      <c r="AR38">
        <v>22372000</v>
      </c>
      <c r="AS38">
        <v>2010.25</v>
      </c>
      <c r="AT38">
        <v>7.7279463114684296E-2</v>
      </c>
    </row>
    <row r="39" spans="1:46" x14ac:dyDescent="0.25">
      <c r="A39">
        <v>38</v>
      </c>
      <c r="B39">
        <v>37000</v>
      </c>
      <c r="C39">
        <v>0</v>
      </c>
      <c r="D39">
        <v>590000</v>
      </c>
      <c r="E39">
        <v>2926000</v>
      </c>
      <c r="F39">
        <v>93000</v>
      </c>
      <c r="G39">
        <v>68000</v>
      </c>
      <c r="H39">
        <v>0</v>
      </c>
      <c r="I39">
        <v>0</v>
      </c>
      <c r="J39">
        <v>722000</v>
      </c>
      <c r="K39">
        <v>1392000</v>
      </c>
      <c r="L39">
        <v>1504000</v>
      </c>
      <c r="M39">
        <v>3000</v>
      </c>
      <c r="N39">
        <v>208000</v>
      </c>
      <c r="O39">
        <v>9000</v>
      </c>
      <c r="P39">
        <v>7893000</v>
      </c>
      <c r="Q39">
        <v>1860000</v>
      </c>
      <c r="R39">
        <v>15000</v>
      </c>
      <c r="S39">
        <v>30679000</v>
      </c>
      <c r="T39">
        <v>113986000</v>
      </c>
      <c r="U39">
        <v>7251000</v>
      </c>
      <c r="V39">
        <v>8532000</v>
      </c>
      <c r="W39" t="s">
        <v>46</v>
      </c>
      <c r="X39">
        <v>7260000</v>
      </c>
      <c r="Y39" t="s">
        <v>46</v>
      </c>
      <c r="Z39">
        <v>180000</v>
      </c>
      <c r="AA39">
        <v>17576000</v>
      </c>
      <c r="AB39">
        <v>1493000</v>
      </c>
      <c r="AC39">
        <v>19069000</v>
      </c>
      <c r="AD39">
        <v>0</v>
      </c>
      <c r="AE39">
        <v>1006000</v>
      </c>
      <c r="AF39">
        <v>47069000</v>
      </c>
      <c r="AG39">
        <v>31000</v>
      </c>
      <c r="AH39">
        <v>33528000</v>
      </c>
      <c r="AI39" t="s">
        <v>46</v>
      </c>
      <c r="AJ39" t="s">
        <v>46</v>
      </c>
      <c r="AK39" t="s">
        <v>46</v>
      </c>
      <c r="AL39">
        <v>277840000</v>
      </c>
      <c r="AM39">
        <v>22685000</v>
      </c>
      <c r="AN39">
        <v>6567000</v>
      </c>
      <c r="AO39">
        <v>950000</v>
      </c>
      <c r="AP39">
        <v>5257000</v>
      </c>
      <c r="AQ39">
        <v>1199000</v>
      </c>
      <c r="AR39">
        <v>20872000</v>
      </c>
      <c r="AS39">
        <v>2010.5</v>
      </c>
      <c r="AT39">
        <v>8.1647710912755495E-2</v>
      </c>
    </row>
    <row r="40" spans="1:46" x14ac:dyDescent="0.25">
      <c r="A40">
        <v>39</v>
      </c>
      <c r="B40">
        <v>64000</v>
      </c>
      <c r="C40">
        <v>0</v>
      </c>
      <c r="D40">
        <v>969000</v>
      </c>
      <c r="E40">
        <v>4179000</v>
      </c>
      <c r="F40">
        <v>127000</v>
      </c>
      <c r="G40">
        <v>115000</v>
      </c>
      <c r="H40">
        <v>6000</v>
      </c>
      <c r="I40">
        <v>13000</v>
      </c>
      <c r="J40">
        <v>1294000</v>
      </c>
      <c r="K40">
        <v>1965000</v>
      </c>
      <c r="L40">
        <v>2169000</v>
      </c>
      <c r="M40">
        <v>3000</v>
      </c>
      <c r="N40">
        <v>516000</v>
      </c>
      <c r="O40">
        <v>11000</v>
      </c>
      <c r="P40">
        <v>11798000</v>
      </c>
      <c r="Q40">
        <v>1659000</v>
      </c>
      <c r="R40">
        <v>7000</v>
      </c>
      <c r="S40">
        <v>30206000</v>
      </c>
      <c r="T40">
        <v>111571000</v>
      </c>
      <c r="U40">
        <v>4431000</v>
      </c>
      <c r="V40">
        <v>6805000</v>
      </c>
      <c r="W40" t="s">
        <v>46</v>
      </c>
      <c r="X40">
        <v>6578000</v>
      </c>
      <c r="Y40" t="s">
        <v>46</v>
      </c>
      <c r="Z40">
        <v>174000</v>
      </c>
      <c r="AA40">
        <v>17146000</v>
      </c>
      <c r="AB40">
        <v>2772000</v>
      </c>
      <c r="AC40">
        <v>19918000</v>
      </c>
      <c r="AD40">
        <v>0</v>
      </c>
      <c r="AE40">
        <v>1004000</v>
      </c>
      <c r="AF40">
        <v>40835000</v>
      </c>
      <c r="AG40">
        <v>19000</v>
      </c>
      <c r="AH40">
        <v>33130000</v>
      </c>
      <c r="AI40" t="s">
        <v>46</v>
      </c>
      <c r="AJ40" t="s">
        <v>46</v>
      </c>
      <c r="AK40" t="s">
        <v>46</v>
      </c>
      <c r="AL40">
        <v>263528000</v>
      </c>
      <c r="AM40">
        <v>22685000</v>
      </c>
      <c r="AN40">
        <v>9923000</v>
      </c>
      <c r="AO40">
        <v>1379000</v>
      </c>
      <c r="AP40">
        <v>7447000</v>
      </c>
      <c r="AQ40">
        <v>2113000</v>
      </c>
      <c r="AR40">
        <v>19951000</v>
      </c>
      <c r="AS40">
        <v>2010.75</v>
      </c>
      <c r="AT40">
        <v>8.6081934367505497E-2</v>
      </c>
    </row>
    <row r="41" spans="1:46" x14ac:dyDescent="0.25">
      <c r="A41">
        <v>40</v>
      </c>
      <c r="B41">
        <v>77000</v>
      </c>
      <c r="C41">
        <v>0</v>
      </c>
      <c r="D41">
        <v>1228000</v>
      </c>
      <c r="E41">
        <v>5506000</v>
      </c>
      <c r="F41">
        <v>211000</v>
      </c>
      <c r="G41">
        <v>199000</v>
      </c>
      <c r="H41">
        <v>17000</v>
      </c>
      <c r="I41">
        <v>26000</v>
      </c>
      <c r="J41">
        <v>1754000</v>
      </c>
      <c r="K41">
        <v>2540000</v>
      </c>
      <c r="L41">
        <v>2861000</v>
      </c>
      <c r="M41">
        <v>3000</v>
      </c>
      <c r="N41">
        <v>634000</v>
      </c>
      <c r="O41">
        <v>35000</v>
      </c>
      <c r="P41">
        <v>15516000</v>
      </c>
      <c r="Q41">
        <v>1458000</v>
      </c>
      <c r="R41">
        <v>3000</v>
      </c>
      <c r="S41">
        <v>29530000</v>
      </c>
      <c r="T41">
        <v>107656000</v>
      </c>
      <c r="U41">
        <v>3306000</v>
      </c>
      <c r="V41">
        <v>5398000</v>
      </c>
      <c r="W41" t="s">
        <v>46</v>
      </c>
      <c r="X41">
        <v>5432000</v>
      </c>
      <c r="Y41" t="s">
        <v>46</v>
      </c>
      <c r="Z41">
        <v>178000</v>
      </c>
      <c r="AA41">
        <v>15326000</v>
      </c>
      <c r="AB41">
        <v>2425000</v>
      </c>
      <c r="AC41">
        <v>17751000</v>
      </c>
      <c r="AD41">
        <v>0</v>
      </c>
      <c r="AE41">
        <v>979000</v>
      </c>
      <c r="AF41">
        <v>10547000</v>
      </c>
      <c r="AG41">
        <v>16000</v>
      </c>
      <c r="AH41">
        <v>32144000</v>
      </c>
      <c r="AI41" t="s">
        <v>46</v>
      </c>
      <c r="AJ41" t="s">
        <v>46</v>
      </c>
      <c r="AK41" t="s">
        <v>46</v>
      </c>
      <c r="AL41">
        <v>227496000</v>
      </c>
      <c r="AM41">
        <v>22685000</v>
      </c>
      <c r="AN41">
        <v>12860000</v>
      </c>
      <c r="AO41">
        <v>1887000</v>
      </c>
      <c r="AP41">
        <v>9161000</v>
      </c>
      <c r="AQ41">
        <v>2906000</v>
      </c>
      <c r="AR41">
        <v>18467000</v>
      </c>
      <c r="AS41">
        <v>2011</v>
      </c>
      <c r="AT41">
        <v>9.9716038963322401E-2</v>
      </c>
    </row>
    <row r="42" spans="1:46" x14ac:dyDescent="0.25">
      <c r="A42">
        <v>41</v>
      </c>
      <c r="B42">
        <v>6000</v>
      </c>
      <c r="C42">
        <v>0</v>
      </c>
      <c r="D42">
        <v>249000</v>
      </c>
      <c r="E42">
        <v>1102000</v>
      </c>
      <c r="F42">
        <v>106000</v>
      </c>
      <c r="G42">
        <v>102000</v>
      </c>
      <c r="H42">
        <v>19000</v>
      </c>
      <c r="I42">
        <v>10000</v>
      </c>
      <c r="J42">
        <v>480000</v>
      </c>
      <c r="K42">
        <v>620000</v>
      </c>
      <c r="L42">
        <v>8000</v>
      </c>
      <c r="M42">
        <v>0</v>
      </c>
      <c r="N42">
        <v>368000</v>
      </c>
      <c r="O42">
        <v>23000</v>
      </c>
      <c r="P42">
        <v>3842000</v>
      </c>
      <c r="Q42">
        <v>1318000</v>
      </c>
      <c r="R42">
        <v>3000</v>
      </c>
      <c r="S42">
        <v>28770000</v>
      </c>
      <c r="T42">
        <v>103420000</v>
      </c>
      <c r="U42">
        <v>2466000</v>
      </c>
      <c r="V42">
        <v>5078000</v>
      </c>
      <c r="W42" t="s">
        <v>46</v>
      </c>
      <c r="X42">
        <v>5432000</v>
      </c>
      <c r="Y42" t="s">
        <v>46</v>
      </c>
      <c r="Z42">
        <v>184000</v>
      </c>
      <c r="AA42">
        <v>15568000</v>
      </c>
      <c r="AB42">
        <v>2503000</v>
      </c>
      <c r="AC42">
        <v>18071000</v>
      </c>
      <c r="AD42">
        <v>0</v>
      </c>
      <c r="AE42">
        <v>909000</v>
      </c>
      <c r="AF42">
        <v>9887000</v>
      </c>
      <c r="AG42">
        <v>17000</v>
      </c>
      <c r="AH42">
        <v>31453000</v>
      </c>
      <c r="AI42" t="s">
        <v>46</v>
      </c>
      <c r="AJ42" t="s">
        <v>46</v>
      </c>
      <c r="AK42" t="s">
        <v>46</v>
      </c>
      <c r="AL42">
        <v>218442000</v>
      </c>
      <c r="AM42">
        <v>18467000</v>
      </c>
      <c r="AN42">
        <v>3059000</v>
      </c>
      <c r="AO42">
        <v>428000</v>
      </c>
      <c r="AP42">
        <v>1215000</v>
      </c>
      <c r="AQ42">
        <v>855000</v>
      </c>
      <c r="AR42">
        <v>16340000</v>
      </c>
      <c r="AS42">
        <v>2011.25</v>
      </c>
      <c r="AT42">
        <v>8.4539603189862797E-2</v>
      </c>
    </row>
    <row r="43" spans="1:46" x14ac:dyDescent="0.25">
      <c r="A43">
        <v>42</v>
      </c>
      <c r="B43">
        <v>11000</v>
      </c>
      <c r="C43">
        <v>0</v>
      </c>
      <c r="D43">
        <v>475000</v>
      </c>
      <c r="E43">
        <v>1944000</v>
      </c>
      <c r="F43">
        <v>139000</v>
      </c>
      <c r="G43">
        <v>144000</v>
      </c>
      <c r="H43">
        <v>68000</v>
      </c>
      <c r="I43">
        <v>12000</v>
      </c>
      <c r="J43">
        <v>685000</v>
      </c>
      <c r="K43">
        <v>1157000</v>
      </c>
      <c r="L43">
        <v>12000</v>
      </c>
      <c r="M43">
        <v>0</v>
      </c>
      <c r="N43">
        <v>482000</v>
      </c>
      <c r="O43">
        <v>53000</v>
      </c>
      <c r="P43">
        <v>6494000</v>
      </c>
      <c r="Q43">
        <v>1308000</v>
      </c>
      <c r="R43">
        <v>3000</v>
      </c>
      <c r="S43">
        <v>28304000</v>
      </c>
      <c r="T43">
        <v>102281000</v>
      </c>
      <c r="U43">
        <v>2392000</v>
      </c>
      <c r="V43">
        <v>4947000</v>
      </c>
      <c r="W43" t="s">
        <v>46</v>
      </c>
      <c r="X43">
        <v>9932000</v>
      </c>
      <c r="Y43" t="s">
        <v>46</v>
      </c>
      <c r="Z43">
        <v>145000</v>
      </c>
      <c r="AA43">
        <v>15663000</v>
      </c>
      <c r="AB43">
        <v>2683000</v>
      </c>
      <c r="AC43">
        <v>18346000</v>
      </c>
      <c r="AD43">
        <v>0</v>
      </c>
      <c r="AE43">
        <v>906000</v>
      </c>
      <c r="AF43">
        <v>9647000</v>
      </c>
      <c r="AG43">
        <v>17000</v>
      </c>
      <c r="AH43">
        <v>29129000</v>
      </c>
      <c r="AI43" t="s">
        <v>46</v>
      </c>
      <c r="AJ43" t="s">
        <v>46</v>
      </c>
      <c r="AK43" t="s">
        <v>46</v>
      </c>
      <c r="AL43">
        <v>264285000</v>
      </c>
      <c r="AM43">
        <v>18467000</v>
      </c>
      <c r="AN43">
        <v>5336000</v>
      </c>
      <c r="AO43">
        <v>770000</v>
      </c>
      <c r="AP43">
        <v>3058000</v>
      </c>
      <c r="AQ43">
        <v>1302000</v>
      </c>
      <c r="AR43">
        <v>15945000</v>
      </c>
      <c r="AS43">
        <v>2011.5</v>
      </c>
      <c r="AT43">
        <v>6.9875323987362098E-2</v>
      </c>
    </row>
    <row r="44" spans="1:46" x14ac:dyDescent="0.25">
      <c r="A44">
        <v>43</v>
      </c>
      <c r="B44">
        <v>12000</v>
      </c>
      <c r="C44">
        <v>0</v>
      </c>
      <c r="D44">
        <v>675000</v>
      </c>
      <c r="E44">
        <v>2718000</v>
      </c>
      <c r="F44">
        <v>152000</v>
      </c>
      <c r="G44">
        <v>165000</v>
      </c>
      <c r="H44">
        <v>88000</v>
      </c>
      <c r="I44">
        <v>13000</v>
      </c>
      <c r="J44">
        <v>1229000</v>
      </c>
      <c r="K44">
        <v>8515000</v>
      </c>
      <c r="L44">
        <v>20000</v>
      </c>
      <c r="M44">
        <v>0</v>
      </c>
      <c r="N44">
        <v>527000</v>
      </c>
      <c r="O44">
        <v>84000</v>
      </c>
      <c r="P44">
        <v>16080000</v>
      </c>
      <c r="Q44">
        <v>1307000</v>
      </c>
      <c r="R44">
        <v>3000</v>
      </c>
      <c r="S44">
        <v>27832000</v>
      </c>
      <c r="T44">
        <v>103981000</v>
      </c>
      <c r="U44">
        <v>2338000</v>
      </c>
      <c r="V44">
        <v>5308000</v>
      </c>
      <c r="W44" t="s">
        <v>46</v>
      </c>
      <c r="X44">
        <v>9932000</v>
      </c>
      <c r="Y44" t="s">
        <v>46</v>
      </c>
      <c r="Z44">
        <v>220000</v>
      </c>
      <c r="AA44">
        <v>23432000</v>
      </c>
      <c r="AB44">
        <v>3015000</v>
      </c>
      <c r="AC44">
        <v>26447000</v>
      </c>
      <c r="AD44">
        <v>107815000</v>
      </c>
      <c r="AE44">
        <v>936000</v>
      </c>
      <c r="AF44">
        <v>6013000</v>
      </c>
      <c r="AG44">
        <v>11000</v>
      </c>
      <c r="AH44">
        <v>29207000</v>
      </c>
      <c r="AI44" t="s">
        <v>46</v>
      </c>
      <c r="AJ44" t="s">
        <v>46</v>
      </c>
      <c r="AK44" t="s">
        <v>46</v>
      </c>
      <c r="AL44">
        <v>337738000</v>
      </c>
      <c r="AM44">
        <v>18467000</v>
      </c>
      <c r="AN44">
        <v>14575000</v>
      </c>
      <c r="AO44">
        <v>1931000</v>
      </c>
      <c r="AP44">
        <v>7273000</v>
      </c>
      <c r="AQ44">
        <v>15877000</v>
      </c>
      <c r="AR44">
        <v>25963000</v>
      </c>
      <c r="AS44">
        <v>2011.75</v>
      </c>
      <c r="AT44">
        <v>5.4678478583991101E-2</v>
      </c>
    </row>
    <row r="45" spans="1:46" x14ac:dyDescent="0.25">
      <c r="A45">
        <v>44</v>
      </c>
      <c r="B45">
        <v>14000</v>
      </c>
      <c r="C45">
        <v>0</v>
      </c>
      <c r="D45">
        <v>884000</v>
      </c>
      <c r="E45">
        <v>3291000</v>
      </c>
      <c r="F45">
        <v>205000</v>
      </c>
      <c r="G45">
        <v>221000</v>
      </c>
      <c r="H45">
        <v>95000</v>
      </c>
      <c r="I45">
        <v>13000</v>
      </c>
      <c r="J45">
        <v>1497000</v>
      </c>
      <c r="K45">
        <v>10874000</v>
      </c>
      <c r="L45">
        <v>38000</v>
      </c>
      <c r="M45">
        <v>0</v>
      </c>
      <c r="N45">
        <v>630000</v>
      </c>
      <c r="O45">
        <v>117000</v>
      </c>
      <c r="P45">
        <v>20184000</v>
      </c>
      <c r="Q45">
        <v>1305000</v>
      </c>
      <c r="R45">
        <v>3000</v>
      </c>
      <c r="S45">
        <v>27721000</v>
      </c>
      <c r="T45">
        <v>104310000</v>
      </c>
      <c r="U45">
        <v>1950000</v>
      </c>
      <c r="V45">
        <v>4926000</v>
      </c>
      <c r="W45" t="s">
        <v>46</v>
      </c>
      <c r="X45">
        <v>9927000</v>
      </c>
      <c r="Y45" t="s">
        <v>46</v>
      </c>
      <c r="Z45">
        <v>239000</v>
      </c>
      <c r="AA45">
        <v>26029000</v>
      </c>
      <c r="AB45">
        <v>3592000</v>
      </c>
      <c r="AC45">
        <v>29621000</v>
      </c>
      <c r="AD45">
        <v>111934000</v>
      </c>
      <c r="AE45">
        <v>949000</v>
      </c>
      <c r="AF45">
        <v>5415000</v>
      </c>
      <c r="AG45">
        <v>12000</v>
      </c>
      <c r="AH45">
        <v>31526000</v>
      </c>
      <c r="AI45" t="s">
        <v>46</v>
      </c>
      <c r="AJ45" t="s">
        <v>46</v>
      </c>
      <c r="AK45" t="s">
        <v>46</v>
      </c>
      <c r="AL45">
        <v>346259000</v>
      </c>
      <c r="AM45">
        <v>18467000</v>
      </c>
      <c r="AN45">
        <v>18444000</v>
      </c>
      <c r="AO45">
        <v>2538000</v>
      </c>
      <c r="AP45">
        <v>9623000</v>
      </c>
      <c r="AQ45">
        <v>15991000</v>
      </c>
      <c r="AR45">
        <v>24695000</v>
      </c>
      <c r="AS45">
        <v>2012</v>
      </c>
      <c r="AT45">
        <v>5.3332909758302301E-2</v>
      </c>
    </row>
    <row r="46" spans="1:46" x14ac:dyDescent="0.25">
      <c r="A46">
        <v>45</v>
      </c>
      <c r="B46">
        <v>0</v>
      </c>
      <c r="C46">
        <v>0</v>
      </c>
      <c r="D46">
        <v>194000</v>
      </c>
      <c r="E46">
        <v>1006000</v>
      </c>
      <c r="F46">
        <v>22000</v>
      </c>
      <c r="G46">
        <v>12000</v>
      </c>
      <c r="H46">
        <v>12000</v>
      </c>
      <c r="I46">
        <v>0</v>
      </c>
      <c r="J46">
        <v>162000</v>
      </c>
      <c r="K46">
        <v>2246000</v>
      </c>
      <c r="L46">
        <v>0</v>
      </c>
      <c r="M46">
        <v>0</v>
      </c>
      <c r="N46">
        <v>16000</v>
      </c>
      <c r="O46">
        <v>34000</v>
      </c>
      <c r="P46">
        <v>4063000</v>
      </c>
      <c r="Q46">
        <v>1321000</v>
      </c>
      <c r="R46">
        <v>3000</v>
      </c>
      <c r="S46">
        <v>26984000</v>
      </c>
      <c r="T46">
        <v>109605000</v>
      </c>
      <c r="U46">
        <v>1823000</v>
      </c>
      <c r="V46">
        <v>5415000</v>
      </c>
      <c r="W46" t="s">
        <v>46</v>
      </c>
      <c r="X46">
        <v>0</v>
      </c>
      <c r="Y46" t="s">
        <v>46</v>
      </c>
      <c r="Z46">
        <v>223000</v>
      </c>
      <c r="AA46">
        <v>27765000</v>
      </c>
      <c r="AB46">
        <v>4117000</v>
      </c>
      <c r="AC46">
        <v>31882000</v>
      </c>
      <c r="AD46">
        <v>104250000</v>
      </c>
      <c r="AE46">
        <v>868000</v>
      </c>
      <c r="AF46">
        <v>5131000</v>
      </c>
      <c r="AG46">
        <v>1069000</v>
      </c>
      <c r="AH46">
        <v>27920000</v>
      </c>
      <c r="AI46" t="s">
        <v>46</v>
      </c>
      <c r="AJ46" t="s">
        <v>46</v>
      </c>
      <c r="AK46" t="s">
        <v>46</v>
      </c>
      <c r="AL46">
        <v>333425000</v>
      </c>
      <c r="AM46">
        <v>24695000</v>
      </c>
      <c r="AN46">
        <v>3907000</v>
      </c>
      <c r="AO46">
        <v>633000</v>
      </c>
      <c r="AP46">
        <v>2291000</v>
      </c>
      <c r="AQ46">
        <v>887000</v>
      </c>
      <c r="AR46">
        <v>24287000</v>
      </c>
      <c r="AS46">
        <v>2012.25</v>
      </c>
      <c r="AT46">
        <v>7.4064632226137794E-2</v>
      </c>
    </row>
    <row r="47" spans="1:46" x14ac:dyDescent="0.25">
      <c r="A47">
        <v>46</v>
      </c>
      <c r="B47">
        <v>64000</v>
      </c>
      <c r="C47">
        <v>0</v>
      </c>
      <c r="D47">
        <v>381000</v>
      </c>
      <c r="E47">
        <v>1703000</v>
      </c>
      <c r="F47">
        <v>28000</v>
      </c>
      <c r="G47">
        <v>22000</v>
      </c>
      <c r="H47">
        <v>16000</v>
      </c>
      <c r="I47">
        <v>0</v>
      </c>
      <c r="J47">
        <v>388000</v>
      </c>
      <c r="K47">
        <v>4406000</v>
      </c>
      <c r="L47">
        <v>0</v>
      </c>
      <c r="M47">
        <v>0</v>
      </c>
      <c r="N47">
        <v>80000</v>
      </c>
      <c r="O47">
        <v>35000</v>
      </c>
      <c r="P47">
        <v>7836000</v>
      </c>
      <c r="Q47">
        <v>1431000</v>
      </c>
      <c r="R47">
        <v>3000</v>
      </c>
      <c r="S47">
        <v>25666000</v>
      </c>
      <c r="T47">
        <v>109911000</v>
      </c>
      <c r="U47">
        <v>1845000</v>
      </c>
      <c r="V47">
        <v>5206000</v>
      </c>
      <c r="W47" t="s">
        <v>46</v>
      </c>
      <c r="X47">
        <v>0</v>
      </c>
      <c r="Y47" t="s">
        <v>46</v>
      </c>
      <c r="Z47">
        <v>230000</v>
      </c>
      <c r="AA47">
        <v>29356000</v>
      </c>
      <c r="AB47">
        <v>5168000</v>
      </c>
      <c r="AC47">
        <v>34524000</v>
      </c>
      <c r="AD47">
        <v>104086000</v>
      </c>
      <c r="AE47">
        <v>892000</v>
      </c>
      <c r="AF47">
        <v>4958000</v>
      </c>
      <c r="AG47">
        <v>78000</v>
      </c>
      <c r="AH47">
        <v>30744000</v>
      </c>
      <c r="AI47" t="s">
        <v>46</v>
      </c>
      <c r="AJ47" t="s">
        <v>46</v>
      </c>
      <c r="AK47" t="s">
        <v>46</v>
      </c>
      <c r="AL47">
        <v>341864000</v>
      </c>
      <c r="AM47">
        <v>24695000</v>
      </c>
      <c r="AN47">
        <v>7446000</v>
      </c>
      <c r="AO47">
        <v>1226000</v>
      </c>
      <c r="AP47">
        <v>4413000</v>
      </c>
      <c r="AQ47">
        <v>946000</v>
      </c>
      <c r="AR47">
        <v>23054000</v>
      </c>
      <c r="AS47">
        <v>2012.5</v>
      </c>
      <c r="AT47">
        <v>7.2236327896473496E-2</v>
      </c>
    </row>
    <row r="48" spans="1:46" x14ac:dyDescent="0.25">
      <c r="A48">
        <v>47</v>
      </c>
      <c r="B48">
        <v>70000</v>
      </c>
      <c r="C48">
        <v>0</v>
      </c>
      <c r="D48">
        <v>706000</v>
      </c>
      <c r="E48">
        <v>2890000</v>
      </c>
      <c r="F48">
        <v>30000</v>
      </c>
      <c r="G48">
        <v>28000</v>
      </c>
      <c r="H48">
        <v>20000</v>
      </c>
      <c r="I48">
        <v>1000</v>
      </c>
      <c r="J48">
        <v>773000</v>
      </c>
      <c r="K48">
        <v>6331000</v>
      </c>
      <c r="L48">
        <v>0</v>
      </c>
      <c r="M48">
        <v>0</v>
      </c>
      <c r="N48">
        <v>92000</v>
      </c>
      <c r="O48">
        <v>126000</v>
      </c>
      <c r="P48">
        <v>12095000</v>
      </c>
      <c r="Q48">
        <v>1177000</v>
      </c>
      <c r="R48">
        <v>3000</v>
      </c>
      <c r="S48">
        <v>24749000</v>
      </c>
      <c r="T48">
        <v>107542000</v>
      </c>
      <c r="U48">
        <v>2039000</v>
      </c>
      <c r="V48">
        <v>5296000</v>
      </c>
      <c r="W48" t="s">
        <v>46</v>
      </c>
      <c r="X48">
        <v>0</v>
      </c>
      <c r="Y48" t="s">
        <v>46</v>
      </c>
      <c r="Z48">
        <v>211000</v>
      </c>
      <c r="AA48">
        <v>29339000</v>
      </c>
      <c r="AB48">
        <v>6684000</v>
      </c>
      <c r="AC48">
        <v>36023000</v>
      </c>
      <c r="AD48">
        <v>103581000</v>
      </c>
      <c r="AE48">
        <v>902000</v>
      </c>
      <c r="AF48">
        <v>5005000</v>
      </c>
      <c r="AG48">
        <v>62000</v>
      </c>
      <c r="AH48">
        <v>30230000</v>
      </c>
      <c r="AI48" t="s">
        <v>46</v>
      </c>
      <c r="AJ48" t="s">
        <v>46</v>
      </c>
      <c r="AK48" t="s">
        <v>46</v>
      </c>
      <c r="AL48">
        <v>340493000</v>
      </c>
      <c r="AM48">
        <v>24695000</v>
      </c>
      <c r="AN48">
        <v>11305000</v>
      </c>
      <c r="AO48">
        <v>1783000</v>
      </c>
      <c r="AP48">
        <v>6350000</v>
      </c>
      <c r="AQ48">
        <v>1425000</v>
      </c>
      <c r="AR48">
        <v>21368000</v>
      </c>
      <c r="AS48">
        <v>2012.75</v>
      </c>
      <c r="AT48">
        <v>7.2527188517825594E-2</v>
      </c>
    </row>
    <row r="49" spans="1:46" x14ac:dyDescent="0.25">
      <c r="A49">
        <v>48</v>
      </c>
      <c r="B49">
        <v>77000</v>
      </c>
      <c r="C49">
        <v>0</v>
      </c>
      <c r="D49">
        <v>996000</v>
      </c>
      <c r="E49">
        <v>3311000</v>
      </c>
      <c r="F49">
        <v>30000</v>
      </c>
      <c r="G49">
        <v>38000</v>
      </c>
      <c r="H49" t="s">
        <v>46</v>
      </c>
      <c r="I49">
        <v>2000</v>
      </c>
      <c r="J49" t="s">
        <v>46</v>
      </c>
      <c r="K49">
        <v>8205000</v>
      </c>
      <c r="L49">
        <v>0</v>
      </c>
      <c r="M49">
        <v>0</v>
      </c>
      <c r="N49">
        <v>143000</v>
      </c>
      <c r="O49" t="s">
        <v>46</v>
      </c>
      <c r="P49">
        <v>15306000</v>
      </c>
      <c r="Q49">
        <v>1205000</v>
      </c>
      <c r="R49">
        <v>3000</v>
      </c>
      <c r="S49">
        <v>24004000</v>
      </c>
      <c r="T49">
        <v>109156000</v>
      </c>
      <c r="U49">
        <v>2044000</v>
      </c>
      <c r="V49">
        <v>5473000</v>
      </c>
      <c r="W49" t="s">
        <v>46</v>
      </c>
      <c r="X49">
        <v>3000</v>
      </c>
      <c r="Y49" t="s">
        <v>46</v>
      </c>
      <c r="Z49">
        <v>207000</v>
      </c>
      <c r="AA49">
        <v>29905000</v>
      </c>
      <c r="AB49">
        <v>7007000</v>
      </c>
      <c r="AC49">
        <v>36912000</v>
      </c>
      <c r="AD49">
        <v>106685000</v>
      </c>
      <c r="AE49">
        <v>894000</v>
      </c>
      <c r="AF49">
        <v>4820000</v>
      </c>
      <c r="AG49">
        <v>55000</v>
      </c>
      <c r="AH49">
        <v>31800000</v>
      </c>
      <c r="AI49" t="s">
        <v>46</v>
      </c>
      <c r="AJ49" t="s">
        <v>46</v>
      </c>
      <c r="AK49" t="s">
        <v>46</v>
      </c>
      <c r="AL49">
        <v>342024000</v>
      </c>
      <c r="AM49">
        <v>24695000</v>
      </c>
      <c r="AN49">
        <v>14245000</v>
      </c>
      <c r="AO49">
        <v>2377000</v>
      </c>
      <c r="AP49">
        <v>8494000</v>
      </c>
      <c r="AQ49">
        <v>1714000</v>
      </c>
      <c r="AR49">
        <v>20913000</v>
      </c>
      <c r="AS49">
        <v>2013</v>
      </c>
      <c r="AT49">
        <v>7.2202535494585204E-2</v>
      </c>
    </row>
    <row r="50" spans="1:46" x14ac:dyDescent="0.25">
      <c r="A50">
        <v>49</v>
      </c>
      <c r="B50">
        <v>23000</v>
      </c>
      <c r="C50">
        <v>0</v>
      </c>
      <c r="D50">
        <v>126000</v>
      </c>
      <c r="E50">
        <v>801000</v>
      </c>
      <c r="F50">
        <v>1000</v>
      </c>
      <c r="G50">
        <v>1000</v>
      </c>
      <c r="H50" t="s">
        <v>46</v>
      </c>
      <c r="I50">
        <v>0</v>
      </c>
      <c r="J50" t="s">
        <v>46</v>
      </c>
      <c r="K50">
        <v>1906000</v>
      </c>
      <c r="L50">
        <v>0</v>
      </c>
      <c r="M50">
        <v>0</v>
      </c>
      <c r="N50">
        <v>13000</v>
      </c>
      <c r="O50" t="s">
        <v>46</v>
      </c>
      <c r="P50">
        <v>3435000</v>
      </c>
      <c r="Q50">
        <v>1330000</v>
      </c>
      <c r="R50">
        <v>3000</v>
      </c>
      <c r="S50">
        <v>23218000</v>
      </c>
      <c r="T50">
        <v>106656000</v>
      </c>
      <c r="U50">
        <v>1930000</v>
      </c>
      <c r="V50">
        <v>5693000</v>
      </c>
      <c r="W50" t="s">
        <v>46</v>
      </c>
      <c r="X50">
        <v>0</v>
      </c>
      <c r="Y50" t="s">
        <v>46</v>
      </c>
      <c r="Z50">
        <v>236000</v>
      </c>
      <c r="AA50">
        <v>31208000</v>
      </c>
      <c r="AB50">
        <v>7864000</v>
      </c>
      <c r="AC50">
        <v>39072000</v>
      </c>
      <c r="AD50">
        <v>99840000</v>
      </c>
      <c r="AE50">
        <v>806000</v>
      </c>
      <c r="AF50">
        <v>4642000</v>
      </c>
      <c r="AG50">
        <v>244000</v>
      </c>
      <c r="AH50">
        <v>32322000</v>
      </c>
      <c r="AI50" t="s">
        <v>46</v>
      </c>
      <c r="AJ50" t="s">
        <v>46</v>
      </c>
      <c r="AK50" t="s">
        <v>46</v>
      </c>
      <c r="AL50">
        <v>334968000</v>
      </c>
      <c r="AM50">
        <v>20913000</v>
      </c>
      <c r="AN50">
        <v>2749000</v>
      </c>
      <c r="AO50">
        <v>505000</v>
      </c>
      <c r="AP50">
        <v>1545000</v>
      </c>
      <c r="AQ50">
        <v>619000</v>
      </c>
      <c r="AR50">
        <v>19461000</v>
      </c>
      <c r="AS50">
        <v>2013.25</v>
      </c>
      <c r="AT50">
        <v>6.24328294045998E-2</v>
      </c>
    </row>
    <row r="51" spans="1:46" x14ac:dyDescent="0.25">
      <c r="A51">
        <v>50</v>
      </c>
      <c r="B51">
        <v>122000</v>
      </c>
      <c r="C51">
        <v>0</v>
      </c>
      <c r="D51">
        <v>235000</v>
      </c>
      <c r="E51">
        <v>1659000</v>
      </c>
      <c r="F51">
        <v>1000</v>
      </c>
      <c r="G51">
        <v>3000</v>
      </c>
      <c r="H51" t="s">
        <v>46</v>
      </c>
      <c r="I51">
        <v>0</v>
      </c>
      <c r="J51" t="s">
        <v>46</v>
      </c>
      <c r="K51">
        <v>3697000</v>
      </c>
      <c r="L51">
        <v>0</v>
      </c>
      <c r="M51">
        <v>0</v>
      </c>
      <c r="N51">
        <v>29000</v>
      </c>
      <c r="O51" t="s">
        <v>46</v>
      </c>
      <c r="P51">
        <v>6760000</v>
      </c>
      <c r="Q51">
        <v>1252000</v>
      </c>
      <c r="R51">
        <v>0</v>
      </c>
      <c r="S51">
        <v>22251000</v>
      </c>
      <c r="T51">
        <v>100616000</v>
      </c>
      <c r="U51">
        <v>2039000</v>
      </c>
      <c r="V51">
        <v>6101000</v>
      </c>
      <c r="W51" t="s">
        <v>46</v>
      </c>
      <c r="X51">
        <v>0</v>
      </c>
      <c r="Y51" t="s">
        <v>46</v>
      </c>
      <c r="Z51">
        <v>281000</v>
      </c>
      <c r="AA51">
        <v>31735000</v>
      </c>
      <c r="AB51">
        <v>10332000</v>
      </c>
      <c r="AC51">
        <v>42067000</v>
      </c>
      <c r="AD51">
        <v>100215000</v>
      </c>
      <c r="AE51">
        <v>817000</v>
      </c>
      <c r="AF51">
        <v>4778000</v>
      </c>
      <c r="AG51">
        <v>171000</v>
      </c>
      <c r="AH51">
        <v>31219000</v>
      </c>
      <c r="AI51" t="s">
        <v>46</v>
      </c>
      <c r="AJ51" t="s">
        <v>46</v>
      </c>
      <c r="AK51" t="s">
        <v>46</v>
      </c>
      <c r="AL51">
        <v>338420000</v>
      </c>
      <c r="AM51">
        <v>20913000</v>
      </c>
      <c r="AN51">
        <v>5331000</v>
      </c>
      <c r="AO51">
        <v>1077000</v>
      </c>
      <c r="AP51">
        <v>2675000</v>
      </c>
      <c r="AQ51">
        <v>1363000</v>
      </c>
      <c r="AR51">
        <v>17839000</v>
      </c>
      <c r="AS51">
        <v>2013.5</v>
      </c>
      <c r="AT51">
        <v>6.1795993144613197E-2</v>
      </c>
    </row>
    <row r="52" spans="1:46" x14ac:dyDescent="0.25">
      <c r="A52">
        <v>51</v>
      </c>
      <c r="B52">
        <v>122000</v>
      </c>
      <c r="C52">
        <v>0</v>
      </c>
      <c r="D52">
        <v>328000</v>
      </c>
      <c r="E52">
        <v>1883000</v>
      </c>
      <c r="F52">
        <v>2000</v>
      </c>
      <c r="G52">
        <v>6000</v>
      </c>
      <c r="H52" t="s">
        <v>46</v>
      </c>
      <c r="I52">
        <v>0</v>
      </c>
      <c r="J52" t="s">
        <v>46</v>
      </c>
      <c r="K52">
        <v>5285000</v>
      </c>
      <c r="L52">
        <v>0</v>
      </c>
      <c r="M52">
        <v>0</v>
      </c>
      <c r="N52">
        <v>103000</v>
      </c>
      <c r="O52" t="s">
        <v>46</v>
      </c>
      <c r="P52">
        <v>9352000</v>
      </c>
      <c r="Q52">
        <v>1468000</v>
      </c>
      <c r="R52">
        <v>0</v>
      </c>
      <c r="S52">
        <v>21298000</v>
      </c>
      <c r="T52">
        <v>97033000</v>
      </c>
      <c r="U52">
        <v>2115000</v>
      </c>
      <c r="V52">
        <v>6283000</v>
      </c>
      <c r="W52" t="s">
        <v>46</v>
      </c>
      <c r="X52">
        <v>10000</v>
      </c>
      <c r="Y52" t="s">
        <v>46</v>
      </c>
      <c r="Z52">
        <v>314000</v>
      </c>
      <c r="AA52">
        <v>34197000</v>
      </c>
      <c r="AB52">
        <v>9099000</v>
      </c>
      <c r="AC52">
        <v>43296000</v>
      </c>
      <c r="AD52">
        <v>106633000</v>
      </c>
      <c r="AE52">
        <v>866000</v>
      </c>
      <c r="AF52">
        <v>4781000</v>
      </c>
      <c r="AG52">
        <v>229000</v>
      </c>
      <c r="AH52">
        <v>28646000</v>
      </c>
      <c r="AI52" t="s">
        <v>46</v>
      </c>
      <c r="AJ52" t="s">
        <v>46</v>
      </c>
      <c r="AK52" t="s">
        <v>46</v>
      </c>
      <c r="AL52">
        <v>342114000</v>
      </c>
      <c r="AM52">
        <v>20913000</v>
      </c>
      <c r="AN52">
        <v>7729000</v>
      </c>
      <c r="AO52">
        <v>1568000</v>
      </c>
      <c r="AP52">
        <v>3603000</v>
      </c>
      <c r="AQ52">
        <v>1668000</v>
      </c>
      <c r="AR52">
        <v>16777000</v>
      </c>
      <c r="AS52">
        <v>2013.75</v>
      </c>
      <c r="AT52">
        <v>6.1128746558164797E-2</v>
      </c>
    </row>
    <row r="53" spans="1:46" x14ac:dyDescent="0.25">
      <c r="A53">
        <v>52</v>
      </c>
      <c r="B53">
        <v>122000</v>
      </c>
      <c r="C53">
        <v>0</v>
      </c>
      <c r="D53">
        <v>470000</v>
      </c>
      <c r="E53">
        <v>2144000</v>
      </c>
      <c r="F53">
        <v>2000</v>
      </c>
      <c r="G53">
        <v>11000</v>
      </c>
      <c r="H53" t="s">
        <v>46</v>
      </c>
      <c r="I53">
        <v>0</v>
      </c>
      <c r="J53" t="s">
        <v>46</v>
      </c>
      <c r="K53">
        <v>6885000</v>
      </c>
      <c r="L53">
        <v>0</v>
      </c>
      <c r="M53">
        <v>0</v>
      </c>
      <c r="N53">
        <v>112000</v>
      </c>
      <c r="O53" t="s">
        <v>46</v>
      </c>
      <c r="P53">
        <v>11795000</v>
      </c>
      <c r="Q53">
        <v>1302000</v>
      </c>
      <c r="R53">
        <v>0</v>
      </c>
      <c r="S53">
        <v>20351000</v>
      </c>
      <c r="T53">
        <v>94764000</v>
      </c>
      <c r="U53">
        <v>2094000</v>
      </c>
      <c r="V53">
        <v>6389000</v>
      </c>
      <c r="W53" t="s">
        <v>46</v>
      </c>
      <c r="X53">
        <v>6000</v>
      </c>
      <c r="Y53" t="s">
        <v>46</v>
      </c>
      <c r="Z53">
        <v>328000</v>
      </c>
      <c r="AA53">
        <v>33065000</v>
      </c>
      <c r="AB53">
        <v>9829000</v>
      </c>
      <c r="AC53">
        <v>42894000</v>
      </c>
      <c r="AD53">
        <v>111669000</v>
      </c>
      <c r="AE53">
        <v>871000</v>
      </c>
      <c r="AF53">
        <v>4678000</v>
      </c>
      <c r="AG53">
        <v>212000</v>
      </c>
      <c r="AH53">
        <v>33270000</v>
      </c>
      <c r="AI53" t="s">
        <v>46</v>
      </c>
      <c r="AJ53" t="s">
        <v>46</v>
      </c>
      <c r="AK53" t="s">
        <v>46</v>
      </c>
      <c r="AL53">
        <v>348554000</v>
      </c>
      <c r="AM53">
        <v>20913000</v>
      </c>
      <c r="AN53">
        <v>10099000</v>
      </c>
      <c r="AO53">
        <v>2036000</v>
      </c>
      <c r="AP53">
        <v>4817000</v>
      </c>
      <c r="AQ53">
        <v>1418000</v>
      </c>
      <c r="AR53">
        <v>15693000</v>
      </c>
      <c r="AS53">
        <v>2014</v>
      </c>
      <c r="AT53">
        <v>5.9999311440981903E-2</v>
      </c>
    </row>
    <row r="54" spans="1:46" x14ac:dyDescent="0.25">
      <c r="A54">
        <v>53</v>
      </c>
      <c r="B54">
        <v>0</v>
      </c>
      <c r="C54">
        <v>0</v>
      </c>
      <c r="D54">
        <v>61000</v>
      </c>
      <c r="E54">
        <v>167000</v>
      </c>
      <c r="F54">
        <v>1000</v>
      </c>
      <c r="G54">
        <v>0</v>
      </c>
      <c r="H54" t="s">
        <v>46</v>
      </c>
      <c r="I54">
        <v>0</v>
      </c>
      <c r="J54" t="s">
        <v>46</v>
      </c>
      <c r="K54">
        <v>1565000</v>
      </c>
      <c r="L54">
        <v>0</v>
      </c>
      <c r="M54">
        <v>0</v>
      </c>
      <c r="N54">
        <v>5000</v>
      </c>
      <c r="O54" t="s">
        <v>46</v>
      </c>
      <c r="P54">
        <v>2224000</v>
      </c>
      <c r="Q54">
        <v>1315000</v>
      </c>
      <c r="R54">
        <v>0</v>
      </c>
      <c r="S54">
        <v>20170000</v>
      </c>
      <c r="T54">
        <v>93393000</v>
      </c>
      <c r="U54">
        <v>2148000</v>
      </c>
      <c r="V54">
        <v>6702000</v>
      </c>
      <c r="W54" t="s">
        <v>46</v>
      </c>
      <c r="X54">
        <v>0</v>
      </c>
      <c r="Y54" t="s">
        <v>46</v>
      </c>
      <c r="Z54">
        <v>359000</v>
      </c>
      <c r="AA54">
        <v>33820000</v>
      </c>
      <c r="AB54">
        <v>12235000</v>
      </c>
      <c r="AC54">
        <v>46055000</v>
      </c>
      <c r="AD54">
        <v>104001000</v>
      </c>
      <c r="AE54">
        <v>820000</v>
      </c>
      <c r="AF54">
        <v>4494000</v>
      </c>
      <c r="AG54">
        <v>360000</v>
      </c>
      <c r="AH54">
        <v>31420000</v>
      </c>
      <c r="AI54" t="s">
        <v>46</v>
      </c>
      <c r="AJ54" t="s">
        <v>46</v>
      </c>
      <c r="AK54" t="s">
        <v>46</v>
      </c>
      <c r="AL54">
        <v>345152000</v>
      </c>
      <c r="AM54">
        <v>15693000</v>
      </c>
      <c r="AN54">
        <v>2139000</v>
      </c>
      <c r="AO54">
        <v>471000</v>
      </c>
      <c r="AP54">
        <v>1038000</v>
      </c>
      <c r="AQ54">
        <v>85000</v>
      </c>
      <c r="AR54">
        <v>14978000</v>
      </c>
      <c r="AS54">
        <v>2014.25</v>
      </c>
      <c r="AT54">
        <v>4.5466924717226E-2</v>
      </c>
    </row>
    <row r="55" spans="1:46" x14ac:dyDescent="0.25">
      <c r="A55">
        <v>54</v>
      </c>
      <c r="B55">
        <v>0</v>
      </c>
      <c r="C55">
        <v>0</v>
      </c>
      <c r="D55">
        <v>108000</v>
      </c>
      <c r="E55">
        <v>355000</v>
      </c>
      <c r="F55">
        <v>1000</v>
      </c>
      <c r="G55">
        <v>2000</v>
      </c>
      <c r="H55" t="s">
        <v>46</v>
      </c>
      <c r="I55">
        <v>0</v>
      </c>
      <c r="J55" t="s">
        <v>46</v>
      </c>
      <c r="K55">
        <v>3482000</v>
      </c>
      <c r="L55">
        <v>0</v>
      </c>
      <c r="M55">
        <v>0</v>
      </c>
      <c r="N55">
        <v>24000</v>
      </c>
      <c r="O55" t="s">
        <v>46</v>
      </c>
      <c r="P55">
        <v>4773000</v>
      </c>
      <c r="Q55">
        <v>1286000</v>
      </c>
      <c r="R55">
        <v>0</v>
      </c>
      <c r="S55">
        <v>19674000</v>
      </c>
      <c r="T55">
        <v>92797000</v>
      </c>
      <c r="U55">
        <v>2218000</v>
      </c>
      <c r="V55">
        <v>6171000</v>
      </c>
      <c r="W55" t="s">
        <v>46</v>
      </c>
      <c r="X55">
        <v>0</v>
      </c>
      <c r="Y55" t="s">
        <v>46</v>
      </c>
      <c r="Z55">
        <v>315000</v>
      </c>
      <c r="AA55">
        <v>36886000</v>
      </c>
      <c r="AB55">
        <v>11777000</v>
      </c>
      <c r="AC55">
        <v>48663000</v>
      </c>
      <c r="AD55">
        <v>105047000</v>
      </c>
      <c r="AE55">
        <v>836000</v>
      </c>
      <c r="AF55">
        <v>4587000</v>
      </c>
      <c r="AG55">
        <v>364000</v>
      </c>
      <c r="AH55">
        <v>29542000</v>
      </c>
      <c r="AI55" t="s">
        <v>46</v>
      </c>
      <c r="AJ55" t="s">
        <v>46</v>
      </c>
      <c r="AK55" t="s">
        <v>46</v>
      </c>
      <c r="AL55">
        <v>346787000</v>
      </c>
      <c r="AM55">
        <v>15693000</v>
      </c>
      <c r="AN55">
        <v>4226000</v>
      </c>
      <c r="AO55">
        <v>996000</v>
      </c>
      <c r="AP55">
        <v>1866000</v>
      </c>
      <c r="AQ55">
        <v>556000</v>
      </c>
      <c r="AR55">
        <v>13791000</v>
      </c>
      <c r="AS55">
        <v>2014.5</v>
      </c>
      <c r="AT55">
        <v>4.5252561370524302E-2</v>
      </c>
    </row>
    <row r="56" spans="1:46" x14ac:dyDescent="0.25">
      <c r="A56">
        <v>55</v>
      </c>
      <c r="B56">
        <v>0</v>
      </c>
      <c r="C56">
        <v>0</v>
      </c>
      <c r="D56">
        <v>147000</v>
      </c>
      <c r="E56">
        <v>572000</v>
      </c>
      <c r="F56">
        <v>1000</v>
      </c>
      <c r="G56">
        <v>2000</v>
      </c>
      <c r="H56" t="s">
        <v>46</v>
      </c>
      <c r="I56">
        <v>0</v>
      </c>
      <c r="J56" t="s">
        <v>46</v>
      </c>
      <c r="K56">
        <v>4863000</v>
      </c>
      <c r="L56">
        <v>0</v>
      </c>
      <c r="M56">
        <v>0</v>
      </c>
      <c r="N56">
        <v>65000</v>
      </c>
      <c r="O56" t="s">
        <v>46</v>
      </c>
      <c r="P56">
        <v>6870000</v>
      </c>
      <c r="Q56">
        <v>1330000</v>
      </c>
      <c r="R56">
        <v>0</v>
      </c>
      <c r="S56">
        <v>19056000</v>
      </c>
      <c r="T56">
        <v>92391000</v>
      </c>
      <c r="U56">
        <v>2210000</v>
      </c>
      <c r="V56">
        <v>6569000</v>
      </c>
      <c r="W56" t="s">
        <v>46</v>
      </c>
      <c r="X56">
        <v>0</v>
      </c>
      <c r="Y56" t="s">
        <v>46</v>
      </c>
      <c r="Z56">
        <v>320000</v>
      </c>
      <c r="AA56">
        <v>35996000</v>
      </c>
      <c r="AB56">
        <v>13210000</v>
      </c>
      <c r="AC56">
        <v>49206000</v>
      </c>
      <c r="AD56">
        <v>104313000</v>
      </c>
      <c r="AE56">
        <v>854000</v>
      </c>
      <c r="AF56">
        <v>4636000</v>
      </c>
      <c r="AG56">
        <v>452000</v>
      </c>
      <c r="AH56">
        <v>28007000</v>
      </c>
      <c r="AI56" t="s">
        <v>46</v>
      </c>
      <c r="AJ56" t="s">
        <v>46</v>
      </c>
      <c r="AK56" t="s">
        <v>46</v>
      </c>
      <c r="AL56">
        <v>345217000</v>
      </c>
      <c r="AM56">
        <v>15693000</v>
      </c>
      <c r="AN56">
        <v>6081000</v>
      </c>
      <c r="AO56">
        <v>1414000</v>
      </c>
      <c r="AP56">
        <v>2772000</v>
      </c>
      <c r="AQ56">
        <v>684000</v>
      </c>
      <c r="AR56">
        <v>12904000</v>
      </c>
      <c r="AS56">
        <v>2014.75</v>
      </c>
      <c r="AT56">
        <v>4.5458363869682002E-2</v>
      </c>
    </row>
    <row r="57" spans="1:46" x14ac:dyDescent="0.25">
      <c r="A57">
        <v>56</v>
      </c>
      <c r="B57">
        <v>0</v>
      </c>
      <c r="C57">
        <v>0</v>
      </c>
      <c r="D57">
        <v>182000</v>
      </c>
      <c r="E57">
        <v>852000</v>
      </c>
      <c r="F57">
        <v>1000</v>
      </c>
      <c r="G57">
        <v>3000</v>
      </c>
      <c r="H57" t="s">
        <v>46</v>
      </c>
      <c r="I57">
        <v>0</v>
      </c>
      <c r="J57" t="s">
        <v>46</v>
      </c>
      <c r="K57">
        <v>6236000</v>
      </c>
      <c r="L57">
        <v>0</v>
      </c>
      <c r="M57">
        <v>0</v>
      </c>
      <c r="N57">
        <v>105000</v>
      </c>
      <c r="O57" t="s">
        <v>46</v>
      </c>
      <c r="P57">
        <v>9016000</v>
      </c>
      <c r="Q57">
        <v>1407000</v>
      </c>
      <c r="R57">
        <v>0</v>
      </c>
      <c r="S57">
        <v>18393000</v>
      </c>
      <c r="T57">
        <v>89643000</v>
      </c>
      <c r="U57">
        <v>2463000</v>
      </c>
      <c r="V57">
        <v>6647000</v>
      </c>
      <c r="W57" t="s">
        <v>46</v>
      </c>
      <c r="X57">
        <v>0</v>
      </c>
      <c r="Y57" t="s">
        <v>46</v>
      </c>
      <c r="Z57">
        <v>376000</v>
      </c>
      <c r="AA57">
        <v>36611000</v>
      </c>
      <c r="AB57">
        <v>12777000</v>
      </c>
      <c r="AC57">
        <v>49388000</v>
      </c>
      <c r="AD57">
        <v>108921000</v>
      </c>
      <c r="AE57">
        <v>853000</v>
      </c>
      <c r="AF57">
        <v>4657000</v>
      </c>
      <c r="AG57">
        <v>355000</v>
      </c>
      <c r="AH57">
        <v>26864000</v>
      </c>
      <c r="AI57" t="s">
        <v>46</v>
      </c>
      <c r="AJ57" t="s">
        <v>46</v>
      </c>
      <c r="AK57" t="s">
        <v>46</v>
      </c>
      <c r="AL57">
        <v>347594000</v>
      </c>
      <c r="AM57">
        <v>15693000</v>
      </c>
      <c r="AN57">
        <v>8017000</v>
      </c>
      <c r="AO57">
        <v>1826000</v>
      </c>
      <c r="AP57">
        <v>3989000</v>
      </c>
      <c r="AQ57">
        <v>762000</v>
      </c>
      <c r="AR57">
        <v>12255000</v>
      </c>
      <c r="AS57">
        <v>2015</v>
      </c>
      <c r="AT57">
        <v>4.5147499669154198E-2</v>
      </c>
    </row>
    <row r="58" spans="1:46" x14ac:dyDescent="0.25">
      <c r="A58">
        <v>57</v>
      </c>
      <c r="B58">
        <v>0</v>
      </c>
      <c r="C58">
        <v>0</v>
      </c>
      <c r="D58">
        <v>36000</v>
      </c>
      <c r="E58">
        <v>285000</v>
      </c>
      <c r="F58">
        <v>0</v>
      </c>
      <c r="G58">
        <v>3000</v>
      </c>
      <c r="H58" t="s">
        <v>46</v>
      </c>
      <c r="I58">
        <v>0</v>
      </c>
      <c r="J58" t="s">
        <v>46</v>
      </c>
      <c r="K58">
        <v>1389000</v>
      </c>
      <c r="L58">
        <v>0</v>
      </c>
      <c r="M58">
        <v>0</v>
      </c>
      <c r="N58">
        <v>6000</v>
      </c>
      <c r="O58" t="s">
        <v>46</v>
      </c>
      <c r="P58">
        <v>2074000</v>
      </c>
      <c r="Q58">
        <v>1447000</v>
      </c>
      <c r="R58">
        <v>0</v>
      </c>
      <c r="S58">
        <v>17581000</v>
      </c>
      <c r="T58">
        <v>87065000</v>
      </c>
      <c r="U58">
        <v>2465000</v>
      </c>
      <c r="V58">
        <v>6287000</v>
      </c>
      <c r="W58" t="s">
        <v>46</v>
      </c>
      <c r="X58">
        <v>0</v>
      </c>
      <c r="Y58" t="s">
        <v>46</v>
      </c>
      <c r="Z58">
        <v>365000</v>
      </c>
      <c r="AA58">
        <v>39340000</v>
      </c>
      <c r="AB58">
        <v>12656000</v>
      </c>
      <c r="AC58">
        <v>51996000</v>
      </c>
      <c r="AD58">
        <v>101348000</v>
      </c>
      <c r="AE58">
        <v>832000</v>
      </c>
      <c r="AF58">
        <v>4367000</v>
      </c>
      <c r="AG58">
        <v>387000</v>
      </c>
      <c r="AH58">
        <v>28071000</v>
      </c>
      <c r="AI58" t="s">
        <v>46</v>
      </c>
      <c r="AJ58" t="s">
        <v>46</v>
      </c>
      <c r="AK58" t="s">
        <v>46</v>
      </c>
      <c r="AL58">
        <v>339871000</v>
      </c>
      <c r="AM58">
        <v>12255000</v>
      </c>
      <c r="AN58">
        <v>1760000</v>
      </c>
      <c r="AO58">
        <v>442000</v>
      </c>
      <c r="AP58">
        <v>1168000</v>
      </c>
      <c r="AQ58">
        <v>224000</v>
      </c>
      <c r="AR58">
        <v>11701000</v>
      </c>
      <c r="AS58">
        <v>2015.25</v>
      </c>
      <c r="AT58">
        <v>3.6057798399981203E-2</v>
      </c>
    </row>
    <row r="59" spans="1:46" x14ac:dyDescent="0.25">
      <c r="A59">
        <v>58</v>
      </c>
      <c r="B59">
        <v>0</v>
      </c>
      <c r="C59">
        <v>0</v>
      </c>
      <c r="D59">
        <v>70000</v>
      </c>
      <c r="E59">
        <v>362000</v>
      </c>
      <c r="F59">
        <v>0</v>
      </c>
      <c r="G59">
        <v>3000</v>
      </c>
      <c r="H59" t="s">
        <v>46</v>
      </c>
      <c r="I59">
        <v>0</v>
      </c>
      <c r="J59" t="s">
        <v>46</v>
      </c>
      <c r="K59">
        <v>2758000</v>
      </c>
      <c r="L59">
        <v>0</v>
      </c>
      <c r="M59">
        <v>0</v>
      </c>
      <c r="N59">
        <v>14000</v>
      </c>
      <c r="O59" t="s">
        <v>46</v>
      </c>
      <c r="P59">
        <v>3949000</v>
      </c>
      <c r="Q59">
        <v>1560000</v>
      </c>
      <c r="R59">
        <v>0</v>
      </c>
      <c r="S59">
        <v>16417000</v>
      </c>
      <c r="T59">
        <v>87164000</v>
      </c>
      <c r="U59">
        <v>2677000</v>
      </c>
      <c r="V59">
        <v>6462000</v>
      </c>
      <c r="W59" t="s">
        <v>46</v>
      </c>
      <c r="X59">
        <v>0</v>
      </c>
      <c r="Y59" t="s">
        <v>46</v>
      </c>
      <c r="Z59">
        <v>395000</v>
      </c>
      <c r="AA59">
        <v>40438000</v>
      </c>
      <c r="AB59">
        <v>13987000</v>
      </c>
      <c r="AC59">
        <v>54425000</v>
      </c>
      <c r="AD59">
        <v>102902000</v>
      </c>
      <c r="AE59">
        <v>841000</v>
      </c>
      <c r="AF59">
        <v>4535000</v>
      </c>
      <c r="AG59">
        <v>317000</v>
      </c>
      <c r="AH59">
        <v>30661000</v>
      </c>
      <c r="AI59" t="s">
        <v>46</v>
      </c>
      <c r="AJ59" t="s">
        <v>46</v>
      </c>
      <c r="AK59" t="s">
        <v>46</v>
      </c>
      <c r="AL59">
        <v>347181000</v>
      </c>
      <c r="AM59">
        <v>12255000</v>
      </c>
      <c r="AN59">
        <v>3577000</v>
      </c>
      <c r="AO59">
        <v>814000</v>
      </c>
      <c r="AP59">
        <v>2258000</v>
      </c>
      <c r="AQ59">
        <v>291000</v>
      </c>
      <c r="AR59">
        <v>11297000</v>
      </c>
      <c r="AS59">
        <v>2015.5</v>
      </c>
      <c r="AT59">
        <v>3.52985906486818E-2</v>
      </c>
    </row>
    <row r="60" spans="1:46" x14ac:dyDescent="0.25">
      <c r="A60">
        <v>59</v>
      </c>
      <c r="B60">
        <v>0</v>
      </c>
      <c r="C60">
        <v>0</v>
      </c>
      <c r="D60">
        <v>113000</v>
      </c>
      <c r="E60">
        <v>404000</v>
      </c>
      <c r="F60">
        <v>0</v>
      </c>
      <c r="G60">
        <v>3000</v>
      </c>
      <c r="H60" t="s">
        <v>46</v>
      </c>
      <c r="I60">
        <v>0</v>
      </c>
      <c r="J60" t="s">
        <v>46</v>
      </c>
      <c r="K60">
        <v>4009000</v>
      </c>
      <c r="L60">
        <v>0</v>
      </c>
      <c r="M60">
        <v>0</v>
      </c>
      <c r="N60">
        <v>25000</v>
      </c>
      <c r="O60" t="s">
        <v>46</v>
      </c>
      <c r="P60">
        <v>5611000</v>
      </c>
      <c r="Q60">
        <v>1806000</v>
      </c>
      <c r="R60">
        <v>0</v>
      </c>
      <c r="S60">
        <v>15136000</v>
      </c>
      <c r="T60">
        <v>87544000</v>
      </c>
      <c r="U60">
        <v>3060000</v>
      </c>
      <c r="V60">
        <v>6954000</v>
      </c>
      <c r="W60" t="s">
        <v>46</v>
      </c>
      <c r="X60">
        <v>0</v>
      </c>
      <c r="Y60" t="s">
        <v>46</v>
      </c>
      <c r="Z60">
        <v>551000</v>
      </c>
      <c r="AA60">
        <v>41528000</v>
      </c>
      <c r="AB60">
        <v>13494000</v>
      </c>
      <c r="AC60">
        <v>55022000</v>
      </c>
      <c r="AD60">
        <v>103465000</v>
      </c>
      <c r="AE60">
        <v>774000</v>
      </c>
      <c r="AF60">
        <v>4474000</v>
      </c>
      <c r="AG60">
        <v>283000</v>
      </c>
      <c r="AH60">
        <v>30857000</v>
      </c>
      <c r="AI60" t="s">
        <v>46</v>
      </c>
      <c r="AJ60" t="s">
        <v>46</v>
      </c>
      <c r="AK60" t="s">
        <v>46</v>
      </c>
      <c r="AL60">
        <v>348907000</v>
      </c>
      <c r="AM60">
        <v>12255000</v>
      </c>
      <c r="AN60">
        <v>5189000</v>
      </c>
      <c r="AO60">
        <v>1178000</v>
      </c>
      <c r="AP60">
        <v>3431000</v>
      </c>
      <c r="AQ60">
        <v>199000</v>
      </c>
      <c r="AR60">
        <v>11030000</v>
      </c>
      <c r="AS60">
        <v>2015.75</v>
      </c>
      <c r="AT60">
        <v>3.5123972863828998E-2</v>
      </c>
    </row>
    <row r="61" spans="1:46" x14ac:dyDescent="0.25">
      <c r="A61">
        <v>60</v>
      </c>
      <c r="B61">
        <v>0</v>
      </c>
      <c r="C61">
        <v>0</v>
      </c>
      <c r="D61">
        <v>123000</v>
      </c>
      <c r="E61">
        <v>757000</v>
      </c>
      <c r="F61">
        <v>0</v>
      </c>
      <c r="G61">
        <v>3000</v>
      </c>
      <c r="H61" t="s">
        <v>46</v>
      </c>
      <c r="I61">
        <v>0</v>
      </c>
      <c r="J61" t="s">
        <v>46</v>
      </c>
      <c r="K61">
        <v>5260000</v>
      </c>
      <c r="L61">
        <v>0</v>
      </c>
      <c r="M61">
        <v>0</v>
      </c>
      <c r="N61">
        <v>40000</v>
      </c>
      <c r="O61" t="s">
        <v>46</v>
      </c>
      <c r="P61">
        <v>7685000</v>
      </c>
      <c r="Q61">
        <v>2388000</v>
      </c>
      <c r="R61">
        <v>0</v>
      </c>
      <c r="S61">
        <v>13901000</v>
      </c>
      <c r="T61">
        <v>88076000</v>
      </c>
      <c r="U61">
        <v>2881000</v>
      </c>
      <c r="V61">
        <v>6744000</v>
      </c>
      <c r="W61" t="s">
        <v>46</v>
      </c>
      <c r="X61">
        <v>0</v>
      </c>
      <c r="Y61" t="s">
        <v>46</v>
      </c>
      <c r="Z61">
        <v>591000</v>
      </c>
      <c r="AA61">
        <v>43309000</v>
      </c>
      <c r="AB61">
        <v>14017000</v>
      </c>
      <c r="AC61">
        <v>57326000</v>
      </c>
      <c r="AD61">
        <v>109296000</v>
      </c>
      <c r="AE61">
        <v>770000</v>
      </c>
      <c r="AF61">
        <v>4529000</v>
      </c>
      <c r="AG61">
        <v>346000</v>
      </c>
      <c r="AH61">
        <v>31796000</v>
      </c>
      <c r="AI61" t="s">
        <v>46</v>
      </c>
      <c r="AJ61" t="s">
        <v>46</v>
      </c>
      <c r="AK61" t="s">
        <v>46</v>
      </c>
      <c r="AL61">
        <v>355954000</v>
      </c>
      <c r="AM61">
        <v>12255000</v>
      </c>
      <c r="AN61">
        <v>6918000</v>
      </c>
      <c r="AO61">
        <v>1553000</v>
      </c>
      <c r="AP61">
        <v>5230000</v>
      </c>
      <c r="AQ61">
        <v>266000</v>
      </c>
      <c r="AR61">
        <v>10852000</v>
      </c>
      <c r="AS61">
        <v>2016</v>
      </c>
      <c r="AT61">
        <v>3.4428605943464599E-2</v>
      </c>
    </row>
    <row r="62" spans="1:46" x14ac:dyDescent="0.25">
      <c r="A62">
        <v>61</v>
      </c>
      <c r="B62">
        <v>10000</v>
      </c>
      <c r="C62">
        <v>0</v>
      </c>
      <c r="D62">
        <v>24000</v>
      </c>
      <c r="E62">
        <v>60000</v>
      </c>
      <c r="F62">
        <v>0</v>
      </c>
      <c r="G62">
        <v>1000</v>
      </c>
      <c r="H62" t="s">
        <v>46</v>
      </c>
      <c r="I62">
        <v>0</v>
      </c>
      <c r="J62" t="s">
        <v>46</v>
      </c>
      <c r="K62">
        <v>1363000</v>
      </c>
      <c r="L62">
        <v>0</v>
      </c>
      <c r="M62">
        <v>0</v>
      </c>
      <c r="N62">
        <v>10000</v>
      </c>
      <c r="O62" t="s">
        <v>46</v>
      </c>
      <c r="P62">
        <v>1933000</v>
      </c>
      <c r="Q62">
        <v>2774000</v>
      </c>
      <c r="R62">
        <v>17000</v>
      </c>
      <c r="S62">
        <v>12704000</v>
      </c>
      <c r="T62">
        <v>87952000</v>
      </c>
      <c r="U62">
        <v>3006000</v>
      </c>
      <c r="V62">
        <v>7328000</v>
      </c>
      <c r="W62" t="s">
        <v>46</v>
      </c>
      <c r="X62">
        <v>0</v>
      </c>
      <c r="Y62" t="s">
        <v>46</v>
      </c>
      <c r="Z62">
        <v>483000</v>
      </c>
      <c r="AA62">
        <v>44449000</v>
      </c>
      <c r="AB62">
        <v>14765000</v>
      </c>
      <c r="AC62">
        <v>59214000</v>
      </c>
      <c r="AD62">
        <v>103109000</v>
      </c>
      <c r="AE62">
        <v>727000</v>
      </c>
      <c r="AF62">
        <v>4013000</v>
      </c>
      <c r="AG62">
        <v>255000</v>
      </c>
      <c r="AH62">
        <v>32304000</v>
      </c>
      <c r="AI62" t="s">
        <v>46</v>
      </c>
      <c r="AJ62" t="s">
        <v>46</v>
      </c>
      <c r="AK62" t="s">
        <v>46</v>
      </c>
      <c r="AL62">
        <v>351976000</v>
      </c>
      <c r="AM62">
        <v>10852000</v>
      </c>
      <c r="AN62">
        <v>1759000</v>
      </c>
      <c r="AO62">
        <v>381000</v>
      </c>
      <c r="AP62">
        <v>1533000</v>
      </c>
      <c r="AQ62">
        <v>237000</v>
      </c>
      <c r="AR62">
        <v>10896000</v>
      </c>
      <c r="AS62">
        <v>2016.25</v>
      </c>
      <c r="AT62">
        <v>3.0831647612337199E-2</v>
      </c>
    </row>
    <row r="63" spans="1:46" x14ac:dyDescent="0.25">
      <c r="A63">
        <v>62</v>
      </c>
      <c r="B63">
        <v>10000</v>
      </c>
      <c r="C63">
        <v>0</v>
      </c>
      <c r="D63">
        <v>49000</v>
      </c>
      <c r="E63">
        <v>105000</v>
      </c>
      <c r="F63">
        <v>0</v>
      </c>
      <c r="G63">
        <v>2000</v>
      </c>
      <c r="H63" t="s">
        <v>46</v>
      </c>
      <c r="I63">
        <v>0</v>
      </c>
      <c r="J63" t="s">
        <v>46</v>
      </c>
      <c r="K63">
        <v>2689000</v>
      </c>
      <c r="L63">
        <v>0</v>
      </c>
      <c r="M63">
        <v>0</v>
      </c>
      <c r="N63">
        <v>36000</v>
      </c>
      <c r="O63" t="s">
        <v>46</v>
      </c>
      <c r="P63">
        <v>3750000</v>
      </c>
      <c r="Q63">
        <v>3044000</v>
      </c>
      <c r="R63">
        <v>17000</v>
      </c>
      <c r="S63">
        <v>11583000</v>
      </c>
      <c r="T63">
        <v>88481000</v>
      </c>
      <c r="U63">
        <v>3151000</v>
      </c>
      <c r="V63">
        <v>7492000</v>
      </c>
      <c r="W63" t="s">
        <v>46</v>
      </c>
      <c r="X63">
        <v>0</v>
      </c>
      <c r="Y63" t="s">
        <v>46</v>
      </c>
      <c r="Z63">
        <v>418000</v>
      </c>
      <c r="AA63">
        <v>49755000</v>
      </c>
      <c r="AB63">
        <v>13890000</v>
      </c>
      <c r="AC63">
        <v>63645000</v>
      </c>
      <c r="AD63">
        <v>114042000</v>
      </c>
      <c r="AE63">
        <v>1020000</v>
      </c>
      <c r="AF63">
        <v>3893000</v>
      </c>
      <c r="AG63">
        <v>285000</v>
      </c>
      <c r="AH63">
        <v>33438000</v>
      </c>
      <c r="AI63" t="s">
        <v>46</v>
      </c>
      <c r="AJ63" t="s">
        <v>46</v>
      </c>
      <c r="AK63" t="s">
        <v>46</v>
      </c>
      <c r="AL63">
        <v>371652000</v>
      </c>
      <c r="AM63">
        <v>10852000</v>
      </c>
      <c r="AN63">
        <v>3474000</v>
      </c>
      <c r="AO63">
        <v>788000</v>
      </c>
      <c r="AP63">
        <v>2640000</v>
      </c>
      <c r="AQ63">
        <v>348000</v>
      </c>
      <c r="AR63">
        <v>10602000</v>
      </c>
      <c r="AS63">
        <v>2016.5</v>
      </c>
      <c r="AT63">
        <v>2.9199358539709199E-2</v>
      </c>
    </row>
    <row r="64" spans="1:46" x14ac:dyDescent="0.25">
      <c r="A64">
        <v>63</v>
      </c>
      <c r="B64">
        <v>10000</v>
      </c>
      <c r="C64">
        <v>0</v>
      </c>
      <c r="D64">
        <v>72000</v>
      </c>
      <c r="E64">
        <v>176000</v>
      </c>
      <c r="F64">
        <v>0</v>
      </c>
      <c r="G64">
        <v>3000</v>
      </c>
      <c r="H64" t="s">
        <v>46</v>
      </c>
      <c r="I64">
        <v>0</v>
      </c>
      <c r="J64" t="s">
        <v>46</v>
      </c>
      <c r="K64">
        <v>3929000</v>
      </c>
      <c r="L64">
        <v>0</v>
      </c>
      <c r="M64">
        <v>0</v>
      </c>
      <c r="N64">
        <v>57000</v>
      </c>
      <c r="O64" t="s">
        <v>46</v>
      </c>
      <c r="P64">
        <v>5433000</v>
      </c>
      <c r="Q64">
        <v>3682000</v>
      </c>
      <c r="R64">
        <v>16000</v>
      </c>
      <c r="S64">
        <v>10428000</v>
      </c>
      <c r="T64">
        <v>88419000</v>
      </c>
      <c r="U64">
        <v>3492000</v>
      </c>
      <c r="V64">
        <v>7196000</v>
      </c>
      <c r="W64" t="s">
        <v>46</v>
      </c>
      <c r="X64">
        <v>0</v>
      </c>
      <c r="Y64" t="s">
        <v>46</v>
      </c>
      <c r="Z64">
        <v>334000</v>
      </c>
      <c r="AA64">
        <v>48485000</v>
      </c>
      <c r="AB64">
        <v>13687000</v>
      </c>
      <c r="AC64">
        <v>62172000</v>
      </c>
      <c r="AD64">
        <v>118247000</v>
      </c>
      <c r="AE64">
        <v>1033000</v>
      </c>
      <c r="AF64">
        <v>3866000</v>
      </c>
      <c r="AG64">
        <v>240000</v>
      </c>
      <c r="AH64">
        <v>33114000</v>
      </c>
      <c r="AI64" t="s">
        <v>46</v>
      </c>
      <c r="AJ64" t="s">
        <v>46</v>
      </c>
      <c r="AK64" t="s">
        <v>46</v>
      </c>
      <c r="AL64">
        <v>371820000</v>
      </c>
      <c r="AM64">
        <v>10852000</v>
      </c>
      <c r="AN64">
        <v>5087000</v>
      </c>
      <c r="AO64">
        <v>1172000</v>
      </c>
      <c r="AP64">
        <v>4087000</v>
      </c>
      <c r="AQ64">
        <v>444000</v>
      </c>
      <c r="AR64">
        <v>10776000</v>
      </c>
      <c r="AS64">
        <v>2016.75</v>
      </c>
      <c r="AT64">
        <v>2.9186165348824698E-2</v>
      </c>
    </row>
    <row r="65" spans="1:46" x14ac:dyDescent="0.25">
      <c r="A65">
        <v>64</v>
      </c>
      <c r="B65">
        <v>11000</v>
      </c>
      <c r="C65">
        <v>0</v>
      </c>
      <c r="D65">
        <v>94000</v>
      </c>
      <c r="E65">
        <v>198000</v>
      </c>
      <c r="F65">
        <v>0</v>
      </c>
      <c r="G65">
        <v>3000</v>
      </c>
      <c r="H65" t="s">
        <v>46</v>
      </c>
      <c r="I65">
        <v>0</v>
      </c>
      <c r="J65" t="s">
        <v>46</v>
      </c>
      <c r="K65">
        <v>5392000</v>
      </c>
      <c r="L65">
        <v>0</v>
      </c>
      <c r="M65">
        <v>0</v>
      </c>
      <c r="N65">
        <v>96000</v>
      </c>
      <c r="O65" t="s">
        <v>46</v>
      </c>
      <c r="P65">
        <v>7411000</v>
      </c>
      <c r="Q65">
        <v>4158000</v>
      </c>
      <c r="R65">
        <v>16000</v>
      </c>
      <c r="S65">
        <v>9253000</v>
      </c>
      <c r="T65">
        <v>87658000</v>
      </c>
      <c r="U65">
        <v>3767000</v>
      </c>
      <c r="V65">
        <v>7496000</v>
      </c>
      <c r="W65" t="s">
        <v>46</v>
      </c>
      <c r="X65">
        <v>0</v>
      </c>
      <c r="Y65" t="s">
        <v>46</v>
      </c>
      <c r="Z65">
        <v>304000</v>
      </c>
      <c r="AA65">
        <v>46537000</v>
      </c>
      <c r="AB65">
        <v>14302000</v>
      </c>
      <c r="AC65">
        <v>60839000</v>
      </c>
      <c r="AD65">
        <v>126086000</v>
      </c>
      <c r="AE65">
        <v>1137000</v>
      </c>
      <c r="AF65">
        <v>3904000</v>
      </c>
      <c r="AG65">
        <v>300000</v>
      </c>
      <c r="AH65">
        <v>32571000</v>
      </c>
      <c r="AI65" t="s">
        <v>46</v>
      </c>
      <c r="AJ65" t="s">
        <v>46</v>
      </c>
      <c r="AK65" t="s">
        <v>46</v>
      </c>
      <c r="AL65">
        <v>375559000</v>
      </c>
      <c r="AM65">
        <v>10852000</v>
      </c>
      <c r="AN65">
        <v>6839000</v>
      </c>
      <c r="AO65">
        <v>1509000</v>
      </c>
      <c r="AP65">
        <v>5543000</v>
      </c>
      <c r="AQ65">
        <v>544000</v>
      </c>
      <c r="AR65">
        <v>10465000</v>
      </c>
      <c r="AS65">
        <v>2017</v>
      </c>
      <c r="AT65">
        <v>2.8895592969413599E-2</v>
      </c>
    </row>
    <row r="66" spans="1:46" x14ac:dyDescent="0.25">
      <c r="A66">
        <v>65</v>
      </c>
      <c r="B66">
        <v>0</v>
      </c>
      <c r="C66">
        <v>0</v>
      </c>
      <c r="D66">
        <v>16000</v>
      </c>
      <c r="E66">
        <v>43000</v>
      </c>
      <c r="F66">
        <v>0</v>
      </c>
      <c r="G66">
        <v>0</v>
      </c>
      <c r="H66" t="s">
        <v>46</v>
      </c>
      <c r="I66" t="s">
        <v>46</v>
      </c>
      <c r="J66" t="s">
        <v>46</v>
      </c>
      <c r="K66">
        <v>1470000</v>
      </c>
      <c r="L66">
        <v>0</v>
      </c>
      <c r="M66" t="s">
        <v>46</v>
      </c>
      <c r="N66">
        <v>50000</v>
      </c>
      <c r="O66" t="s">
        <v>46</v>
      </c>
      <c r="P66">
        <v>1870000</v>
      </c>
      <c r="Q66">
        <v>4639000</v>
      </c>
      <c r="R66">
        <v>16000</v>
      </c>
      <c r="S66">
        <v>14746000</v>
      </c>
      <c r="T66">
        <v>80525000</v>
      </c>
      <c r="U66">
        <v>3931000</v>
      </c>
      <c r="V66">
        <v>8129000</v>
      </c>
      <c r="W66">
        <v>225000</v>
      </c>
      <c r="X66">
        <v>0</v>
      </c>
      <c r="Y66">
        <v>8537000</v>
      </c>
      <c r="Z66">
        <v>276000</v>
      </c>
      <c r="AA66">
        <v>46456000</v>
      </c>
      <c r="AB66">
        <v>14541000</v>
      </c>
      <c r="AC66">
        <v>60997000</v>
      </c>
      <c r="AD66">
        <v>119322000</v>
      </c>
      <c r="AE66">
        <v>1069000</v>
      </c>
      <c r="AF66">
        <v>2675000</v>
      </c>
      <c r="AG66" t="s">
        <v>46</v>
      </c>
      <c r="AH66">
        <v>30015000</v>
      </c>
      <c r="AI66" t="s">
        <v>46</v>
      </c>
      <c r="AJ66" t="s">
        <v>46</v>
      </c>
      <c r="AK66" t="s">
        <v>46</v>
      </c>
      <c r="AL66">
        <v>366026000</v>
      </c>
      <c r="AM66">
        <v>10465000</v>
      </c>
      <c r="AN66">
        <v>1823000</v>
      </c>
      <c r="AO66">
        <v>400000</v>
      </c>
      <c r="AP66">
        <v>1385000</v>
      </c>
      <c r="AQ66">
        <v>93000</v>
      </c>
      <c r="AR66">
        <v>10426000</v>
      </c>
      <c r="AS66">
        <v>2017.25</v>
      </c>
      <c r="AT66">
        <v>2.8590865129799501E-2</v>
      </c>
    </row>
    <row r="67" spans="1:46" x14ac:dyDescent="0.25">
      <c r="A67">
        <v>66</v>
      </c>
      <c r="B67">
        <v>0</v>
      </c>
      <c r="C67">
        <v>0</v>
      </c>
      <c r="D67">
        <v>35000</v>
      </c>
      <c r="E67">
        <v>71000</v>
      </c>
      <c r="F67">
        <v>0</v>
      </c>
      <c r="G67">
        <v>0</v>
      </c>
      <c r="H67" t="s">
        <v>46</v>
      </c>
      <c r="I67" t="s">
        <v>46</v>
      </c>
      <c r="J67" t="s">
        <v>46</v>
      </c>
      <c r="K67">
        <v>2937000</v>
      </c>
      <c r="L67">
        <v>0</v>
      </c>
      <c r="M67" t="s">
        <v>46</v>
      </c>
      <c r="N67">
        <v>60000</v>
      </c>
      <c r="O67" t="s">
        <v>46</v>
      </c>
      <c r="P67">
        <v>3702000</v>
      </c>
      <c r="Q67">
        <v>4902000</v>
      </c>
      <c r="R67">
        <v>81000</v>
      </c>
      <c r="S67">
        <v>14138000</v>
      </c>
      <c r="T67">
        <v>79541000</v>
      </c>
      <c r="U67">
        <v>4282000</v>
      </c>
      <c r="V67">
        <v>9274000</v>
      </c>
      <c r="W67">
        <v>366000</v>
      </c>
      <c r="X67">
        <v>0</v>
      </c>
      <c r="Y67">
        <v>8116000</v>
      </c>
      <c r="Z67">
        <v>279000</v>
      </c>
      <c r="AA67">
        <v>49800000</v>
      </c>
      <c r="AB67">
        <v>14428000</v>
      </c>
      <c r="AC67">
        <v>64228000</v>
      </c>
      <c r="AD67">
        <v>123359000</v>
      </c>
      <c r="AE67">
        <v>1000000</v>
      </c>
      <c r="AF67">
        <v>2637000</v>
      </c>
      <c r="AG67" t="s">
        <v>46</v>
      </c>
      <c r="AH67">
        <v>29949000</v>
      </c>
      <c r="AI67" t="s">
        <v>46</v>
      </c>
      <c r="AJ67" t="s">
        <v>46</v>
      </c>
      <c r="AK67" t="s">
        <v>46</v>
      </c>
      <c r="AL67">
        <v>375399000</v>
      </c>
      <c r="AM67">
        <v>10465000</v>
      </c>
      <c r="AN67">
        <v>3637000</v>
      </c>
      <c r="AO67">
        <v>784000</v>
      </c>
      <c r="AP67">
        <v>2730000</v>
      </c>
      <c r="AQ67">
        <v>109000</v>
      </c>
      <c r="AR67">
        <v>10321000</v>
      </c>
      <c r="AS67">
        <v>2017.5</v>
      </c>
      <c r="AT67">
        <v>2.7877005532779799E-2</v>
      </c>
    </row>
    <row r="68" spans="1:46" x14ac:dyDescent="0.25">
      <c r="A68">
        <v>67</v>
      </c>
      <c r="B68">
        <v>0</v>
      </c>
      <c r="C68">
        <v>0</v>
      </c>
      <c r="D68">
        <v>52000</v>
      </c>
      <c r="E68">
        <v>122000</v>
      </c>
      <c r="F68">
        <v>0</v>
      </c>
      <c r="G68">
        <v>0</v>
      </c>
      <c r="H68" t="s">
        <v>46</v>
      </c>
      <c r="I68" t="s">
        <v>46</v>
      </c>
      <c r="J68" t="s">
        <v>46</v>
      </c>
      <c r="K68">
        <v>4346000</v>
      </c>
      <c r="L68">
        <v>0</v>
      </c>
      <c r="M68" t="s">
        <v>46</v>
      </c>
      <c r="N68">
        <v>76000</v>
      </c>
      <c r="O68" t="s">
        <v>46</v>
      </c>
      <c r="P68">
        <v>5519000</v>
      </c>
      <c r="Q68">
        <v>5247000</v>
      </c>
      <c r="R68">
        <v>79000</v>
      </c>
      <c r="S68">
        <v>13478000</v>
      </c>
      <c r="T68">
        <v>79190000</v>
      </c>
      <c r="U68">
        <v>4516000</v>
      </c>
      <c r="V68">
        <v>9469000</v>
      </c>
      <c r="W68">
        <v>343000</v>
      </c>
      <c r="X68">
        <v>0</v>
      </c>
      <c r="Y68">
        <v>7896000</v>
      </c>
      <c r="Z68">
        <v>283000</v>
      </c>
      <c r="AA68">
        <v>48200000</v>
      </c>
      <c r="AB68">
        <v>14840000</v>
      </c>
      <c r="AC68">
        <v>63040000</v>
      </c>
      <c r="AD68">
        <v>124659000</v>
      </c>
      <c r="AE68">
        <v>1022000</v>
      </c>
      <c r="AF68">
        <v>2626000</v>
      </c>
      <c r="AG68" t="s">
        <v>46</v>
      </c>
      <c r="AH68">
        <v>31245000</v>
      </c>
      <c r="AI68" t="s">
        <v>46</v>
      </c>
      <c r="AJ68" t="s">
        <v>46</v>
      </c>
      <c r="AK68" t="s">
        <v>46</v>
      </c>
      <c r="AL68">
        <v>376000000</v>
      </c>
      <c r="AM68">
        <v>10465000</v>
      </c>
      <c r="AN68">
        <v>5424000</v>
      </c>
      <c r="AO68">
        <v>1092000</v>
      </c>
      <c r="AP68">
        <v>4547000</v>
      </c>
      <c r="AQ68">
        <v>159000</v>
      </c>
      <c r="AR68">
        <v>10649000</v>
      </c>
      <c r="AS68">
        <v>2017.75</v>
      </c>
      <c r="AT68">
        <v>2.7832446808510599E-2</v>
      </c>
    </row>
    <row r="69" spans="1:46" x14ac:dyDescent="0.25">
      <c r="A69">
        <v>68</v>
      </c>
      <c r="B69">
        <v>0</v>
      </c>
      <c r="C69">
        <v>0</v>
      </c>
      <c r="D69">
        <v>68000</v>
      </c>
      <c r="E69">
        <v>147000</v>
      </c>
      <c r="F69">
        <v>0</v>
      </c>
      <c r="G69">
        <v>0</v>
      </c>
      <c r="H69" t="s">
        <v>46</v>
      </c>
      <c r="I69" t="s">
        <v>46</v>
      </c>
      <c r="J69" t="s">
        <v>46</v>
      </c>
      <c r="K69">
        <v>5848000</v>
      </c>
      <c r="L69">
        <v>0</v>
      </c>
      <c r="M69" t="s">
        <v>46</v>
      </c>
      <c r="N69">
        <v>264000</v>
      </c>
      <c r="O69" t="s">
        <v>46</v>
      </c>
      <c r="P69">
        <v>7519000</v>
      </c>
      <c r="Q69">
        <v>5841000</v>
      </c>
      <c r="R69">
        <v>76000</v>
      </c>
      <c r="S69">
        <v>12868000</v>
      </c>
      <c r="T69">
        <v>78557000</v>
      </c>
      <c r="U69">
        <v>4621000</v>
      </c>
      <c r="V69">
        <v>9041000</v>
      </c>
      <c r="W69">
        <v>369000</v>
      </c>
      <c r="X69">
        <v>0</v>
      </c>
      <c r="Y69">
        <v>9609000</v>
      </c>
      <c r="Z69">
        <v>185000</v>
      </c>
      <c r="AA69">
        <v>51799000</v>
      </c>
      <c r="AB69">
        <v>14982000</v>
      </c>
      <c r="AC69">
        <v>66781000</v>
      </c>
      <c r="AD69">
        <v>133263000</v>
      </c>
      <c r="AE69">
        <v>1030000</v>
      </c>
      <c r="AF69">
        <v>2818000</v>
      </c>
      <c r="AG69" t="s">
        <v>46</v>
      </c>
      <c r="AH69">
        <v>30626000</v>
      </c>
      <c r="AI69" t="s">
        <v>46</v>
      </c>
      <c r="AJ69" t="s">
        <v>46</v>
      </c>
      <c r="AK69" t="s">
        <v>46</v>
      </c>
      <c r="AL69">
        <v>387711000</v>
      </c>
      <c r="AM69">
        <v>10465000</v>
      </c>
      <c r="AN69">
        <v>7374000</v>
      </c>
      <c r="AO69">
        <v>1444000</v>
      </c>
      <c r="AP69">
        <v>6270000</v>
      </c>
      <c r="AQ69">
        <v>235000</v>
      </c>
      <c r="AR69">
        <v>10750000</v>
      </c>
      <c r="AS69">
        <v>2018</v>
      </c>
      <c r="AT69">
        <v>2.6991754167408202E-2</v>
      </c>
    </row>
    <row r="70" spans="1:46" x14ac:dyDescent="0.25">
      <c r="A70">
        <v>69</v>
      </c>
      <c r="B70">
        <v>0</v>
      </c>
      <c r="C70">
        <v>0</v>
      </c>
      <c r="D70">
        <v>15000</v>
      </c>
      <c r="E70">
        <v>64000</v>
      </c>
      <c r="F70">
        <v>0</v>
      </c>
      <c r="G70">
        <v>0</v>
      </c>
      <c r="H70" t="s">
        <v>46</v>
      </c>
      <c r="I70" t="s">
        <v>46</v>
      </c>
      <c r="J70" t="s">
        <v>46</v>
      </c>
      <c r="K70">
        <v>1585000</v>
      </c>
      <c r="L70">
        <v>0</v>
      </c>
      <c r="M70" t="s">
        <v>46</v>
      </c>
      <c r="N70">
        <v>19000</v>
      </c>
      <c r="O70" t="s">
        <v>46</v>
      </c>
      <c r="P70">
        <v>2035000</v>
      </c>
      <c r="Q70">
        <v>6184000</v>
      </c>
      <c r="R70">
        <v>76000</v>
      </c>
      <c r="S70">
        <v>11856000</v>
      </c>
      <c r="T70">
        <v>78128000</v>
      </c>
      <c r="U70">
        <v>5119000</v>
      </c>
      <c r="V70">
        <v>9283000</v>
      </c>
      <c r="W70">
        <v>380000</v>
      </c>
      <c r="X70">
        <v>0</v>
      </c>
      <c r="Y70">
        <v>8637000</v>
      </c>
      <c r="Z70">
        <v>134000</v>
      </c>
      <c r="AA70">
        <v>52949000</v>
      </c>
      <c r="AB70">
        <v>15639000</v>
      </c>
      <c r="AC70">
        <v>68588000</v>
      </c>
      <c r="AD70">
        <v>124409000</v>
      </c>
      <c r="AE70">
        <v>935000</v>
      </c>
      <c r="AF70">
        <v>2823000</v>
      </c>
      <c r="AG70" t="s">
        <v>46</v>
      </c>
      <c r="AH70">
        <v>31057000</v>
      </c>
      <c r="AI70" t="s">
        <v>46</v>
      </c>
      <c r="AJ70" t="s">
        <v>46</v>
      </c>
      <c r="AK70" t="s">
        <v>46</v>
      </c>
      <c r="AL70">
        <v>381225000</v>
      </c>
      <c r="AM70">
        <v>10750000</v>
      </c>
      <c r="AN70">
        <v>1981000</v>
      </c>
      <c r="AO70">
        <v>385000</v>
      </c>
      <c r="AP70">
        <v>1493000</v>
      </c>
      <c r="AQ70">
        <v>67000</v>
      </c>
      <c r="AR70">
        <v>10606000</v>
      </c>
      <c r="AS70">
        <v>2018.25</v>
      </c>
      <c r="AT70">
        <v>2.8198570398058901E-2</v>
      </c>
    </row>
    <row r="71" spans="1:46" x14ac:dyDescent="0.25">
      <c r="A71">
        <v>70</v>
      </c>
      <c r="B71">
        <v>0</v>
      </c>
      <c r="C71">
        <v>0</v>
      </c>
      <c r="D71">
        <v>17000</v>
      </c>
      <c r="E71">
        <v>102000</v>
      </c>
      <c r="F71">
        <v>2000</v>
      </c>
      <c r="G71">
        <v>0</v>
      </c>
      <c r="H71" t="s">
        <v>46</v>
      </c>
      <c r="I71" t="s">
        <v>46</v>
      </c>
      <c r="J71" t="s">
        <v>46</v>
      </c>
      <c r="K71">
        <v>3191000</v>
      </c>
      <c r="L71">
        <v>0</v>
      </c>
      <c r="M71" t="s">
        <v>46</v>
      </c>
      <c r="N71">
        <v>34000</v>
      </c>
      <c r="O71" t="s">
        <v>46</v>
      </c>
      <c r="P71">
        <v>3972000</v>
      </c>
      <c r="Q71">
        <v>5714000</v>
      </c>
      <c r="R71">
        <v>96000</v>
      </c>
      <c r="S71">
        <v>11479000</v>
      </c>
      <c r="T71">
        <v>77311000</v>
      </c>
      <c r="U71">
        <v>5522000</v>
      </c>
      <c r="V71">
        <v>10017000</v>
      </c>
      <c r="W71">
        <v>432000</v>
      </c>
      <c r="X71">
        <v>0</v>
      </c>
      <c r="Y71">
        <v>8182000</v>
      </c>
      <c r="Z71">
        <v>143000</v>
      </c>
      <c r="AA71">
        <v>54640000</v>
      </c>
      <c r="AB71">
        <v>16054000</v>
      </c>
      <c r="AC71">
        <v>70694000</v>
      </c>
      <c r="AD71">
        <v>128941000</v>
      </c>
      <c r="AE71">
        <v>985000</v>
      </c>
      <c r="AF71">
        <v>2828000</v>
      </c>
      <c r="AG71" t="s">
        <v>46</v>
      </c>
      <c r="AH71">
        <v>30396000</v>
      </c>
      <c r="AI71" t="s">
        <v>46</v>
      </c>
      <c r="AJ71" t="s">
        <v>46</v>
      </c>
      <c r="AK71" t="s">
        <v>46</v>
      </c>
      <c r="AL71">
        <v>388660000</v>
      </c>
      <c r="AM71">
        <v>10750000</v>
      </c>
      <c r="AN71">
        <v>3780000</v>
      </c>
      <c r="AO71">
        <v>756000</v>
      </c>
      <c r="AP71">
        <v>2998000</v>
      </c>
      <c r="AQ71">
        <v>134000</v>
      </c>
      <c r="AR71">
        <v>10474000</v>
      </c>
      <c r="AS71">
        <v>2018.5</v>
      </c>
      <c r="AT71">
        <v>2.7659136520351998E-2</v>
      </c>
    </row>
    <row r="72" spans="1:46" x14ac:dyDescent="0.25">
      <c r="A72">
        <v>71</v>
      </c>
      <c r="B72">
        <v>0</v>
      </c>
      <c r="C72">
        <v>0</v>
      </c>
      <c r="D72">
        <v>20000</v>
      </c>
      <c r="E72">
        <v>123000</v>
      </c>
      <c r="F72">
        <v>2000</v>
      </c>
      <c r="G72">
        <v>0</v>
      </c>
      <c r="H72" t="s">
        <v>46</v>
      </c>
      <c r="I72" t="s">
        <v>46</v>
      </c>
      <c r="J72" t="s">
        <v>46</v>
      </c>
      <c r="K72">
        <v>4697000</v>
      </c>
      <c r="L72">
        <v>0</v>
      </c>
      <c r="M72" t="s">
        <v>46</v>
      </c>
      <c r="N72">
        <v>43000</v>
      </c>
      <c r="O72" t="s">
        <v>46</v>
      </c>
      <c r="P72">
        <v>5721000</v>
      </c>
      <c r="Q72">
        <v>5704000</v>
      </c>
      <c r="R72">
        <v>94000</v>
      </c>
      <c r="S72">
        <v>10924000</v>
      </c>
      <c r="T72">
        <v>77426000</v>
      </c>
      <c r="U72">
        <v>5997000</v>
      </c>
      <c r="V72">
        <v>10487000</v>
      </c>
      <c r="W72">
        <v>387000</v>
      </c>
      <c r="X72">
        <v>0</v>
      </c>
      <c r="Y72">
        <v>8441000</v>
      </c>
      <c r="Z72">
        <v>168000</v>
      </c>
      <c r="AA72">
        <v>53420000</v>
      </c>
      <c r="AB72">
        <v>15789000</v>
      </c>
      <c r="AC72">
        <v>69209000</v>
      </c>
      <c r="AD72">
        <v>129892000</v>
      </c>
      <c r="AE72">
        <v>1012000</v>
      </c>
      <c r="AF72">
        <v>2922000</v>
      </c>
      <c r="AG72" t="s">
        <v>46</v>
      </c>
      <c r="AH72">
        <v>27649000</v>
      </c>
      <c r="AI72" t="s">
        <v>46</v>
      </c>
      <c r="AJ72" t="s">
        <v>46</v>
      </c>
      <c r="AK72" t="s">
        <v>46</v>
      </c>
      <c r="AL72">
        <v>389346000</v>
      </c>
      <c r="AM72">
        <v>10750000</v>
      </c>
      <c r="AN72">
        <v>5526000</v>
      </c>
      <c r="AO72">
        <v>1061000</v>
      </c>
      <c r="AP72">
        <v>4570000</v>
      </c>
      <c r="AQ72">
        <v>121000</v>
      </c>
      <c r="AR72">
        <v>10586000</v>
      </c>
      <c r="AS72">
        <v>2018.75</v>
      </c>
      <c r="AT72">
        <v>2.7610403086201E-2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PWCData</vt:lpstr>
      <vt:lpstr>USAAData</vt:lpstr>
      <vt:lpstr>Sheet1</vt:lpstr>
      <vt:lpstr>Sheet2</vt:lpstr>
      <vt:lpstr>Sheet3</vt:lpstr>
      <vt:lpstr>USBankData</vt:lpstr>
      <vt:lpstr>DiscoverData</vt:lpstr>
      <vt:lpstr>CapitalOneData</vt:lpstr>
      <vt:lpstr>CitiData</vt:lpstr>
      <vt:lpstr>AMEXData</vt:lpstr>
      <vt:lpstr>JPMData</vt:lpstr>
      <vt:lpstr>BofAData</vt:lpstr>
      <vt:lpstr>WellsFargoData</vt:lpstr>
      <vt:lpstr>PNCData</vt:lpstr>
      <vt:lpstr>HuntingtonData</vt:lpstr>
      <vt:lpstr>TDData</vt:lpstr>
      <vt:lpstr>Aggregate</vt:lpstr>
      <vt:lpstr>Aggregate CC</vt:lpstr>
      <vt:lpstr>Aggregate CC balance</vt:lpstr>
      <vt:lpstr>Aggregate GCO</vt:lpstr>
      <vt:lpstr>Transposed_Aggregate</vt:lpstr>
      <vt:lpstr>Charts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 Mang</dc:creator>
  <cp:lastModifiedBy>Chan Mang</cp:lastModifiedBy>
  <dcterms:created xsi:type="dcterms:W3CDTF">2019-02-06T23:29:32Z</dcterms:created>
  <dcterms:modified xsi:type="dcterms:W3CDTF">2020-10-07T22:25:05Z</dcterms:modified>
</cp:coreProperties>
</file>