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mang\Desktop\2020\Bank Balance Sheet Models\Loan Growth\"/>
    </mc:Choice>
  </mc:AlternateContent>
  <bookViews>
    <workbookView xWindow="0" yWindow="2250" windowWidth="20115" windowHeight="11040" firstSheet="3" activeTab="6"/>
  </bookViews>
  <sheets>
    <sheet name="Historic_Domestic" sheetId="1" r:id="rId1"/>
    <sheet name="Historic_Domestic_baseline" sheetId="2" r:id="rId2"/>
    <sheet name="Historic_Domestic_severelyAdv" sheetId="3" r:id="rId3"/>
    <sheet name="ModelBuildPreProcessed (2)" sheetId="5" r:id="rId4"/>
    <sheet name="ScenarioProjections" sheetId="4" r:id="rId5"/>
    <sheet name="recession_projection" sheetId="7" r:id="rId6"/>
    <sheet name="DataVisual" sheetId="6" r:id="rId7"/>
  </sheets>
  <externalReferences>
    <externalReference r:id="rId8"/>
    <externalReference r:id="rId9"/>
  </externalReferences>
  <calcPr calcId="162913"/>
</workbook>
</file>

<file path=xl/calcChain.xml><?xml version="1.0" encoding="utf-8"?>
<calcChain xmlns="http://schemas.openxmlformats.org/spreadsheetml/2006/main">
  <c r="C192" i="7" l="1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P1" i="5" l="1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" i="3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" i="2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2" i="1"/>
  <c r="F178" i="5" l="1"/>
  <c r="F179" i="5"/>
  <c r="F180" i="5"/>
  <c r="I180" i="5" s="1"/>
  <c r="E179" i="5"/>
  <c r="E180" i="5"/>
  <c r="E178" i="5"/>
  <c r="F3" i="5"/>
  <c r="F4" i="5"/>
  <c r="F5" i="5"/>
  <c r="F82" i="5"/>
  <c r="F150" i="5"/>
  <c r="F2" i="5"/>
  <c r="E110" i="5"/>
  <c r="N179" i="5"/>
  <c r="O179" i="5" s="1"/>
  <c r="N180" i="5"/>
  <c r="O180" i="5" s="1"/>
  <c r="L180" i="5"/>
  <c r="J180" i="5" s="1"/>
  <c r="A180" i="5"/>
  <c r="M179" i="5"/>
  <c r="L179" i="5"/>
  <c r="C179" i="5"/>
  <c r="B179" i="5"/>
  <c r="A179" i="5"/>
  <c r="M178" i="5"/>
  <c r="L178" i="5"/>
  <c r="C178" i="5"/>
  <c r="B178" i="5"/>
  <c r="A178" i="5"/>
  <c r="M177" i="5"/>
  <c r="L177" i="5"/>
  <c r="C177" i="5"/>
  <c r="B177" i="5"/>
  <c r="A177" i="5"/>
  <c r="M176" i="5"/>
  <c r="L176" i="5"/>
  <c r="C176" i="5"/>
  <c r="B176" i="5"/>
  <c r="A176" i="5"/>
  <c r="M175" i="5"/>
  <c r="L175" i="5"/>
  <c r="C175" i="5"/>
  <c r="B175" i="5"/>
  <c r="A175" i="5"/>
  <c r="M174" i="5"/>
  <c r="L174" i="5"/>
  <c r="C174" i="5"/>
  <c r="B174" i="5"/>
  <c r="A174" i="5"/>
  <c r="M173" i="5"/>
  <c r="L173" i="5"/>
  <c r="C173" i="5"/>
  <c r="B173" i="5"/>
  <c r="A173" i="5"/>
  <c r="M172" i="5"/>
  <c r="L172" i="5"/>
  <c r="C172" i="5"/>
  <c r="B172" i="5"/>
  <c r="A172" i="5"/>
  <c r="M171" i="5"/>
  <c r="L171" i="5"/>
  <c r="C171" i="5"/>
  <c r="B171" i="5"/>
  <c r="A171" i="5"/>
  <c r="M170" i="5"/>
  <c r="L170" i="5"/>
  <c r="C170" i="5"/>
  <c r="B170" i="5"/>
  <c r="A170" i="5"/>
  <c r="M169" i="5"/>
  <c r="L169" i="5"/>
  <c r="C169" i="5"/>
  <c r="B169" i="5"/>
  <c r="A169" i="5"/>
  <c r="M168" i="5"/>
  <c r="L168" i="5"/>
  <c r="C168" i="5"/>
  <c r="B168" i="5"/>
  <c r="A168" i="5"/>
  <c r="M167" i="5"/>
  <c r="L167" i="5"/>
  <c r="C167" i="5"/>
  <c r="B167" i="5"/>
  <c r="A167" i="5"/>
  <c r="M166" i="5"/>
  <c r="L166" i="5"/>
  <c r="C166" i="5"/>
  <c r="B166" i="5"/>
  <c r="A166" i="5"/>
  <c r="M165" i="5"/>
  <c r="L165" i="5"/>
  <c r="K165" i="5"/>
  <c r="H165" i="5"/>
  <c r="G165" i="5"/>
  <c r="D165" i="5"/>
  <c r="C165" i="5"/>
  <c r="B165" i="5"/>
  <c r="A165" i="5"/>
  <c r="M164" i="5"/>
  <c r="L164" i="5"/>
  <c r="K164" i="5"/>
  <c r="H164" i="5"/>
  <c r="G164" i="5"/>
  <c r="D164" i="5"/>
  <c r="C164" i="5"/>
  <c r="B164" i="5"/>
  <c r="A164" i="5"/>
  <c r="M163" i="5"/>
  <c r="L163" i="5"/>
  <c r="K163" i="5"/>
  <c r="H163" i="5"/>
  <c r="G163" i="5"/>
  <c r="D163" i="5"/>
  <c r="C163" i="5"/>
  <c r="B163" i="5"/>
  <c r="A163" i="5"/>
  <c r="M162" i="5"/>
  <c r="L162" i="5"/>
  <c r="K162" i="5"/>
  <c r="H162" i="5"/>
  <c r="G162" i="5"/>
  <c r="D162" i="5"/>
  <c r="C162" i="5"/>
  <c r="B162" i="5"/>
  <c r="A162" i="5"/>
  <c r="M161" i="5"/>
  <c r="L161" i="5"/>
  <c r="K161" i="5"/>
  <c r="H161" i="5"/>
  <c r="G161" i="5"/>
  <c r="D161" i="5"/>
  <c r="C161" i="5"/>
  <c r="B161" i="5"/>
  <c r="A161" i="5"/>
  <c r="M160" i="5"/>
  <c r="L160" i="5"/>
  <c r="K160" i="5"/>
  <c r="H160" i="5"/>
  <c r="G160" i="5"/>
  <c r="D160" i="5"/>
  <c r="C160" i="5"/>
  <c r="B160" i="5"/>
  <c r="A160" i="5"/>
  <c r="M159" i="5"/>
  <c r="L159" i="5"/>
  <c r="K159" i="5"/>
  <c r="H159" i="5"/>
  <c r="G159" i="5"/>
  <c r="D159" i="5"/>
  <c r="C159" i="5"/>
  <c r="B159" i="5"/>
  <c r="A159" i="5"/>
  <c r="M158" i="5"/>
  <c r="L158" i="5"/>
  <c r="K158" i="5"/>
  <c r="H158" i="5"/>
  <c r="G158" i="5"/>
  <c r="D158" i="5"/>
  <c r="C158" i="5"/>
  <c r="B158" i="5"/>
  <c r="A158" i="5"/>
  <c r="M157" i="5"/>
  <c r="L157" i="5"/>
  <c r="K157" i="5"/>
  <c r="H157" i="5"/>
  <c r="G157" i="5"/>
  <c r="D157" i="5"/>
  <c r="C157" i="5"/>
  <c r="B157" i="5"/>
  <c r="A157" i="5"/>
  <c r="M156" i="5"/>
  <c r="L156" i="5"/>
  <c r="K156" i="5"/>
  <c r="H156" i="5"/>
  <c r="G156" i="5"/>
  <c r="D156" i="5"/>
  <c r="C156" i="5"/>
  <c r="B156" i="5"/>
  <c r="A156" i="5"/>
  <c r="M155" i="5"/>
  <c r="L155" i="5"/>
  <c r="K155" i="5"/>
  <c r="H155" i="5"/>
  <c r="G155" i="5"/>
  <c r="D155" i="5"/>
  <c r="C155" i="5"/>
  <c r="B155" i="5"/>
  <c r="A155" i="5"/>
  <c r="M154" i="5"/>
  <c r="L154" i="5"/>
  <c r="K154" i="5"/>
  <c r="H154" i="5"/>
  <c r="G154" i="5"/>
  <c r="D154" i="5"/>
  <c r="C154" i="5"/>
  <c r="B154" i="5"/>
  <c r="A154" i="5"/>
  <c r="M153" i="5"/>
  <c r="L153" i="5"/>
  <c r="K153" i="5"/>
  <c r="H153" i="5"/>
  <c r="G153" i="5"/>
  <c r="D153" i="5"/>
  <c r="C153" i="5"/>
  <c r="B153" i="5"/>
  <c r="A153" i="5"/>
  <c r="M152" i="5"/>
  <c r="L152" i="5"/>
  <c r="K152" i="5"/>
  <c r="H152" i="5"/>
  <c r="G152" i="5"/>
  <c r="D152" i="5"/>
  <c r="C152" i="5"/>
  <c r="B152" i="5"/>
  <c r="A152" i="5"/>
  <c r="M151" i="5"/>
  <c r="L151" i="5"/>
  <c r="K151" i="5"/>
  <c r="H151" i="5"/>
  <c r="G151" i="5"/>
  <c r="D151" i="5"/>
  <c r="C151" i="5"/>
  <c r="B151" i="5"/>
  <c r="A151" i="5"/>
  <c r="M150" i="5"/>
  <c r="L150" i="5"/>
  <c r="K150" i="5"/>
  <c r="H150" i="5"/>
  <c r="G150" i="5"/>
  <c r="D150" i="5"/>
  <c r="C150" i="5"/>
  <c r="B150" i="5"/>
  <c r="A150" i="5"/>
  <c r="M149" i="5"/>
  <c r="L149" i="5"/>
  <c r="K149" i="5"/>
  <c r="H149" i="5"/>
  <c r="G149" i="5"/>
  <c r="D149" i="5"/>
  <c r="C149" i="5"/>
  <c r="B149" i="5"/>
  <c r="A149" i="5"/>
  <c r="M148" i="5"/>
  <c r="L148" i="5"/>
  <c r="K148" i="5"/>
  <c r="H148" i="5"/>
  <c r="G148" i="5"/>
  <c r="D148" i="5"/>
  <c r="C148" i="5"/>
  <c r="B148" i="5"/>
  <c r="A148" i="5"/>
  <c r="M147" i="5"/>
  <c r="L147" i="5"/>
  <c r="K147" i="5"/>
  <c r="H147" i="5"/>
  <c r="G147" i="5"/>
  <c r="D147" i="5"/>
  <c r="C147" i="5"/>
  <c r="B147" i="5"/>
  <c r="A147" i="5"/>
  <c r="M146" i="5"/>
  <c r="L146" i="5"/>
  <c r="K146" i="5"/>
  <c r="H146" i="5"/>
  <c r="G146" i="5"/>
  <c r="D146" i="5"/>
  <c r="C146" i="5"/>
  <c r="B146" i="5"/>
  <c r="A146" i="5"/>
  <c r="M145" i="5"/>
  <c r="L145" i="5"/>
  <c r="K145" i="5"/>
  <c r="H145" i="5"/>
  <c r="G145" i="5"/>
  <c r="D145" i="5"/>
  <c r="C145" i="5"/>
  <c r="B145" i="5"/>
  <c r="A145" i="5"/>
  <c r="M144" i="5"/>
  <c r="L144" i="5"/>
  <c r="K144" i="5"/>
  <c r="H144" i="5"/>
  <c r="G144" i="5"/>
  <c r="D144" i="5"/>
  <c r="C144" i="5"/>
  <c r="B144" i="5"/>
  <c r="A144" i="5"/>
  <c r="M143" i="5"/>
  <c r="L143" i="5"/>
  <c r="K143" i="5"/>
  <c r="H143" i="5"/>
  <c r="G143" i="5"/>
  <c r="D143" i="5"/>
  <c r="C143" i="5"/>
  <c r="B143" i="5"/>
  <c r="A143" i="5"/>
  <c r="M142" i="5"/>
  <c r="L142" i="5"/>
  <c r="K142" i="5"/>
  <c r="H142" i="5"/>
  <c r="G142" i="5"/>
  <c r="D142" i="5"/>
  <c r="C142" i="5"/>
  <c r="B142" i="5"/>
  <c r="A142" i="5"/>
  <c r="M141" i="5"/>
  <c r="L141" i="5"/>
  <c r="K141" i="5"/>
  <c r="H141" i="5"/>
  <c r="G141" i="5"/>
  <c r="D141" i="5"/>
  <c r="C141" i="5"/>
  <c r="B141" i="5"/>
  <c r="A141" i="5"/>
  <c r="M140" i="5"/>
  <c r="L140" i="5"/>
  <c r="K140" i="5"/>
  <c r="H140" i="5"/>
  <c r="G140" i="5"/>
  <c r="D140" i="5"/>
  <c r="C140" i="5"/>
  <c r="B140" i="5"/>
  <c r="A140" i="5"/>
  <c r="M139" i="5"/>
  <c r="L139" i="5"/>
  <c r="K139" i="5"/>
  <c r="H139" i="5"/>
  <c r="G139" i="5"/>
  <c r="D139" i="5"/>
  <c r="C139" i="5"/>
  <c r="B139" i="5"/>
  <c r="A139" i="5"/>
  <c r="M138" i="5"/>
  <c r="L138" i="5"/>
  <c r="K138" i="5"/>
  <c r="H138" i="5"/>
  <c r="G138" i="5"/>
  <c r="D138" i="5"/>
  <c r="C138" i="5"/>
  <c r="B138" i="5"/>
  <c r="A138" i="5"/>
  <c r="M137" i="5"/>
  <c r="L137" i="5"/>
  <c r="K137" i="5"/>
  <c r="H137" i="5"/>
  <c r="G137" i="5"/>
  <c r="D137" i="5"/>
  <c r="C137" i="5"/>
  <c r="B137" i="5"/>
  <c r="A137" i="5"/>
  <c r="M136" i="5"/>
  <c r="L136" i="5"/>
  <c r="K136" i="5"/>
  <c r="H136" i="5"/>
  <c r="G136" i="5"/>
  <c r="D136" i="5"/>
  <c r="C136" i="5"/>
  <c r="B136" i="5"/>
  <c r="A136" i="5"/>
  <c r="M135" i="5"/>
  <c r="L135" i="5"/>
  <c r="K135" i="5"/>
  <c r="H135" i="5"/>
  <c r="G135" i="5"/>
  <c r="D135" i="5"/>
  <c r="C135" i="5"/>
  <c r="B135" i="5"/>
  <c r="A135" i="5"/>
  <c r="M134" i="5"/>
  <c r="L134" i="5"/>
  <c r="K134" i="5"/>
  <c r="H134" i="5"/>
  <c r="G134" i="5"/>
  <c r="D134" i="5"/>
  <c r="C134" i="5"/>
  <c r="B134" i="5"/>
  <c r="A134" i="5"/>
  <c r="M133" i="5"/>
  <c r="L133" i="5"/>
  <c r="K133" i="5"/>
  <c r="H133" i="5"/>
  <c r="G133" i="5"/>
  <c r="D133" i="5"/>
  <c r="C133" i="5"/>
  <c r="B133" i="5"/>
  <c r="A133" i="5"/>
  <c r="M132" i="5"/>
  <c r="L132" i="5"/>
  <c r="K132" i="5"/>
  <c r="H132" i="5"/>
  <c r="G132" i="5"/>
  <c r="D132" i="5"/>
  <c r="C132" i="5"/>
  <c r="B132" i="5"/>
  <c r="A132" i="5"/>
  <c r="M131" i="5"/>
  <c r="L131" i="5"/>
  <c r="K131" i="5"/>
  <c r="H131" i="5"/>
  <c r="G131" i="5"/>
  <c r="D131" i="5"/>
  <c r="C131" i="5"/>
  <c r="B131" i="5"/>
  <c r="A131" i="5"/>
  <c r="M130" i="5"/>
  <c r="L130" i="5"/>
  <c r="K130" i="5"/>
  <c r="H130" i="5"/>
  <c r="G130" i="5"/>
  <c r="D130" i="5"/>
  <c r="C130" i="5"/>
  <c r="B130" i="5"/>
  <c r="A130" i="5"/>
  <c r="M129" i="5"/>
  <c r="L129" i="5"/>
  <c r="K129" i="5"/>
  <c r="H129" i="5"/>
  <c r="G129" i="5"/>
  <c r="D129" i="5"/>
  <c r="C129" i="5"/>
  <c r="B129" i="5"/>
  <c r="A129" i="5"/>
  <c r="M128" i="5"/>
  <c r="L128" i="5"/>
  <c r="K128" i="5"/>
  <c r="H128" i="5"/>
  <c r="G128" i="5"/>
  <c r="D128" i="5"/>
  <c r="C128" i="5"/>
  <c r="B128" i="5"/>
  <c r="A128" i="5"/>
  <c r="M127" i="5"/>
  <c r="L127" i="5"/>
  <c r="K127" i="5"/>
  <c r="H127" i="5"/>
  <c r="G127" i="5"/>
  <c r="D127" i="5"/>
  <c r="C127" i="5"/>
  <c r="B127" i="5"/>
  <c r="A127" i="5"/>
  <c r="M126" i="5"/>
  <c r="L126" i="5"/>
  <c r="K126" i="5"/>
  <c r="H126" i="5"/>
  <c r="G126" i="5"/>
  <c r="D126" i="5"/>
  <c r="C126" i="5"/>
  <c r="B126" i="5"/>
  <c r="A126" i="5"/>
  <c r="M125" i="5"/>
  <c r="L125" i="5"/>
  <c r="K125" i="5"/>
  <c r="H125" i="5"/>
  <c r="G125" i="5"/>
  <c r="D125" i="5"/>
  <c r="C125" i="5"/>
  <c r="B125" i="5"/>
  <c r="A125" i="5"/>
  <c r="M124" i="5"/>
  <c r="L124" i="5"/>
  <c r="K124" i="5"/>
  <c r="H124" i="5"/>
  <c r="G124" i="5"/>
  <c r="D124" i="5"/>
  <c r="C124" i="5"/>
  <c r="B124" i="5"/>
  <c r="A124" i="5"/>
  <c r="M123" i="5"/>
  <c r="L123" i="5"/>
  <c r="K123" i="5"/>
  <c r="H123" i="5"/>
  <c r="G123" i="5"/>
  <c r="D123" i="5"/>
  <c r="C123" i="5"/>
  <c r="B123" i="5"/>
  <c r="A123" i="5"/>
  <c r="M122" i="5"/>
  <c r="L122" i="5"/>
  <c r="K122" i="5"/>
  <c r="H122" i="5"/>
  <c r="G122" i="5"/>
  <c r="D122" i="5"/>
  <c r="C122" i="5"/>
  <c r="B122" i="5"/>
  <c r="A122" i="5"/>
  <c r="M121" i="5"/>
  <c r="L121" i="5"/>
  <c r="K121" i="5"/>
  <c r="H121" i="5"/>
  <c r="G121" i="5"/>
  <c r="D121" i="5"/>
  <c r="C121" i="5"/>
  <c r="B121" i="5"/>
  <c r="A121" i="5"/>
  <c r="M120" i="5"/>
  <c r="L120" i="5"/>
  <c r="K120" i="5"/>
  <c r="H120" i="5"/>
  <c r="G120" i="5"/>
  <c r="D120" i="5"/>
  <c r="C120" i="5"/>
  <c r="B120" i="5"/>
  <c r="A120" i="5"/>
  <c r="M119" i="5"/>
  <c r="L119" i="5"/>
  <c r="K119" i="5"/>
  <c r="H119" i="5"/>
  <c r="G119" i="5"/>
  <c r="D119" i="5"/>
  <c r="C119" i="5"/>
  <c r="B119" i="5"/>
  <c r="A119" i="5"/>
  <c r="M118" i="5"/>
  <c r="L118" i="5"/>
  <c r="K118" i="5"/>
  <c r="H118" i="5"/>
  <c r="G118" i="5"/>
  <c r="D118" i="5"/>
  <c r="C118" i="5"/>
  <c r="B118" i="5"/>
  <c r="A118" i="5"/>
  <c r="M117" i="5"/>
  <c r="L117" i="5"/>
  <c r="K117" i="5"/>
  <c r="H117" i="5"/>
  <c r="G117" i="5"/>
  <c r="D117" i="5"/>
  <c r="C117" i="5"/>
  <c r="B117" i="5"/>
  <c r="A117" i="5"/>
  <c r="M116" i="5"/>
  <c r="L116" i="5"/>
  <c r="K116" i="5"/>
  <c r="H116" i="5"/>
  <c r="G116" i="5"/>
  <c r="D116" i="5"/>
  <c r="C116" i="5"/>
  <c r="B116" i="5"/>
  <c r="A116" i="5"/>
  <c r="M115" i="5"/>
  <c r="L115" i="5"/>
  <c r="K115" i="5"/>
  <c r="H115" i="5"/>
  <c r="G115" i="5"/>
  <c r="D115" i="5"/>
  <c r="C115" i="5"/>
  <c r="B115" i="5"/>
  <c r="A115" i="5"/>
  <c r="M114" i="5"/>
  <c r="L114" i="5"/>
  <c r="K114" i="5"/>
  <c r="H114" i="5"/>
  <c r="G114" i="5"/>
  <c r="D114" i="5"/>
  <c r="C114" i="5"/>
  <c r="B114" i="5"/>
  <c r="A114" i="5"/>
  <c r="M113" i="5"/>
  <c r="L113" i="5"/>
  <c r="K113" i="5"/>
  <c r="H113" i="5"/>
  <c r="G113" i="5"/>
  <c r="D113" i="5"/>
  <c r="C113" i="5"/>
  <c r="B113" i="5"/>
  <c r="A113" i="5"/>
  <c r="M112" i="5"/>
  <c r="L112" i="5"/>
  <c r="K112" i="5"/>
  <c r="H112" i="5"/>
  <c r="G112" i="5"/>
  <c r="D112" i="5"/>
  <c r="C112" i="5"/>
  <c r="B112" i="5"/>
  <c r="A112" i="5"/>
  <c r="M111" i="5"/>
  <c r="L111" i="5"/>
  <c r="K111" i="5"/>
  <c r="H111" i="5"/>
  <c r="G111" i="5"/>
  <c r="D111" i="5"/>
  <c r="C111" i="5"/>
  <c r="B111" i="5"/>
  <c r="A111" i="5"/>
  <c r="M110" i="5"/>
  <c r="L110" i="5"/>
  <c r="K110" i="5"/>
  <c r="H110" i="5"/>
  <c r="G110" i="5"/>
  <c r="D110" i="5"/>
  <c r="C110" i="5"/>
  <c r="B110" i="5"/>
  <c r="A110" i="5"/>
  <c r="M109" i="5"/>
  <c r="L109" i="5"/>
  <c r="K109" i="5"/>
  <c r="H109" i="5"/>
  <c r="G109" i="5"/>
  <c r="D109" i="5"/>
  <c r="C109" i="5"/>
  <c r="B109" i="5"/>
  <c r="A109" i="5"/>
  <c r="M108" i="5"/>
  <c r="L108" i="5"/>
  <c r="K108" i="5"/>
  <c r="H108" i="5"/>
  <c r="G108" i="5"/>
  <c r="D108" i="5"/>
  <c r="C108" i="5"/>
  <c r="B108" i="5"/>
  <c r="A108" i="5"/>
  <c r="M107" i="5"/>
  <c r="L107" i="5"/>
  <c r="K107" i="5"/>
  <c r="H107" i="5"/>
  <c r="G107" i="5"/>
  <c r="D107" i="5"/>
  <c r="C107" i="5"/>
  <c r="B107" i="5"/>
  <c r="A107" i="5"/>
  <c r="M106" i="5"/>
  <c r="L106" i="5"/>
  <c r="K106" i="5"/>
  <c r="H106" i="5"/>
  <c r="G106" i="5"/>
  <c r="D106" i="5"/>
  <c r="C106" i="5"/>
  <c r="B106" i="5"/>
  <c r="A106" i="5"/>
  <c r="M105" i="5"/>
  <c r="L105" i="5"/>
  <c r="K105" i="5"/>
  <c r="H105" i="5"/>
  <c r="G105" i="5"/>
  <c r="D105" i="5"/>
  <c r="C105" i="5"/>
  <c r="B105" i="5"/>
  <c r="A105" i="5"/>
  <c r="M104" i="5"/>
  <c r="L104" i="5"/>
  <c r="K104" i="5"/>
  <c r="H104" i="5"/>
  <c r="G104" i="5"/>
  <c r="D104" i="5"/>
  <c r="C104" i="5"/>
  <c r="B104" i="5"/>
  <c r="A104" i="5"/>
  <c r="M103" i="5"/>
  <c r="L103" i="5"/>
  <c r="K103" i="5"/>
  <c r="H103" i="5"/>
  <c r="G103" i="5"/>
  <c r="D103" i="5"/>
  <c r="C103" i="5"/>
  <c r="B103" i="5"/>
  <c r="A103" i="5"/>
  <c r="M102" i="5"/>
  <c r="L102" i="5"/>
  <c r="K102" i="5"/>
  <c r="H102" i="5"/>
  <c r="G102" i="5"/>
  <c r="D102" i="5"/>
  <c r="C102" i="5"/>
  <c r="B102" i="5"/>
  <c r="A102" i="5"/>
  <c r="M101" i="5"/>
  <c r="L101" i="5"/>
  <c r="K101" i="5"/>
  <c r="H101" i="5"/>
  <c r="G101" i="5"/>
  <c r="D101" i="5"/>
  <c r="C101" i="5"/>
  <c r="B101" i="5"/>
  <c r="A101" i="5"/>
  <c r="M100" i="5"/>
  <c r="L100" i="5"/>
  <c r="K100" i="5"/>
  <c r="H100" i="5"/>
  <c r="G100" i="5"/>
  <c r="D100" i="5"/>
  <c r="C100" i="5"/>
  <c r="B100" i="5"/>
  <c r="A100" i="5"/>
  <c r="M99" i="5"/>
  <c r="L99" i="5"/>
  <c r="K99" i="5"/>
  <c r="H99" i="5"/>
  <c r="G99" i="5"/>
  <c r="D99" i="5"/>
  <c r="C99" i="5"/>
  <c r="B99" i="5"/>
  <c r="A99" i="5"/>
  <c r="M98" i="5"/>
  <c r="L98" i="5"/>
  <c r="K98" i="5"/>
  <c r="H98" i="5"/>
  <c r="G98" i="5"/>
  <c r="D98" i="5"/>
  <c r="C98" i="5"/>
  <c r="B98" i="5"/>
  <c r="A98" i="5"/>
  <c r="M97" i="5"/>
  <c r="L97" i="5"/>
  <c r="K97" i="5"/>
  <c r="H97" i="5"/>
  <c r="G97" i="5"/>
  <c r="D97" i="5"/>
  <c r="C97" i="5"/>
  <c r="B97" i="5"/>
  <c r="A97" i="5"/>
  <c r="M96" i="5"/>
  <c r="L96" i="5"/>
  <c r="K96" i="5"/>
  <c r="H96" i="5"/>
  <c r="G96" i="5"/>
  <c r="D96" i="5"/>
  <c r="C96" i="5"/>
  <c r="B96" i="5"/>
  <c r="A96" i="5"/>
  <c r="M95" i="5"/>
  <c r="L95" i="5"/>
  <c r="K95" i="5"/>
  <c r="H95" i="5"/>
  <c r="G95" i="5"/>
  <c r="D95" i="5"/>
  <c r="C95" i="5"/>
  <c r="B95" i="5"/>
  <c r="A95" i="5"/>
  <c r="M94" i="5"/>
  <c r="L94" i="5"/>
  <c r="K94" i="5"/>
  <c r="H94" i="5"/>
  <c r="G94" i="5"/>
  <c r="D94" i="5"/>
  <c r="C94" i="5"/>
  <c r="B94" i="5"/>
  <c r="A94" i="5"/>
  <c r="M93" i="5"/>
  <c r="L93" i="5"/>
  <c r="K93" i="5"/>
  <c r="H93" i="5"/>
  <c r="G93" i="5"/>
  <c r="D93" i="5"/>
  <c r="C93" i="5"/>
  <c r="B93" i="5"/>
  <c r="A93" i="5"/>
  <c r="M92" i="5"/>
  <c r="L92" i="5"/>
  <c r="K92" i="5"/>
  <c r="H92" i="5"/>
  <c r="G92" i="5"/>
  <c r="D92" i="5"/>
  <c r="C92" i="5"/>
  <c r="B92" i="5"/>
  <c r="A92" i="5"/>
  <c r="M91" i="5"/>
  <c r="L91" i="5"/>
  <c r="K91" i="5"/>
  <c r="H91" i="5"/>
  <c r="G91" i="5"/>
  <c r="D91" i="5"/>
  <c r="C91" i="5"/>
  <c r="B91" i="5"/>
  <c r="A91" i="5"/>
  <c r="M90" i="5"/>
  <c r="L90" i="5"/>
  <c r="K90" i="5"/>
  <c r="H90" i="5"/>
  <c r="G90" i="5"/>
  <c r="D90" i="5"/>
  <c r="C90" i="5"/>
  <c r="B90" i="5"/>
  <c r="A90" i="5"/>
  <c r="M89" i="5"/>
  <c r="L89" i="5"/>
  <c r="K89" i="5"/>
  <c r="H89" i="5"/>
  <c r="G89" i="5"/>
  <c r="D89" i="5"/>
  <c r="C89" i="5"/>
  <c r="B89" i="5"/>
  <c r="A89" i="5"/>
  <c r="M88" i="5"/>
  <c r="L88" i="5"/>
  <c r="K88" i="5"/>
  <c r="H88" i="5"/>
  <c r="G88" i="5"/>
  <c r="D88" i="5"/>
  <c r="C88" i="5"/>
  <c r="B88" i="5"/>
  <c r="A88" i="5"/>
  <c r="M87" i="5"/>
  <c r="L87" i="5"/>
  <c r="K87" i="5"/>
  <c r="H87" i="5"/>
  <c r="G87" i="5"/>
  <c r="D87" i="5"/>
  <c r="C87" i="5"/>
  <c r="B87" i="5"/>
  <c r="A87" i="5"/>
  <c r="M86" i="5"/>
  <c r="L86" i="5"/>
  <c r="K86" i="5"/>
  <c r="H86" i="5"/>
  <c r="G86" i="5"/>
  <c r="D86" i="5"/>
  <c r="C86" i="5"/>
  <c r="B86" i="5"/>
  <c r="A86" i="5"/>
  <c r="M85" i="5"/>
  <c r="L85" i="5"/>
  <c r="K85" i="5"/>
  <c r="H85" i="5"/>
  <c r="G85" i="5"/>
  <c r="D85" i="5"/>
  <c r="C85" i="5"/>
  <c r="B85" i="5"/>
  <c r="A85" i="5"/>
  <c r="M84" i="5"/>
  <c r="L84" i="5"/>
  <c r="K84" i="5"/>
  <c r="H84" i="5"/>
  <c r="G84" i="5"/>
  <c r="D84" i="5"/>
  <c r="C84" i="5"/>
  <c r="B84" i="5"/>
  <c r="A84" i="5"/>
  <c r="M83" i="5"/>
  <c r="L83" i="5"/>
  <c r="K83" i="5"/>
  <c r="H83" i="5"/>
  <c r="G83" i="5"/>
  <c r="D83" i="5"/>
  <c r="C83" i="5"/>
  <c r="B83" i="5"/>
  <c r="A83" i="5"/>
  <c r="M82" i="5"/>
  <c r="L82" i="5"/>
  <c r="K82" i="5"/>
  <c r="H82" i="5"/>
  <c r="G82" i="5"/>
  <c r="D82" i="5"/>
  <c r="C82" i="5"/>
  <c r="B82" i="5"/>
  <c r="A82" i="5"/>
  <c r="M81" i="5"/>
  <c r="L81" i="5"/>
  <c r="K81" i="5"/>
  <c r="H81" i="5"/>
  <c r="G81" i="5"/>
  <c r="D81" i="5"/>
  <c r="C81" i="5"/>
  <c r="B81" i="5"/>
  <c r="A81" i="5"/>
  <c r="M80" i="5"/>
  <c r="L80" i="5"/>
  <c r="K80" i="5"/>
  <c r="H80" i="5"/>
  <c r="G80" i="5"/>
  <c r="D80" i="5"/>
  <c r="C80" i="5"/>
  <c r="B80" i="5"/>
  <c r="A80" i="5"/>
  <c r="M79" i="5"/>
  <c r="L79" i="5"/>
  <c r="K79" i="5"/>
  <c r="H79" i="5"/>
  <c r="G79" i="5"/>
  <c r="D79" i="5"/>
  <c r="C79" i="5"/>
  <c r="B79" i="5"/>
  <c r="A79" i="5"/>
  <c r="M78" i="5"/>
  <c r="L78" i="5"/>
  <c r="K78" i="5"/>
  <c r="H78" i="5"/>
  <c r="G78" i="5"/>
  <c r="D78" i="5"/>
  <c r="C78" i="5"/>
  <c r="B78" i="5"/>
  <c r="A78" i="5"/>
  <c r="M77" i="5"/>
  <c r="L77" i="5"/>
  <c r="K77" i="5"/>
  <c r="H77" i="5"/>
  <c r="G77" i="5"/>
  <c r="D77" i="5"/>
  <c r="C77" i="5"/>
  <c r="B77" i="5"/>
  <c r="A77" i="5"/>
  <c r="M76" i="5"/>
  <c r="L76" i="5"/>
  <c r="K76" i="5"/>
  <c r="H76" i="5"/>
  <c r="G76" i="5"/>
  <c r="D76" i="5"/>
  <c r="C76" i="5"/>
  <c r="B76" i="5"/>
  <c r="A76" i="5"/>
  <c r="M75" i="5"/>
  <c r="L75" i="5"/>
  <c r="K75" i="5"/>
  <c r="H75" i="5"/>
  <c r="G75" i="5"/>
  <c r="D75" i="5"/>
  <c r="C75" i="5"/>
  <c r="B75" i="5"/>
  <c r="A75" i="5"/>
  <c r="M74" i="5"/>
  <c r="L74" i="5"/>
  <c r="K74" i="5"/>
  <c r="H74" i="5"/>
  <c r="G74" i="5"/>
  <c r="D74" i="5"/>
  <c r="C74" i="5"/>
  <c r="B74" i="5"/>
  <c r="A74" i="5"/>
  <c r="M73" i="5"/>
  <c r="L73" i="5"/>
  <c r="K73" i="5"/>
  <c r="H73" i="5"/>
  <c r="G73" i="5"/>
  <c r="D73" i="5"/>
  <c r="C73" i="5"/>
  <c r="B73" i="5"/>
  <c r="A73" i="5"/>
  <c r="M72" i="5"/>
  <c r="L72" i="5"/>
  <c r="K72" i="5"/>
  <c r="H72" i="5"/>
  <c r="G72" i="5"/>
  <c r="D72" i="5"/>
  <c r="C72" i="5"/>
  <c r="B72" i="5"/>
  <c r="A72" i="5"/>
  <c r="M71" i="5"/>
  <c r="L71" i="5"/>
  <c r="K71" i="5"/>
  <c r="H71" i="5"/>
  <c r="G71" i="5"/>
  <c r="D71" i="5"/>
  <c r="C71" i="5"/>
  <c r="B71" i="5"/>
  <c r="A71" i="5"/>
  <c r="M70" i="5"/>
  <c r="L70" i="5"/>
  <c r="K70" i="5"/>
  <c r="H70" i="5"/>
  <c r="G70" i="5"/>
  <c r="D70" i="5"/>
  <c r="C70" i="5"/>
  <c r="B70" i="5"/>
  <c r="A70" i="5"/>
  <c r="M69" i="5"/>
  <c r="L69" i="5"/>
  <c r="K69" i="5"/>
  <c r="H69" i="5"/>
  <c r="G69" i="5"/>
  <c r="D69" i="5"/>
  <c r="C69" i="5"/>
  <c r="B69" i="5"/>
  <c r="A69" i="5"/>
  <c r="M68" i="5"/>
  <c r="L68" i="5"/>
  <c r="K68" i="5"/>
  <c r="H68" i="5"/>
  <c r="G68" i="5"/>
  <c r="D68" i="5"/>
  <c r="C68" i="5"/>
  <c r="B68" i="5"/>
  <c r="A68" i="5"/>
  <c r="M67" i="5"/>
  <c r="L67" i="5"/>
  <c r="K67" i="5"/>
  <c r="H67" i="5"/>
  <c r="G67" i="5"/>
  <c r="D67" i="5"/>
  <c r="C67" i="5"/>
  <c r="B67" i="5"/>
  <c r="A67" i="5"/>
  <c r="M66" i="5"/>
  <c r="L66" i="5"/>
  <c r="K66" i="5"/>
  <c r="H66" i="5"/>
  <c r="G66" i="5"/>
  <c r="D66" i="5"/>
  <c r="C66" i="5"/>
  <c r="B66" i="5"/>
  <c r="A66" i="5"/>
  <c r="M65" i="5"/>
  <c r="L65" i="5"/>
  <c r="K65" i="5"/>
  <c r="H65" i="5"/>
  <c r="G65" i="5"/>
  <c r="D65" i="5"/>
  <c r="C65" i="5"/>
  <c r="B65" i="5"/>
  <c r="A65" i="5"/>
  <c r="M64" i="5"/>
  <c r="L64" i="5"/>
  <c r="K64" i="5"/>
  <c r="H64" i="5"/>
  <c r="G64" i="5"/>
  <c r="D64" i="5"/>
  <c r="C64" i="5"/>
  <c r="B64" i="5"/>
  <c r="A64" i="5"/>
  <c r="M63" i="5"/>
  <c r="L63" i="5"/>
  <c r="K63" i="5"/>
  <c r="H63" i="5"/>
  <c r="G63" i="5"/>
  <c r="D63" i="5"/>
  <c r="C63" i="5"/>
  <c r="B63" i="5"/>
  <c r="A63" i="5"/>
  <c r="M62" i="5"/>
  <c r="L62" i="5"/>
  <c r="K62" i="5"/>
  <c r="H62" i="5"/>
  <c r="G62" i="5"/>
  <c r="D62" i="5"/>
  <c r="C62" i="5"/>
  <c r="B62" i="5"/>
  <c r="A62" i="5"/>
  <c r="M61" i="5"/>
  <c r="L61" i="5"/>
  <c r="K61" i="5"/>
  <c r="H61" i="5"/>
  <c r="G61" i="5"/>
  <c r="D61" i="5"/>
  <c r="C61" i="5"/>
  <c r="B61" i="5"/>
  <c r="A61" i="5"/>
  <c r="M60" i="5"/>
  <c r="L60" i="5"/>
  <c r="K60" i="5"/>
  <c r="H60" i="5"/>
  <c r="G60" i="5"/>
  <c r="D60" i="5"/>
  <c r="C60" i="5"/>
  <c r="B60" i="5"/>
  <c r="A60" i="5"/>
  <c r="M59" i="5"/>
  <c r="L59" i="5"/>
  <c r="K59" i="5"/>
  <c r="H59" i="5"/>
  <c r="G59" i="5"/>
  <c r="D59" i="5"/>
  <c r="C59" i="5"/>
  <c r="B59" i="5"/>
  <c r="A59" i="5"/>
  <c r="M58" i="5"/>
  <c r="L58" i="5"/>
  <c r="K58" i="5"/>
  <c r="H58" i="5"/>
  <c r="G58" i="5"/>
  <c r="D58" i="5"/>
  <c r="C58" i="5"/>
  <c r="B58" i="5"/>
  <c r="A58" i="5"/>
  <c r="M57" i="5"/>
  <c r="L57" i="5"/>
  <c r="K57" i="5"/>
  <c r="H57" i="5"/>
  <c r="G57" i="5"/>
  <c r="D57" i="5"/>
  <c r="C57" i="5"/>
  <c r="B57" i="5"/>
  <c r="A57" i="5"/>
  <c r="M56" i="5"/>
  <c r="L56" i="5"/>
  <c r="K56" i="5"/>
  <c r="H56" i="5"/>
  <c r="G56" i="5"/>
  <c r="D56" i="5"/>
  <c r="C56" i="5"/>
  <c r="B56" i="5"/>
  <c r="A56" i="5"/>
  <c r="M55" i="5"/>
  <c r="L55" i="5"/>
  <c r="K55" i="5"/>
  <c r="H55" i="5"/>
  <c r="G55" i="5"/>
  <c r="D55" i="5"/>
  <c r="C55" i="5"/>
  <c r="B55" i="5"/>
  <c r="A55" i="5"/>
  <c r="M54" i="5"/>
  <c r="L54" i="5"/>
  <c r="K54" i="5"/>
  <c r="H54" i="5"/>
  <c r="G54" i="5"/>
  <c r="D54" i="5"/>
  <c r="C54" i="5"/>
  <c r="B54" i="5"/>
  <c r="A54" i="5"/>
  <c r="M53" i="5"/>
  <c r="L53" i="5"/>
  <c r="K53" i="5"/>
  <c r="H53" i="5"/>
  <c r="G53" i="5"/>
  <c r="D53" i="5"/>
  <c r="C53" i="5"/>
  <c r="B53" i="5"/>
  <c r="A53" i="5"/>
  <c r="M52" i="5"/>
  <c r="L52" i="5"/>
  <c r="K52" i="5"/>
  <c r="H52" i="5"/>
  <c r="G52" i="5"/>
  <c r="D52" i="5"/>
  <c r="C52" i="5"/>
  <c r="B52" i="5"/>
  <c r="A52" i="5"/>
  <c r="M51" i="5"/>
  <c r="L51" i="5"/>
  <c r="K51" i="5"/>
  <c r="H51" i="5"/>
  <c r="G51" i="5"/>
  <c r="D51" i="5"/>
  <c r="C51" i="5"/>
  <c r="B51" i="5"/>
  <c r="A51" i="5"/>
  <c r="M50" i="5"/>
  <c r="L50" i="5"/>
  <c r="K50" i="5"/>
  <c r="H50" i="5"/>
  <c r="G50" i="5"/>
  <c r="D50" i="5"/>
  <c r="C50" i="5"/>
  <c r="B50" i="5"/>
  <c r="A50" i="5"/>
  <c r="M49" i="5"/>
  <c r="L49" i="5"/>
  <c r="K49" i="5"/>
  <c r="H49" i="5"/>
  <c r="G49" i="5"/>
  <c r="D49" i="5"/>
  <c r="C49" i="5"/>
  <c r="B49" i="5"/>
  <c r="A49" i="5"/>
  <c r="M48" i="5"/>
  <c r="L48" i="5"/>
  <c r="K48" i="5"/>
  <c r="H48" i="5"/>
  <c r="G48" i="5"/>
  <c r="D48" i="5"/>
  <c r="C48" i="5"/>
  <c r="B48" i="5"/>
  <c r="A48" i="5"/>
  <c r="M47" i="5"/>
  <c r="L47" i="5"/>
  <c r="K47" i="5"/>
  <c r="H47" i="5"/>
  <c r="G47" i="5"/>
  <c r="D47" i="5"/>
  <c r="C47" i="5"/>
  <c r="B47" i="5"/>
  <c r="A47" i="5"/>
  <c r="M46" i="5"/>
  <c r="L46" i="5"/>
  <c r="K46" i="5"/>
  <c r="H46" i="5"/>
  <c r="G46" i="5"/>
  <c r="D46" i="5"/>
  <c r="C46" i="5"/>
  <c r="B46" i="5"/>
  <c r="A46" i="5"/>
  <c r="M45" i="5"/>
  <c r="L45" i="5"/>
  <c r="K45" i="5"/>
  <c r="H45" i="5"/>
  <c r="G45" i="5"/>
  <c r="D45" i="5"/>
  <c r="C45" i="5"/>
  <c r="B45" i="5"/>
  <c r="A45" i="5"/>
  <c r="M44" i="5"/>
  <c r="L44" i="5"/>
  <c r="K44" i="5"/>
  <c r="H44" i="5"/>
  <c r="G44" i="5"/>
  <c r="D44" i="5"/>
  <c r="C44" i="5"/>
  <c r="B44" i="5"/>
  <c r="A44" i="5"/>
  <c r="M43" i="5"/>
  <c r="L43" i="5"/>
  <c r="K43" i="5"/>
  <c r="H43" i="5"/>
  <c r="G43" i="5"/>
  <c r="D43" i="5"/>
  <c r="C43" i="5"/>
  <c r="B43" i="5"/>
  <c r="A43" i="5"/>
  <c r="M42" i="5"/>
  <c r="L42" i="5"/>
  <c r="K42" i="5"/>
  <c r="H42" i="5"/>
  <c r="G42" i="5"/>
  <c r="D42" i="5"/>
  <c r="C42" i="5"/>
  <c r="B42" i="5"/>
  <c r="A42" i="5"/>
  <c r="M41" i="5"/>
  <c r="L41" i="5"/>
  <c r="K41" i="5"/>
  <c r="H41" i="5"/>
  <c r="G41" i="5"/>
  <c r="D41" i="5"/>
  <c r="C41" i="5"/>
  <c r="B41" i="5"/>
  <c r="A41" i="5"/>
  <c r="M40" i="5"/>
  <c r="L40" i="5"/>
  <c r="K40" i="5"/>
  <c r="H40" i="5"/>
  <c r="G40" i="5"/>
  <c r="D40" i="5"/>
  <c r="C40" i="5"/>
  <c r="B40" i="5"/>
  <c r="A40" i="5"/>
  <c r="M39" i="5"/>
  <c r="L39" i="5"/>
  <c r="K39" i="5"/>
  <c r="H39" i="5"/>
  <c r="G39" i="5"/>
  <c r="D39" i="5"/>
  <c r="C39" i="5"/>
  <c r="B39" i="5"/>
  <c r="A39" i="5"/>
  <c r="M38" i="5"/>
  <c r="L38" i="5"/>
  <c r="K38" i="5"/>
  <c r="H38" i="5"/>
  <c r="G38" i="5"/>
  <c r="D38" i="5"/>
  <c r="C38" i="5"/>
  <c r="B38" i="5"/>
  <c r="A38" i="5"/>
  <c r="M37" i="5"/>
  <c r="L37" i="5"/>
  <c r="K37" i="5"/>
  <c r="H37" i="5"/>
  <c r="G37" i="5"/>
  <c r="D37" i="5"/>
  <c r="C37" i="5"/>
  <c r="B37" i="5"/>
  <c r="A37" i="5"/>
  <c r="M36" i="5"/>
  <c r="L36" i="5"/>
  <c r="K36" i="5"/>
  <c r="H36" i="5"/>
  <c r="G36" i="5"/>
  <c r="D36" i="5"/>
  <c r="C36" i="5"/>
  <c r="B36" i="5"/>
  <c r="A36" i="5"/>
  <c r="M35" i="5"/>
  <c r="L35" i="5"/>
  <c r="K35" i="5"/>
  <c r="H35" i="5"/>
  <c r="G35" i="5"/>
  <c r="D35" i="5"/>
  <c r="C35" i="5"/>
  <c r="B35" i="5"/>
  <c r="A35" i="5"/>
  <c r="M34" i="5"/>
  <c r="L34" i="5"/>
  <c r="K34" i="5"/>
  <c r="H34" i="5"/>
  <c r="G34" i="5"/>
  <c r="D34" i="5"/>
  <c r="C34" i="5"/>
  <c r="B34" i="5"/>
  <c r="A34" i="5"/>
  <c r="M33" i="5"/>
  <c r="L33" i="5"/>
  <c r="K33" i="5"/>
  <c r="H33" i="5"/>
  <c r="G33" i="5"/>
  <c r="D33" i="5"/>
  <c r="C33" i="5"/>
  <c r="B33" i="5"/>
  <c r="A33" i="5"/>
  <c r="M32" i="5"/>
  <c r="L32" i="5"/>
  <c r="K32" i="5"/>
  <c r="H32" i="5"/>
  <c r="G32" i="5"/>
  <c r="D32" i="5"/>
  <c r="C32" i="5"/>
  <c r="B32" i="5"/>
  <c r="A32" i="5"/>
  <c r="M31" i="5"/>
  <c r="L31" i="5"/>
  <c r="K31" i="5"/>
  <c r="H31" i="5"/>
  <c r="G31" i="5"/>
  <c r="D31" i="5"/>
  <c r="C31" i="5"/>
  <c r="B31" i="5"/>
  <c r="A31" i="5"/>
  <c r="M30" i="5"/>
  <c r="L30" i="5"/>
  <c r="K30" i="5"/>
  <c r="H30" i="5"/>
  <c r="G30" i="5"/>
  <c r="D30" i="5"/>
  <c r="C30" i="5"/>
  <c r="B30" i="5"/>
  <c r="A30" i="5"/>
  <c r="M29" i="5"/>
  <c r="L29" i="5"/>
  <c r="K29" i="5"/>
  <c r="H29" i="5"/>
  <c r="G29" i="5"/>
  <c r="D29" i="5"/>
  <c r="C29" i="5"/>
  <c r="B29" i="5"/>
  <c r="A29" i="5"/>
  <c r="M28" i="5"/>
  <c r="L28" i="5"/>
  <c r="K28" i="5"/>
  <c r="H28" i="5"/>
  <c r="G28" i="5"/>
  <c r="D28" i="5"/>
  <c r="C28" i="5"/>
  <c r="B28" i="5"/>
  <c r="A28" i="5"/>
  <c r="M27" i="5"/>
  <c r="L27" i="5"/>
  <c r="K27" i="5"/>
  <c r="H27" i="5"/>
  <c r="G27" i="5"/>
  <c r="D27" i="5"/>
  <c r="C27" i="5"/>
  <c r="B27" i="5"/>
  <c r="A27" i="5"/>
  <c r="M26" i="5"/>
  <c r="L26" i="5"/>
  <c r="K26" i="5"/>
  <c r="H26" i="5"/>
  <c r="G26" i="5"/>
  <c r="D26" i="5"/>
  <c r="C26" i="5"/>
  <c r="B26" i="5"/>
  <c r="A26" i="5"/>
  <c r="M25" i="5"/>
  <c r="L25" i="5"/>
  <c r="K25" i="5"/>
  <c r="H25" i="5"/>
  <c r="G25" i="5"/>
  <c r="D25" i="5"/>
  <c r="C25" i="5"/>
  <c r="B25" i="5"/>
  <c r="A25" i="5"/>
  <c r="M24" i="5"/>
  <c r="L24" i="5"/>
  <c r="K24" i="5"/>
  <c r="H24" i="5"/>
  <c r="G24" i="5"/>
  <c r="D24" i="5"/>
  <c r="C24" i="5"/>
  <c r="B24" i="5"/>
  <c r="A24" i="5"/>
  <c r="M23" i="5"/>
  <c r="L23" i="5"/>
  <c r="K23" i="5"/>
  <c r="H23" i="5"/>
  <c r="G23" i="5"/>
  <c r="D23" i="5"/>
  <c r="C23" i="5"/>
  <c r="B23" i="5"/>
  <c r="A23" i="5"/>
  <c r="M22" i="5"/>
  <c r="L22" i="5"/>
  <c r="K22" i="5"/>
  <c r="H22" i="5"/>
  <c r="G22" i="5"/>
  <c r="D22" i="5"/>
  <c r="C22" i="5"/>
  <c r="B22" i="5"/>
  <c r="A22" i="5"/>
  <c r="M21" i="5"/>
  <c r="L21" i="5"/>
  <c r="K21" i="5"/>
  <c r="H21" i="5"/>
  <c r="G21" i="5"/>
  <c r="D21" i="5"/>
  <c r="C21" i="5"/>
  <c r="B21" i="5"/>
  <c r="A21" i="5"/>
  <c r="M20" i="5"/>
  <c r="L20" i="5"/>
  <c r="K20" i="5"/>
  <c r="H20" i="5"/>
  <c r="G20" i="5"/>
  <c r="D20" i="5"/>
  <c r="C20" i="5"/>
  <c r="B20" i="5"/>
  <c r="A20" i="5"/>
  <c r="M19" i="5"/>
  <c r="L19" i="5"/>
  <c r="K19" i="5"/>
  <c r="H19" i="5"/>
  <c r="G19" i="5"/>
  <c r="D19" i="5"/>
  <c r="C19" i="5"/>
  <c r="B19" i="5"/>
  <c r="A19" i="5"/>
  <c r="M18" i="5"/>
  <c r="L18" i="5"/>
  <c r="K18" i="5"/>
  <c r="H18" i="5"/>
  <c r="G18" i="5"/>
  <c r="D18" i="5"/>
  <c r="C18" i="5"/>
  <c r="B18" i="5"/>
  <c r="A18" i="5"/>
  <c r="M17" i="5"/>
  <c r="L17" i="5"/>
  <c r="K17" i="5"/>
  <c r="H17" i="5"/>
  <c r="G17" i="5"/>
  <c r="D17" i="5"/>
  <c r="C17" i="5"/>
  <c r="B17" i="5"/>
  <c r="A17" i="5"/>
  <c r="M16" i="5"/>
  <c r="L16" i="5"/>
  <c r="K16" i="5"/>
  <c r="H16" i="5"/>
  <c r="G16" i="5"/>
  <c r="D16" i="5"/>
  <c r="C16" i="5"/>
  <c r="B16" i="5"/>
  <c r="A16" i="5"/>
  <c r="M15" i="5"/>
  <c r="L15" i="5"/>
  <c r="K15" i="5"/>
  <c r="H15" i="5"/>
  <c r="G15" i="5"/>
  <c r="D15" i="5"/>
  <c r="C15" i="5"/>
  <c r="B15" i="5"/>
  <c r="A15" i="5"/>
  <c r="M14" i="5"/>
  <c r="L14" i="5"/>
  <c r="K14" i="5"/>
  <c r="H14" i="5"/>
  <c r="G14" i="5"/>
  <c r="D14" i="5"/>
  <c r="C14" i="5"/>
  <c r="B14" i="5"/>
  <c r="A14" i="5"/>
  <c r="M13" i="5"/>
  <c r="L13" i="5"/>
  <c r="K13" i="5"/>
  <c r="H13" i="5"/>
  <c r="G13" i="5"/>
  <c r="D13" i="5"/>
  <c r="C13" i="5"/>
  <c r="B13" i="5"/>
  <c r="A13" i="5"/>
  <c r="M12" i="5"/>
  <c r="L12" i="5"/>
  <c r="K12" i="5"/>
  <c r="H12" i="5"/>
  <c r="G12" i="5"/>
  <c r="D12" i="5"/>
  <c r="C12" i="5"/>
  <c r="B12" i="5"/>
  <c r="A12" i="5"/>
  <c r="M11" i="5"/>
  <c r="L11" i="5"/>
  <c r="K11" i="5"/>
  <c r="H11" i="5"/>
  <c r="G11" i="5"/>
  <c r="D11" i="5"/>
  <c r="C11" i="5"/>
  <c r="B11" i="5"/>
  <c r="A11" i="5"/>
  <c r="M10" i="5"/>
  <c r="L10" i="5"/>
  <c r="K10" i="5"/>
  <c r="H10" i="5"/>
  <c r="G10" i="5"/>
  <c r="D10" i="5"/>
  <c r="C10" i="5"/>
  <c r="B10" i="5"/>
  <c r="A10" i="5"/>
  <c r="M9" i="5"/>
  <c r="L9" i="5"/>
  <c r="K9" i="5"/>
  <c r="H9" i="5"/>
  <c r="G9" i="5"/>
  <c r="D9" i="5"/>
  <c r="C9" i="5"/>
  <c r="B9" i="5"/>
  <c r="A9" i="5"/>
  <c r="M8" i="5"/>
  <c r="L8" i="5"/>
  <c r="K8" i="5"/>
  <c r="H8" i="5"/>
  <c r="G8" i="5"/>
  <c r="D8" i="5"/>
  <c r="C8" i="5"/>
  <c r="B8" i="5"/>
  <c r="A8" i="5"/>
  <c r="M7" i="5"/>
  <c r="L7" i="5"/>
  <c r="K7" i="5"/>
  <c r="H7" i="5"/>
  <c r="G7" i="5"/>
  <c r="D7" i="5"/>
  <c r="C7" i="5"/>
  <c r="B7" i="5"/>
  <c r="A7" i="5"/>
  <c r="M6" i="5"/>
  <c r="L6" i="5"/>
  <c r="K6" i="5"/>
  <c r="H6" i="5"/>
  <c r="G6" i="5"/>
  <c r="D6" i="5"/>
  <c r="C6" i="5"/>
  <c r="B6" i="5"/>
  <c r="A6" i="5"/>
  <c r="M5" i="5"/>
  <c r="L5" i="5"/>
  <c r="K5" i="5"/>
  <c r="H5" i="5"/>
  <c r="G5" i="5"/>
  <c r="D5" i="5"/>
  <c r="C5" i="5"/>
  <c r="B5" i="5"/>
  <c r="A5" i="5"/>
  <c r="M4" i="5"/>
  <c r="L4" i="5"/>
  <c r="K4" i="5"/>
  <c r="H4" i="5"/>
  <c r="G4" i="5"/>
  <c r="D4" i="5"/>
  <c r="C4" i="5"/>
  <c r="B4" i="5"/>
  <c r="A4" i="5"/>
  <c r="M3" i="5"/>
  <c r="L3" i="5"/>
  <c r="K3" i="5"/>
  <c r="H3" i="5"/>
  <c r="G3" i="5"/>
  <c r="D3" i="5"/>
  <c r="C3" i="5"/>
  <c r="B3" i="5"/>
  <c r="A3" i="5"/>
  <c r="M2" i="5"/>
  <c r="L2" i="5"/>
  <c r="K2" i="5"/>
  <c r="H2" i="5"/>
  <c r="G2" i="5"/>
  <c r="D2" i="5"/>
  <c r="C2" i="5"/>
  <c r="B2" i="5"/>
  <c r="A2" i="5"/>
  <c r="L1" i="5"/>
  <c r="H1" i="5"/>
  <c r="G1" i="5"/>
  <c r="F1" i="5"/>
  <c r="E1" i="5"/>
  <c r="D1" i="5"/>
  <c r="C1" i="5"/>
  <c r="B1" i="5"/>
  <c r="A1" i="5"/>
  <c r="T176" i="2"/>
  <c r="W176" i="2" s="1"/>
  <c r="T176" i="3"/>
  <c r="S176" i="3"/>
  <c r="S176" i="2"/>
  <c r="Y186" i="3"/>
  <c r="X1" i="3"/>
  <c r="X177" i="3"/>
  <c r="X190" i="3"/>
  <c r="X6" i="1"/>
  <c r="X22" i="1"/>
  <c r="X38" i="1"/>
  <c r="X54" i="1"/>
  <c r="X70" i="1"/>
  <c r="X86" i="1"/>
  <c r="X102" i="1"/>
  <c r="X118" i="1"/>
  <c r="X134" i="1"/>
  <c r="X150" i="1"/>
  <c r="X166" i="1"/>
  <c r="W176" i="3"/>
  <c r="W179" i="3"/>
  <c r="W177" i="2"/>
  <c r="W5" i="1"/>
  <c r="W21" i="1"/>
  <c r="W41" i="1"/>
  <c r="W43" i="1"/>
  <c r="W50" i="1"/>
  <c r="W51" i="1"/>
  <c r="W58" i="1"/>
  <c r="W59" i="1"/>
  <c r="W66" i="1"/>
  <c r="W67" i="1"/>
  <c r="W74" i="1"/>
  <c r="W75" i="1"/>
  <c r="W82" i="1"/>
  <c r="W83" i="1"/>
  <c r="W90" i="1"/>
  <c r="W91" i="1"/>
  <c r="W98" i="1"/>
  <c r="W99" i="1"/>
  <c r="W106" i="1"/>
  <c r="W107" i="1"/>
  <c r="W114" i="1"/>
  <c r="W115" i="1"/>
  <c r="W122" i="1"/>
  <c r="W123" i="1"/>
  <c r="W130" i="1"/>
  <c r="W131" i="1"/>
  <c r="W138" i="1"/>
  <c r="W139" i="1"/>
  <c r="W146" i="1"/>
  <c r="W147" i="1"/>
  <c r="W154" i="1"/>
  <c r="W155" i="1"/>
  <c r="W162" i="1"/>
  <c r="W163" i="1"/>
  <c r="W170" i="1"/>
  <c r="W171" i="1"/>
  <c r="W2" i="1"/>
  <c r="U177" i="2"/>
  <c r="U181" i="2"/>
  <c r="U185" i="2"/>
  <c r="U189" i="2"/>
  <c r="T177" i="2"/>
  <c r="T178" i="2"/>
  <c r="T179" i="2"/>
  <c r="T180" i="2"/>
  <c r="T181" i="2"/>
  <c r="T182" i="2"/>
  <c r="T183" i="2"/>
  <c r="X183" i="2" s="1"/>
  <c r="T184" i="2"/>
  <c r="T185" i="2"/>
  <c r="T186" i="2"/>
  <c r="X186" i="2" s="1"/>
  <c r="T187" i="2"/>
  <c r="T188" i="2"/>
  <c r="T189" i="2"/>
  <c r="T190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U178" i="3"/>
  <c r="U179" i="3"/>
  <c r="Y179" i="3" s="1"/>
  <c r="U186" i="3"/>
  <c r="U187" i="3"/>
  <c r="T177" i="3"/>
  <c r="T178" i="3"/>
  <c r="T179" i="3"/>
  <c r="T180" i="3"/>
  <c r="T181" i="3"/>
  <c r="T182" i="3"/>
  <c r="T183" i="3"/>
  <c r="T184" i="3"/>
  <c r="W184" i="3" s="1"/>
  <c r="T185" i="3"/>
  <c r="X185" i="3" s="1"/>
  <c r="T186" i="3"/>
  <c r="T187" i="3"/>
  <c r="T188" i="3"/>
  <c r="T189" i="3"/>
  <c r="T190" i="3"/>
  <c r="S177" i="3"/>
  <c r="S178" i="3"/>
  <c r="Y178" i="3" s="1"/>
  <c r="S179" i="3"/>
  <c r="X179" i="3" s="1"/>
  <c r="S180" i="3"/>
  <c r="S181" i="3"/>
  <c r="S182" i="3"/>
  <c r="S183" i="3"/>
  <c r="S184" i="3"/>
  <c r="S185" i="3"/>
  <c r="S186" i="3"/>
  <c r="S187" i="3"/>
  <c r="X187" i="3" s="1"/>
  <c r="S188" i="3"/>
  <c r="S189" i="3"/>
  <c r="S190" i="3"/>
  <c r="T1" i="3"/>
  <c r="U1" i="3"/>
  <c r="S1" i="3"/>
  <c r="S1" i="2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T7" i="1"/>
  <c r="T8" i="1"/>
  <c r="F8" i="5" s="1"/>
  <c r="T9" i="1"/>
  <c r="F9" i="5" s="1"/>
  <c r="T10" i="1"/>
  <c r="T11" i="1"/>
  <c r="T12" i="1"/>
  <c r="F12" i="5" s="1"/>
  <c r="T13" i="1"/>
  <c r="F13" i="5" s="1"/>
  <c r="T14" i="1"/>
  <c r="T15" i="1"/>
  <c r="T16" i="1"/>
  <c r="F16" i="5" s="1"/>
  <c r="T17" i="1"/>
  <c r="F17" i="5" s="1"/>
  <c r="T18" i="1"/>
  <c r="T19" i="1"/>
  <c r="T20" i="1"/>
  <c r="F20" i="5" s="1"/>
  <c r="T21" i="1"/>
  <c r="F21" i="5" s="1"/>
  <c r="T22" i="1"/>
  <c r="T23" i="1"/>
  <c r="T24" i="1"/>
  <c r="F24" i="5" s="1"/>
  <c r="T25" i="1"/>
  <c r="F25" i="5" s="1"/>
  <c r="T26" i="1"/>
  <c r="T27" i="1"/>
  <c r="T28" i="1"/>
  <c r="F28" i="5" s="1"/>
  <c r="T29" i="1"/>
  <c r="F29" i="5" s="1"/>
  <c r="T30" i="1"/>
  <c r="T31" i="1"/>
  <c r="T32" i="1"/>
  <c r="F32" i="5" s="1"/>
  <c r="T33" i="1"/>
  <c r="F33" i="5" s="1"/>
  <c r="T34" i="1"/>
  <c r="T35" i="1"/>
  <c r="T36" i="1"/>
  <c r="F36" i="5" s="1"/>
  <c r="T37" i="1"/>
  <c r="F37" i="5" s="1"/>
  <c r="T38" i="1"/>
  <c r="T39" i="1"/>
  <c r="T40" i="1"/>
  <c r="F40" i="5" s="1"/>
  <c r="T41" i="1"/>
  <c r="F41" i="5" s="1"/>
  <c r="T42" i="1"/>
  <c r="T43" i="1"/>
  <c r="T44" i="1"/>
  <c r="F44" i="5" s="1"/>
  <c r="T45" i="1"/>
  <c r="F45" i="5" s="1"/>
  <c r="T46" i="1"/>
  <c r="T47" i="1"/>
  <c r="T48" i="1"/>
  <c r="F48" i="5" s="1"/>
  <c r="T49" i="1"/>
  <c r="F49" i="5" s="1"/>
  <c r="T50" i="1"/>
  <c r="T51" i="1"/>
  <c r="T52" i="1"/>
  <c r="F52" i="5" s="1"/>
  <c r="T53" i="1"/>
  <c r="F53" i="5" s="1"/>
  <c r="T54" i="1"/>
  <c r="T55" i="1"/>
  <c r="T56" i="1"/>
  <c r="F56" i="5" s="1"/>
  <c r="T57" i="1"/>
  <c r="F57" i="5" s="1"/>
  <c r="T58" i="1"/>
  <c r="T59" i="1"/>
  <c r="T60" i="1"/>
  <c r="F60" i="5" s="1"/>
  <c r="T61" i="1"/>
  <c r="F61" i="5" s="1"/>
  <c r="T62" i="1"/>
  <c r="T63" i="1"/>
  <c r="T64" i="1"/>
  <c r="F64" i="5" s="1"/>
  <c r="T65" i="1"/>
  <c r="F65" i="5" s="1"/>
  <c r="T66" i="1"/>
  <c r="T67" i="1"/>
  <c r="T68" i="1"/>
  <c r="F68" i="5" s="1"/>
  <c r="T69" i="1"/>
  <c r="F69" i="5" s="1"/>
  <c r="T70" i="1"/>
  <c r="T71" i="1"/>
  <c r="T72" i="1"/>
  <c r="F72" i="5" s="1"/>
  <c r="T73" i="1"/>
  <c r="F73" i="5" s="1"/>
  <c r="T74" i="1"/>
  <c r="T75" i="1"/>
  <c r="T76" i="1"/>
  <c r="F76" i="5" s="1"/>
  <c r="T77" i="1"/>
  <c r="F77" i="5" s="1"/>
  <c r="T78" i="1"/>
  <c r="T79" i="1"/>
  <c r="T80" i="1"/>
  <c r="F80" i="5" s="1"/>
  <c r="T81" i="1"/>
  <c r="F81" i="5" s="1"/>
  <c r="T82" i="1"/>
  <c r="T83" i="1"/>
  <c r="T84" i="1"/>
  <c r="F84" i="5" s="1"/>
  <c r="T85" i="1"/>
  <c r="F85" i="5" s="1"/>
  <c r="T86" i="1"/>
  <c r="T87" i="1"/>
  <c r="T88" i="1"/>
  <c r="F88" i="5" s="1"/>
  <c r="T89" i="1"/>
  <c r="F89" i="5" s="1"/>
  <c r="T90" i="1"/>
  <c r="T91" i="1"/>
  <c r="T92" i="1"/>
  <c r="F92" i="5" s="1"/>
  <c r="T93" i="1"/>
  <c r="F93" i="5" s="1"/>
  <c r="T94" i="1"/>
  <c r="T95" i="1"/>
  <c r="T96" i="1"/>
  <c r="F96" i="5" s="1"/>
  <c r="T97" i="1"/>
  <c r="F97" i="5" s="1"/>
  <c r="T98" i="1"/>
  <c r="T99" i="1"/>
  <c r="T100" i="1"/>
  <c r="F100" i="5" s="1"/>
  <c r="T101" i="1"/>
  <c r="F101" i="5" s="1"/>
  <c r="T102" i="1"/>
  <c r="T103" i="1"/>
  <c r="T104" i="1"/>
  <c r="F104" i="5" s="1"/>
  <c r="T105" i="1"/>
  <c r="F105" i="5" s="1"/>
  <c r="T106" i="1"/>
  <c r="T107" i="1"/>
  <c r="T108" i="1"/>
  <c r="F108" i="5" s="1"/>
  <c r="T109" i="1"/>
  <c r="F109" i="5" s="1"/>
  <c r="T110" i="1"/>
  <c r="T111" i="1"/>
  <c r="T112" i="1"/>
  <c r="F112" i="5" s="1"/>
  <c r="T113" i="1"/>
  <c r="F113" i="5" s="1"/>
  <c r="T114" i="1"/>
  <c r="T115" i="1"/>
  <c r="T116" i="1"/>
  <c r="F116" i="5" s="1"/>
  <c r="T117" i="1"/>
  <c r="F117" i="5" s="1"/>
  <c r="T118" i="1"/>
  <c r="T119" i="1"/>
  <c r="T120" i="1"/>
  <c r="F120" i="5" s="1"/>
  <c r="T121" i="1"/>
  <c r="F121" i="5" s="1"/>
  <c r="T122" i="1"/>
  <c r="T123" i="1"/>
  <c r="T124" i="1"/>
  <c r="F124" i="5" s="1"/>
  <c r="T125" i="1"/>
  <c r="F125" i="5" s="1"/>
  <c r="T126" i="1"/>
  <c r="T127" i="1"/>
  <c r="T128" i="1"/>
  <c r="F128" i="5" s="1"/>
  <c r="T129" i="1"/>
  <c r="F129" i="5" s="1"/>
  <c r="T130" i="1"/>
  <c r="T131" i="1"/>
  <c r="T132" i="1"/>
  <c r="F132" i="5" s="1"/>
  <c r="T133" i="1"/>
  <c r="F133" i="5" s="1"/>
  <c r="T134" i="1"/>
  <c r="T135" i="1"/>
  <c r="T136" i="1"/>
  <c r="F136" i="5" s="1"/>
  <c r="T137" i="1"/>
  <c r="F137" i="5" s="1"/>
  <c r="T138" i="1"/>
  <c r="T139" i="1"/>
  <c r="T140" i="1"/>
  <c r="F140" i="5" s="1"/>
  <c r="T141" i="1"/>
  <c r="F141" i="5" s="1"/>
  <c r="T142" i="1"/>
  <c r="T143" i="1"/>
  <c r="T144" i="1"/>
  <c r="F144" i="5" s="1"/>
  <c r="T145" i="1"/>
  <c r="F145" i="5" s="1"/>
  <c r="T146" i="1"/>
  <c r="T147" i="1"/>
  <c r="T148" i="1"/>
  <c r="F148" i="5" s="1"/>
  <c r="T149" i="1"/>
  <c r="F149" i="5" s="1"/>
  <c r="T150" i="1"/>
  <c r="T151" i="1"/>
  <c r="T152" i="1"/>
  <c r="F152" i="5" s="1"/>
  <c r="T153" i="1"/>
  <c r="F153" i="5" s="1"/>
  <c r="T154" i="1"/>
  <c r="T155" i="1"/>
  <c r="T156" i="1"/>
  <c r="F156" i="5" s="1"/>
  <c r="T157" i="1"/>
  <c r="F157" i="5" s="1"/>
  <c r="T158" i="1"/>
  <c r="T159" i="1"/>
  <c r="T160" i="1"/>
  <c r="F160" i="5" s="1"/>
  <c r="T161" i="1"/>
  <c r="F161" i="5" s="1"/>
  <c r="T162" i="1"/>
  <c r="T163" i="1"/>
  <c r="T164" i="1"/>
  <c r="F164" i="5" s="1"/>
  <c r="T165" i="1"/>
  <c r="F165" i="5" s="1"/>
  <c r="T166" i="1"/>
  <c r="F166" i="5" s="1"/>
  <c r="T167" i="1"/>
  <c r="F167" i="5" s="1"/>
  <c r="T168" i="1"/>
  <c r="F168" i="5" s="1"/>
  <c r="T169" i="1"/>
  <c r="F169" i="5" s="1"/>
  <c r="T170" i="1"/>
  <c r="F170" i="5" s="1"/>
  <c r="T171" i="1"/>
  <c r="F171" i="5" s="1"/>
  <c r="T172" i="1"/>
  <c r="F172" i="5" s="1"/>
  <c r="T173" i="1"/>
  <c r="F173" i="5" s="1"/>
  <c r="T174" i="1"/>
  <c r="F174" i="5" s="1"/>
  <c r="T175" i="1"/>
  <c r="F175" i="5" s="1"/>
  <c r="T176" i="1"/>
  <c r="F176" i="5" s="1"/>
  <c r="T177" i="1"/>
  <c r="F177" i="5" s="1"/>
  <c r="T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W16" i="1" s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E46" i="5" s="1"/>
  <c r="S47" i="1"/>
  <c r="W47" i="1" s="1"/>
  <c r="S48" i="1"/>
  <c r="S49" i="1"/>
  <c r="S50" i="1"/>
  <c r="S51" i="1"/>
  <c r="S52" i="1"/>
  <c r="S53" i="1"/>
  <c r="S54" i="1"/>
  <c r="E54" i="5" s="1"/>
  <c r="S55" i="1"/>
  <c r="W55" i="1" s="1"/>
  <c r="S56" i="1"/>
  <c r="S57" i="1"/>
  <c r="S58" i="1"/>
  <c r="S59" i="1"/>
  <c r="S60" i="1"/>
  <c r="S61" i="1"/>
  <c r="S62" i="1"/>
  <c r="E62" i="5" s="1"/>
  <c r="S63" i="1"/>
  <c r="W63" i="1" s="1"/>
  <c r="S64" i="1"/>
  <c r="S65" i="1"/>
  <c r="S66" i="1"/>
  <c r="S67" i="1"/>
  <c r="S68" i="1"/>
  <c r="S69" i="1"/>
  <c r="S70" i="1"/>
  <c r="E70" i="5" s="1"/>
  <c r="S71" i="1"/>
  <c r="W71" i="1" s="1"/>
  <c r="S72" i="1"/>
  <c r="S73" i="1"/>
  <c r="S74" i="1"/>
  <c r="S75" i="1"/>
  <c r="S76" i="1"/>
  <c r="S77" i="1"/>
  <c r="S78" i="1"/>
  <c r="E78" i="5" s="1"/>
  <c r="S79" i="1"/>
  <c r="S80" i="1"/>
  <c r="S81" i="1"/>
  <c r="S82" i="1"/>
  <c r="S83" i="1"/>
  <c r="X83" i="1" s="1"/>
  <c r="S84" i="1"/>
  <c r="S85" i="1"/>
  <c r="S86" i="1"/>
  <c r="E86" i="5" s="1"/>
  <c r="S87" i="1"/>
  <c r="S88" i="1"/>
  <c r="S89" i="1"/>
  <c r="S90" i="1"/>
  <c r="S91" i="1"/>
  <c r="S92" i="1"/>
  <c r="S93" i="1"/>
  <c r="S94" i="1"/>
  <c r="E94" i="5" s="1"/>
  <c r="S95" i="1"/>
  <c r="S96" i="1"/>
  <c r="S97" i="1"/>
  <c r="S98" i="1"/>
  <c r="S99" i="1"/>
  <c r="S100" i="1"/>
  <c r="S101" i="1"/>
  <c r="S102" i="1"/>
  <c r="E102" i="5" s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X115" i="1" s="1"/>
  <c r="S116" i="1"/>
  <c r="S117" i="1"/>
  <c r="S118" i="1"/>
  <c r="E118" i="5" s="1"/>
  <c r="S119" i="1"/>
  <c r="S120" i="1"/>
  <c r="S121" i="1"/>
  <c r="S122" i="1"/>
  <c r="S123" i="1"/>
  <c r="S124" i="1"/>
  <c r="S125" i="1"/>
  <c r="S126" i="1"/>
  <c r="E126" i="5" s="1"/>
  <c r="S127" i="1"/>
  <c r="S128" i="1"/>
  <c r="S129" i="1"/>
  <c r="S130" i="1"/>
  <c r="S131" i="1"/>
  <c r="S132" i="1"/>
  <c r="S133" i="1"/>
  <c r="S134" i="1"/>
  <c r="E134" i="5" s="1"/>
  <c r="S135" i="1"/>
  <c r="S136" i="1"/>
  <c r="S137" i="1"/>
  <c r="S138" i="1"/>
  <c r="S139" i="1"/>
  <c r="S140" i="1"/>
  <c r="S141" i="1"/>
  <c r="S142" i="1"/>
  <c r="E142" i="5" s="1"/>
  <c r="S143" i="1"/>
  <c r="S144" i="1"/>
  <c r="S145" i="1"/>
  <c r="S146" i="1"/>
  <c r="S147" i="1"/>
  <c r="X147" i="1" s="1"/>
  <c r="S148" i="1"/>
  <c r="S149" i="1"/>
  <c r="S150" i="1"/>
  <c r="E150" i="5" s="1"/>
  <c r="S151" i="1"/>
  <c r="S152" i="1"/>
  <c r="S153" i="1"/>
  <c r="S154" i="1"/>
  <c r="S155" i="1"/>
  <c r="S156" i="1"/>
  <c r="S157" i="1"/>
  <c r="S158" i="1"/>
  <c r="E158" i="5" s="1"/>
  <c r="S159" i="1"/>
  <c r="S160" i="1"/>
  <c r="S161" i="1"/>
  <c r="S162" i="1"/>
  <c r="S163" i="1"/>
  <c r="S164" i="1"/>
  <c r="S165" i="1"/>
  <c r="S166" i="1"/>
  <c r="E166" i="5" s="1"/>
  <c r="S167" i="1"/>
  <c r="S168" i="1"/>
  <c r="S169" i="1"/>
  <c r="S170" i="1"/>
  <c r="S171" i="1"/>
  <c r="S172" i="1"/>
  <c r="S173" i="1"/>
  <c r="S174" i="1"/>
  <c r="E174" i="5" s="1"/>
  <c r="S175" i="1"/>
  <c r="W175" i="1" s="1"/>
  <c r="S176" i="1"/>
  <c r="S177" i="1"/>
  <c r="S2" i="1"/>
  <c r="P179" i="5" l="1"/>
  <c r="N178" i="5"/>
  <c r="O178" i="5" s="1"/>
  <c r="P178" i="5"/>
  <c r="I179" i="5"/>
  <c r="P180" i="5"/>
  <c r="J169" i="5"/>
  <c r="J173" i="5"/>
  <c r="J177" i="5"/>
  <c r="Y117" i="1"/>
  <c r="Y37" i="1"/>
  <c r="Y165" i="1"/>
  <c r="E176" i="5"/>
  <c r="X176" i="1"/>
  <c r="W176" i="1"/>
  <c r="E168" i="5"/>
  <c r="X168" i="1"/>
  <c r="W168" i="1"/>
  <c r="E160" i="5"/>
  <c r="X160" i="1"/>
  <c r="W160" i="1"/>
  <c r="X152" i="1"/>
  <c r="Y152" i="1"/>
  <c r="W152" i="1"/>
  <c r="E144" i="5"/>
  <c r="X144" i="1"/>
  <c r="Y144" i="1"/>
  <c r="W144" i="1"/>
  <c r="E136" i="5"/>
  <c r="X136" i="1"/>
  <c r="Y136" i="1"/>
  <c r="W136" i="1"/>
  <c r="E128" i="5"/>
  <c r="X128" i="1"/>
  <c r="W128" i="1"/>
  <c r="E120" i="5"/>
  <c r="I120" i="5" s="1"/>
  <c r="X120" i="1"/>
  <c r="Y120" i="1"/>
  <c r="W120" i="1"/>
  <c r="E112" i="5"/>
  <c r="X112" i="1"/>
  <c r="Y112" i="1"/>
  <c r="W112" i="1"/>
  <c r="E104" i="5"/>
  <c r="X104" i="1"/>
  <c r="Y104" i="1"/>
  <c r="W104" i="1"/>
  <c r="E96" i="5"/>
  <c r="I96" i="5" s="1"/>
  <c r="X96" i="1"/>
  <c r="W96" i="1"/>
  <c r="E84" i="5"/>
  <c r="X84" i="1"/>
  <c r="Y84" i="1"/>
  <c r="W84" i="1"/>
  <c r="E68" i="5"/>
  <c r="X68" i="1"/>
  <c r="Y68" i="1"/>
  <c r="W68" i="1"/>
  <c r="E60" i="5"/>
  <c r="X60" i="1"/>
  <c r="Y60" i="1"/>
  <c r="W60" i="1"/>
  <c r="E52" i="5"/>
  <c r="X52" i="1"/>
  <c r="W52" i="1"/>
  <c r="E44" i="5"/>
  <c r="I44" i="5" s="1"/>
  <c r="X44" i="1"/>
  <c r="Y44" i="1"/>
  <c r="W44" i="1"/>
  <c r="E36" i="5"/>
  <c r="I36" i="5" s="1"/>
  <c r="X36" i="1"/>
  <c r="Y36" i="1"/>
  <c r="E28" i="5"/>
  <c r="X28" i="1"/>
  <c r="W28" i="1"/>
  <c r="E20" i="5"/>
  <c r="I20" i="5" s="1"/>
  <c r="X20" i="1"/>
  <c r="Y20" i="1"/>
  <c r="E12" i="5"/>
  <c r="X12" i="1"/>
  <c r="W12" i="1"/>
  <c r="E4" i="5"/>
  <c r="X4" i="1"/>
  <c r="W4" i="1"/>
  <c r="U176" i="1"/>
  <c r="Y176" i="1" s="1"/>
  <c r="U168" i="1"/>
  <c r="Y168" i="1" s="1"/>
  <c r="U156" i="1"/>
  <c r="U140" i="1"/>
  <c r="Y140" i="1" s="1"/>
  <c r="U124" i="1"/>
  <c r="Y124" i="1" s="1"/>
  <c r="U108" i="1"/>
  <c r="U92" i="1"/>
  <c r="U68" i="1"/>
  <c r="U52" i="1"/>
  <c r="Y52" i="1" s="1"/>
  <c r="U36" i="1"/>
  <c r="U20" i="1"/>
  <c r="U12" i="1"/>
  <c r="Y12" i="1" s="1"/>
  <c r="Y188" i="2"/>
  <c r="X188" i="2"/>
  <c r="X184" i="2"/>
  <c r="W184" i="2"/>
  <c r="X178" i="2"/>
  <c r="I52" i="5"/>
  <c r="E167" i="5"/>
  <c r="X167" i="1"/>
  <c r="Y159" i="1"/>
  <c r="X159" i="1"/>
  <c r="E151" i="5"/>
  <c r="X151" i="1"/>
  <c r="Y143" i="1"/>
  <c r="X143" i="1"/>
  <c r="E143" i="5"/>
  <c r="E135" i="5"/>
  <c r="X135" i="1"/>
  <c r="E127" i="5"/>
  <c r="X127" i="1"/>
  <c r="E119" i="5"/>
  <c r="X119" i="1"/>
  <c r="E111" i="5"/>
  <c r="X111" i="1"/>
  <c r="E103" i="5"/>
  <c r="X103" i="1"/>
  <c r="E95" i="5"/>
  <c r="Y95" i="1"/>
  <c r="X95" i="1"/>
  <c r="E87" i="5"/>
  <c r="X87" i="1"/>
  <c r="E79" i="5"/>
  <c r="X79" i="1"/>
  <c r="E75" i="5"/>
  <c r="Y75" i="1"/>
  <c r="E67" i="5"/>
  <c r="E59" i="5"/>
  <c r="Y59" i="1"/>
  <c r="E51" i="5"/>
  <c r="E43" i="5"/>
  <c r="Y43" i="1"/>
  <c r="E35" i="5"/>
  <c r="W35" i="1"/>
  <c r="E27" i="5"/>
  <c r="E19" i="5"/>
  <c r="Y19" i="1"/>
  <c r="W19" i="1"/>
  <c r="E11" i="5"/>
  <c r="W11" i="1"/>
  <c r="E3" i="5"/>
  <c r="W3" i="1"/>
  <c r="U3" i="1"/>
  <c r="Y3" i="1" s="1"/>
  <c r="F163" i="5"/>
  <c r="U163" i="1"/>
  <c r="F155" i="5"/>
  <c r="U155" i="1"/>
  <c r="F147" i="5"/>
  <c r="U147" i="1"/>
  <c r="F139" i="5"/>
  <c r="U139" i="1"/>
  <c r="F131" i="5"/>
  <c r="U131" i="1"/>
  <c r="F123" i="5"/>
  <c r="U123" i="1"/>
  <c r="F115" i="5"/>
  <c r="U115" i="1"/>
  <c r="F107" i="5"/>
  <c r="U107" i="1"/>
  <c r="F99" i="5"/>
  <c r="U99" i="1"/>
  <c r="F91" i="5"/>
  <c r="U91" i="1"/>
  <c r="F83" i="5"/>
  <c r="U83" i="1"/>
  <c r="F75" i="5"/>
  <c r="U75" i="1"/>
  <c r="F67" i="5"/>
  <c r="I67" i="5" s="1"/>
  <c r="U67" i="1"/>
  <c r="Y67" i="1" s="1"/>
  <c r="F59" i="5"/>
  <c r="U59" i="1"/>
  <c r="F51" i="5"/>
  <c r="I51" i="5" s="1"/>
  <c r="U51" i="1"/>
  <c r="Y51" i="1" s="1"/>
  <c r="F43" i="5"/>
  <c r="I43" i="5" s="1"/>
  <c r="U43" i="1"/>
  <c r="F35" i="5"/>
  <c r="I35" i="5" s="1"/>
  <c r="U35" i="1"/>
  <c r="Y35" i="1" s="1"/>
  <c r="F27" i="5"/>
  <c r="U27" i="1"/>
  <c r="Y27" i="1" s="1"/>
  <c r="F19" i="5"/>
  <c r="I19" i="5" s="1"/>
  <c r="U19" i="1"/>
  <c r="F11" i="5"/>
  <c r="U11" i="1"/>
  <c r="Y11" i="1" s="1"/>
  <c r="U175" i="1"/>
  <c r="U167" i="1"/>
  <c r="Y167" i="1" s="1"/>
  <c r="X51" i="1"/>
  <c r="X19" i="1"/>
  <c r="X3" i="1"/>
  <c r="E2" i="5"/>
  <c r="X2" i="1"/>
  <c r="E170" i="5"/>
  <c r="Y170" i="1"/>
  <c r="X170" i="1"/>
  <c r="I166" i="5"/>
  <c r="N166" i="5"/>
  <c r="O166" i="5" s="1"/>
  <c r="E162" i="5"/>
  <c r="X162" i="1"/>
  <c r="E154" i="5"/>
  <c r="Y154" i="1"/>
  <c r="X154" i="1"/>
  <c r="E146" i="5"/>
  <c r="X146" i="1"/>
  <c r="E138" i="5"/>
  <c r="X138" i="1"/>
  <c r="E130" i="5"/>
  <c r="X130" i="1"/>
  <c r="E122" i="5"/>
  <c r="Y122" i="1"/>
  <c r="X122" i="1"/>
  <c r="E114" i="5"/>
  <c r="Y114" i="1"/>
  <c r="X114" i="1"/>
  <c r="E106" i="5"/>
  <c r="X106" i="1"/>
  <c r="E98" i="5"/>
  <c r="X98" i="1"/>
  <c r="E90" i="5"/>
  <c r="X90" i="1"/>
  <c r="X82" i="1"/>
  <c r="E74" i="5"/>
  <c r="J74" i="5" s="1"/>
  <c r="X74" i="1"/>
  <c r="E66" i="5"/>
  <c r="X66" i="1"/>
  <c r="E58" i="5"/>
  <c r="X58" i="1"/>
  <c r="E50" i="5"/>
  <c r="X50" i="1"/>
  <c r="E42" i="5"/>
  <c r="W42" i="1"/>
  <c r="X42" i="1"/>
  <c r="E38" i="5"/>
  <c r="W38" i="1"/>
  <c r="E34" i="5"/>
  <c r="W34" i="1"/>
  <c r="X34" i="1"/>
  <c r="E30" i="5"/>
  <c r="W30" i="1"/>
  <c r="E26" i="5"/>
  <c r="N26" i="5" s="1"/>
  <c r="O26" i="5" s="1"/>
  <c r="W26" i="1"/>
  <c r="X26" i="1"/>
  <c r="E22" i="5"/>
  <c r="W22" i="1"/>
  <c r="W18" i="1"/>
  <c r="E18" i="5"/>
  <c r="X18" i="1"/>
  <c r="W14" i="1"/>
  <c r="E14" i="5"/>
  <c r="E10" i="5"/>
  <c r="N10" i="5" s="1"/>
  <c r="O10" i="5" s="1"/>
  <c r="W10" i="1"/>
  <c r="X10" i="1"/>
  <c r="E6" i="5"/>
  <c r="W6" i="1"/>
  <c r="F6" i="5"/>
  <c r="J6" i="5" s="1"/>
  <c r="U6" i="1"/>
  <c r="Y6" i="1" s="1"/>
  <c r="F162" i="5"/>
  <c r="U162" i="1"/>
  <c r="Y162" i="1" s="1"/>
  <c r="F158" i="5"/>
  <c r="N158" i="5" s="1"/>
  <c r="O158" i="5" s="1"/>
  <c r="U158" i="1"/>
  <c r="Y158" i="1" s="1"/>
  <c r="F154" i="5"/>
  <c r="U154" i="1"/>
  <c r="U150" i="1"/>
  <c r="Y150" i="1" s="1"/>
  <c r="U146" i="1"/>
  <c r="Y146" i="1" s="1"/>
  <c r="F146" i="5"/>
  <c r="F142" i="5"/>
  <c r="N142" i="5" s="1"/>
  <c r="O142" i="5" s="1"/>
  <c r="U142" i="1"/>
  <c r="F138" i="5"/>
  <c r="J138" i="5" s="1"/>
  <c r="U138" i="1"/>
  <c r="Y138" i="1" s="1"/>
  <c r="F134" i="5"/>
  <c r="N134" i="5" s="1"/>
  <c r="O134" i="5" s="1"/>
  <c r="U134" i="1"/>
  <c r="Y134" i="1" s="1"/>
  <c r="F130" i="5"/>
  <c r="J130" i="5" s="1"/>
  <c r="U130" i="1"/>
  <c r="Y130" i="1" s="1"/>
  <c r="F126" i="5"/>
  <c r="J126" i="5" s="1"/>
  <c r="U126" i="1"/>
  <c r="Y126" i="1" s="1"/>
  <c r="F122" i="5"/>
  <c r="J122" i="5" s="1"/>
  <c r="U122" i="1"/>
  <c r="F118" i="5"/>
  <c r="J118" i="5" s="1"/>
  <c r="U118" i="1"/>
  <c r="Y118" i="1" s="1"/>
  <c r="F114" i="5"/>
  <c r="J114" i="5" s="1"/>
  <c r="U114" i="1"/>
  <c r="F110" i="5"/>
  <c r="N110" i="5" s="1"/>
  <c r="O110" i="5" s="1"/>
  <c r="U110" i="1"/>
  <c r="Y110" i="1" s="1"/>
  <c r="F106" i="5"/>
  <c r="I106" i="5" s="1"/>
  <c r="U106" i="1"/>
  <c r="Y106" i="1" s="1"/>
  <c r="F102" i="5"/>
  <c r="N102" i="5" s="1"/>
  <c r="O102" i="5" s="1"/>
  <c r="U102" i="1"/>
  <c r="Y102" i="1" s="1"/>
  <c r="F98" i="5"/>
  <c r="J98" i="5" s="1"/>
  <c r="U98" i="1"/>
  <c r="Y98" i="1" s="1"/>
  <c r="F94" i="5"/>
  <c r="J94" i="5" s="1"/>
  <c r="U94" i="1"/>
  <c r="Y94" i="1" s="1"/>
  <c r="F90" i="5"/>
  <c r="U90" i="1"/>
  <c r="Y90" i="1" s="1"/>
  <c r="F86" i="5"/>
  <c r="J86" i="5" s="1"/>
  <c r="U86" i="1"/>
  <c r="Y86" i="1" s="1"/>
  <c r="U82" i="1"/>
  <c r="Y82" i="1" s="1"/>
  <c r="F78" i="5"/>
  <c r="U78" i="1"/>
  <c r="F74" i="5"/>
  <c r="U74" i="1"/>
  <c r="Y74" i="1" s="1"/>
  <c r="F70" i="5"/>
  <c r="U70" i="1"/>
  <c r="Y70" i="1" s="1"/>
  <c r="F66" i="5"/>
  <c r="U66" i="1"/>
  <c r="Y66" i="1" s="1"/>
  <c r="F62" i="5"/>
  <c r="U62" i="1"/>
  <c r="F58" i="5"/>
  <c r="U58" i="1"/>
  <c r="Y58" i="1" s="1"/>
  <c r="F54" i="5"/>
  <c r="U54" i="1"/>
  <c r="Y54" i="1" s="1"/>
  <c r="F50" i="5"/>
  <c r="U50" i="1"/>
  <c r="Y50" i="1" s="1"/>
  <c r="F46" i="5"/>
  <c r="U46" i="1"/>
  <c r="F42" i="5"/>
  <c r="U42" i="1"/>
  <c r="Y42" i="1" s="1"/>
  <c r="F38" i="5"/>
  <c r="U38" i="1"/>
  <c r="Y38" i="1" s="1"/>
  <c r="F34" i="5"/>
  <c r="J34" i="5" s="1"/>
  <c r="U34" i="1"/>
  <c r="Y34" i="1" s="1"/>
  <c r="F30" i="5"/>
  <c r="U30" i="1"/>
  <c r="F26" i="5"/>
  <c r="U26" i="1"/>
  <c r="Y26" i="1" s="1"/>
  <c r="U22" i="1"/>
  <c r="Y22" i="1" s="1"/>
  <c r="U18" i="1"/>
  <c r="Y18" i="1" s="1"/>
  <c r="F18" i="5"/>
  <c r="F14" i="5"/>
  <c r="U14" i="1"/>
  <c r="F10" i="5"/>
  <c r="J10" i="5" s="1"/>
  <c r="U10" i="1"/>
  <c r="Y10" i="1" s="1"/>
  <c r="U2" i="1"/>
  <c r="Y2" i="1" s="1"/>
  <c r="U174" i="1"/>
  <c r="U170" i="1"/>
  <c r="U166" i="1"/>
  <c r="Y166" i="1" s="1"/>
  <c r="U160" i="1"/>
  <c r="Y160" i="1" s="1"/>
  <c r="U152" i="1"/>
  <c r="U144" i="1"/>
  <c r="U136" i="1"/>
  <c r="U128" i="1"/>
  <c r="Y128" i="1" s="1"/>
  <c r="U120" i="1"/>
  <c r="U112" i="1"/>
  <c r="U104" i="1"/>
  <c r="U96" i="1"/>
  <c r="Y96" i="1" s="1"/>
  <c r="U88" i="1"/>
  <c r="U80" i="1"/>
  <c r="U72" i="1"/>
  <c r="Y72" i="1" s="1"/>
  <c r="U64" i="1"/>
  <c r="Y64" i="1" s="1"/>
  <c r="U56" i="1"/>
  <c r="U48" i="1"/>
  <c r="U40" i="1"/>
  <c r="Y40" i="1" s="1"/>
  <c r="U32" i="1"/>
  <c r="Y32" i="1" s="1"/>
  <c r="U24" i="1"/>
  <c r="U16" i="1"/>
  <c r="U8" i="1"/>
  <c r="X183" i="3"/>
  <c r="W183" i="3"/>
  <c r="U183" i="3"/>
  <c r="Y183" i="3" s="1"/>
  <c r="X190" i="2"/>
  <c r="X182" i="2"/>
  <c r="W167" i="1"/>
  <c r="W159" i="1"/>
  <c r="W151" i="1"/>
  <c r="W143" i="1"/>
  <c r="W135" i="1"/>
  <c r="W127" i="1"/>
  <c r="W119" i="1"/>
  <c r="W111" i="1"/>
  <c r="W103" i="1"/>
  <c r="W95" i="1"/>
  <c r="W87" i="1"/>
  <c r="W79" i="1"/>
  <c r="W37" i="1"/>
  <c r="W27" i="1"/>
  <c r="W188" i="2"/>
  <c r="W187" i="3"/>
  <c r="X174" i="1"/>
  <c r="X158" i="1"/>
  <c r="X142" i="1"/>
  <c r="X126" i="1"/>
  <c r="X110" i="1"/>
  <c r="X94" i="1"/>
  <c r="X78" i="1"/>
  <c r="X62" i="1"/>
  <c r="X46" i="1"/>
  <c r="X30" i="1"/>
  <c r="X14" i="1"/>
  <c r="I104" i="5"/>
  <c r="E82" i="5"/>
  <c r="F22" i="5"/>
  <c r="N22" i="5" s="1"/>
  <c r="O22" i="5" s="1"/>
  <c r="E172" i="5"/>
  <c r="X172" i="1"/>
  <c r="W172" i="1"/>
  <c r="E164" i="5"/>
  <c r="J164" i="5" s="1"/>
  <c r="X164" i="1"/>
  <c r="W164" i="1"/>
  <c r="E156" i="5"/>
  <c r="X156" i="1"/>
  <c r="Y156" i="1"/>
  <c r="W156" i="1"/>
  <c r="E148" i="5"/>
  <c r="X148" i="1"/>
  <c r="W148" i="1"/>
  <c r="E140" i="5"/>
  <c r="I140" i="5" s="1"/>
  <c r="X140" i="1"/>
  <c r="W140" i="1"/>
  <c r="E132" i="5"/>
  <c r="X132" i="1"/>
  <c r="W132" i="1"/>
  <c r="E124" i="5"/>
  <c r="X124" i="1"/>
  <c r="W124" i="1"/>
  <c r="E116" i="5"/>
  <c r="X116" i="1"/>
  <c r="W116" i="1"/>
  <c r="E108" i="5"/>
  <c r="X108" i="1"/>
  <c r="Y108" i="1"/>
  <c r="W108" i="1"/>
  <c r="E100" i="5"/>
  <c r="X100" i="1"/>
  <c r="W100" i="1"/>
  <c r="E92" i="5"/>
  <c r="X92" i="1"/>
  <c r="Y92" i="1"/>
  <c r="W92" i="1"/>
  <c r="E88" i="5"/>
  <c r="X88" i="1"/>
  <c r="Y88" i="1"/>
  <c r="W88" i="1"/>
  <c r="E80" i="5"/>
  <c r="X80" i="1"/>
  <c r="Y80" i="1"/>
  <c r="W80" i="1"/>
  <c r="E76" i="5"/>
  <c r="X76" i="1"/>
  <c r="W76" i="1"/>
  <c r="E72" i="5"/>
  <c r="X72" i="1"/>
  <c r="W72" i="1"/>
  <c r="E64" i="5"/>
  <c r="X64" i="1"/>
  <c r="W64" i="1"/>
  <c r="E56" i="5"/>
  <c r="X56" i="1"/>
  <c r="Y56" i="1"/>
  <c r="W56" i="1"/>
  <c r="E48" i="5"/>
  <c r="X48" i="1"/>
  <c r="Y48" i="1"/>
  <c r="W48" i="1"/>
  <c r="E40" i="5"/>
  <c r="X40" i="1"/>
  <c r="W40" i="1"/>
  <c r="E32" i="5"/>
  <c r="X32" i="1"/>
  <c r="E24" i="5"/>
  <c r="X24" i="1"/>
  <c r="Y24" i="1"/>
  <c r="W24" i="1"/>
  <c r="E16" i="5"/>
  <c r="X16" i="1"/>
  <c r="Y16" i="1"/>
  <c r="E8" i="5"/>
  <c r="I8" i="5" s="1"/>
  <c r="X8" i="1"/>
  <c r="Y8" i="1"/>
  <c r="U172" i="1"/>
  <c r="Y172" i="1" s="1"/>
  <c r="U164" i="1"/>
  <c r="Y164" i="1" s="1"/>
  <c r="U148" i="1"/>
  <c r="Y148" i="1" s="1"/>
  <c r="U132" i="1"/>
  <c r="Y132" i="1" s="1"/>
  <c r="U116" i="1"/>
  <c r="Y116" i="1" s="1"/>
  <c r="U100" i="1"/>
  <c r="Y100" i="1" s="1"/>
  <c r="U84" i="1"/>
  <c r="U76" i="1"/>
  <c r="Y76" i="1" s="1"/>
  <c r="U60" i="1"/>
  <c r="U44" i="1"/>
  <c r="U28" i="1"/>
  <c r="Y28" i="1" s="1"/>
  <c r="U4" i="1"/>
  <c r="Y4" i="1" s="1"/>
  <c r="X180" i="2"/>
  <c r="W32" i="1"/>
  <c r="W8" i="1"/>
  <c r="W180" i="2"/>
  <c r="E152" i="5"/>
  <c r="E175" i="5"/>
  <c r="Y175" i="1"/>
  <c r="X175" i="1"/>
  <c r="E171" i="5"/>
  <c r="Y171" i="1"/>
  <c r="E163" i="5"/>
  <c r="Y163" i="1"/>
  <c r="E155" i="5"/>
  <c r="Y155" i="1"/>
  <c r="E147" i="5"/>
  <c r="Y147" i="1"/>
  <c r="E139" i="5"/>
  <c r="Y139" i="1"/>
  <c r="E131" i="5"/>
  <c r="Y131" i="1"/>
  <c r="E123" i="5"/>
  <c r="Y123" i="1"/>
  <c r="E115" i="5"/>
  <c r="Y115" i="1"/>
  <c r="E107" i="5"/>
  <c r="Y107" i="1"/>
  <c r="E99" i="5"/>
  <c r="Y99" i="1"/>
  <c r="E91" i="5"/>
  <c r="Y91" i="1"/>
  <c r="E83" i="5"/>
  <c r="Y83" i="1"/>
  <c r="E71" i="5"/>
  <c r="X71" i="1"/>
  <c r="E63" i="5"/>
  <c r="X63" i="1"/>
  <c r="E55" i="5"/>
  <c r="X55" i="1"/>
  <c r="E47" i="5"/>
  <c r="Y47" i="1"/>
  <c r="X47" i="1"/>
  <c r="E39" i="5"/>
  <c r="X39" i="1"/>
  <c r="W39" i="1"/>
  <c r="E31" i="5"/>
  <c r="Y31" i="1"/>
  <c r="X31" i="1"/>
  <c r="E23" i="5"/>
  <c r="X23" i="1"/>
  <c r="W23" i="1"/>
  <c r="E15" i="5"/>
  <c r="W15" i="1"/>
  <c r="X15" i="1"/>
  <c r="E7" i="5"/>
  <c r="W7" i="1"/>
  <c r="X7" i="1"/>
  <c r="F159" i="5"/>
  <c r="U159" i="1"/>
  <c r="F151" i="5"/>
  <c r="I151" i="5" s="1"/>
  <c r="U151" i="1"/>
  <c r="Y151" i="1" s="1"/>
  <c r="F143" i="5"/>
  <c r="I143" i="5" s="1"/>
  <c r="U143" i="1"/>
  <c r="F135" i="5"/>
  <c r="U135" i="1"/>
  <c r="Y135" i="1" s="1"/>
  <c r="F127" i="5"/>
  <c r="U127" i="1"/>
  <c r="Y127" i="1" s="1"/>
  <c r="F119" i="5"/>
  <c r="U119" i="1"/>
  <c r="Y119" i="1" s="1"/>
  <c r="F111" i="5"/>
  <c r="U111" i="1"/>
  <c r="Y111" i="1" s="1"/>
  <c r="F103" i="5"/>
  <c r="U103" i="1"/>
  <c r="Y103" i="1" s="1"/>
  <c r="F95" i="5"/>
  <c r="U95" i="1"/>
  <c r="F87" i="5"/>
  <c r="U87" i="1"/>
  <c r="Y87" i="1" s="1"/>
  <c r="F79" i="5"/>
  <c r="I79" i="5" s="1"/>
  <c r="U79" i="1"/>
  <c r="Y79" i="1" s="1"/>
  <c r="F71" i="5"/>
  <c r="U71" i="1"/>
  <c r="Y71" i="1" s="1"/>
  <c r="F63" i="5"/>
  <c r="I63" i="5" s="1"/>
  <c r="U63" i="1"/>
  <c r="Y63" i="1" s="1"/>
  <c r="F55" i="5"/>
  <c r="U55" i="1"/>
  <c r="Y55" i="1" s="1"/>
  <c r="F47" i="5"/>
  <c r="U47" i="1"/>
  <c r="F39" i="5"/>
  <c r="U39" i="1"/>
  <c r="Y39" i="1" s="1"/>
  <c r="F31" i="5"/>
  <c r="U31" i="1"/>
  <c r="F23" i="5"/>
  <c r="U23" i="1"/>
  <c r="Y23" i="1" s="1"/>
  <c r="F15" i="5"/>
  <c r="I15" i="5" s="1"/>
  <c r="U15" i="1"/>
  <c r="Y15" i="1" s="1"/>
  <c r="F7" i="5"/>
  <c r="U7" i="1"/>
  <c r="Y7" i="1" s="1"/>
  <c r="U171" i="1"/>
  <c r="U184" i="2"/>
  <c r="Y184" i="2" s="1"/>
  <c r="W31" i="1"/>
  <c r="W20" i="1"/>
  <c r="X163" i="1"/>
  <c r="X131" i="1"/>
  <c r="X99" i="1"/>
  <c r="X67" i="1"/>
  <c r="X35" i="1"/>
  <c r="N174" i="5"/>
  <c r="O174" i="5" s="1"/>
  <c r="I174" i="5"/>
  <c r="E177" i="5"/>
  <c r="X177" i="1"/>
  <c r="Y177" i="1"/>
  <c r="W177" i="1"/>
  <c r="E173" i="5"/>
  <c r="X173" i="1"/>
  <c r="W173" i="1"/>
  <c r="E169" i="5"/>
  <c r="X169" i="1"/>
  <c r="W169" i="1"/>
  <c r="E165" i="5"/>
  <c r="X165" i="1"/>
  <c r="W165" i="1"/>
  <c r="E161" i="5"/>
  <c r="X161" i="1"/>
  <c r="Y161" i="1"/>
  <c r="W161" i="1"/>
  <c r="E157" i="5"/>
  <c r="X157" i="1"/>
  <c r="W157" i="1"/>
  <c r="E153" i="5"/>
  <c r="X153" i="1"/>
  <c r="Y153" i="1"/>
  <c r="W153" i="1"/>
  <c r="E149" i="5"/>
  <c r="X149" i="1"/>
  <c r="W149" i="1"/>
  <c r="E145" i="5"/>
  <c r="X145" i="1"/>
  <c r="Y145" i="1"/>
  <c r="W145" i="1"/>
  <c r="E141" i="5"/>
  <c r="X141" i="1"/>
  <c r="W141" i="1"/>
  <c r="E137" i="5"/>
  <c r="I137" i="5" s="1"/>
  <c r="X137" i="1"/>
  <c r="Y137" i="1"/>
  <c r="W137" i="1"/>
  <c r="E133" i="5"/>
  <c r="X133" i="1"/>
  <c r="W133" i="1"/>
  <c r="E129" i="5"/>
  <c r="X129" i="1"/>
  <c r="Y129" i="1"/>
  <c r="W129" i="1"/>
  <c r="E125" i="5"/>
  <c r="X125" i="1"/>
  <c r="W125" i="1"/>
  <c r="E121" i="5"/>
  <c r="X121" i="1"/>
  <c r="Y121" i="1"/>
  <c r="W121" i="1"/>
  <c r="E117" i="5"/>
  <c r="X117" i="1"/>
  <c r="W117" i="1"/>
  <c r="E113" i="5"/>
  <c r="X113" i="1"/>
  <c r="Y113" i="1"/>
  <c r="W113" i="1"/>
  <c r="E109" i="5"/>
  <c r="X109" i="1"/>
  <c r="W109" i="1"/>
  <c r="E105" i="5"/>
  <c r="I105" i="5" s="1"/>
  <c r="X105" i="1"/>
  <c r="Y105" i="1"/>
  <c r="W105" i="1"/>
  <c r="E101" i="5"/>
  <c r="I101" i="5" s="1"/>
  <c r="X101" i="1"/>
  <c r="W101" i="1"/>
  <c r="E97" i="5"/>
  <c r="X97" i="1"/>
  <c r="Y97" i="1"/>
  <c r="W97" i="1"/>
  <c r="E93" i="5"/>
  <c r="X93" i="1"/>
  <c r="W93" i="1"/>
  <c r="E89" i="5"/>
  <c r="X89" i="1"/>
  <c r="Y89" i="1"/>
  <c r="W89" i="1"/>
  <c r="E85" i="5"/>
  <c r="X85" i="1"/>
  <c r="W85" i="1"/>
  <c r="E81" i="5"/>
  <c r="X81" i="1"/>
  <c r="Y81" i="1"/>
  <c r="W81" i="1"/>
  <c r="E77" i="5"/>
  <c r="X77" i="1"/>
  <c r="W77" i="1"/>
  <c r="E73" i="5"/>
  <c r="X73" i="1"/>
  <c r="Y73" i="1"/>
  <c r="W73" i="1"/>
  <c r="E69" i="5"/>
  <c r="I69" i="5" s="1"/>
  <c r="X69" i="1"/>
  <c r="W69" i="1"/>
  <c r="E65" i="5"/>
  <c r="X65" i="1"/>
  <c r="Y65" i="1"/>
  <c r="W65" i="1"/>
  <c r="E61" i="5"/>
  <c r="X61" i="1"/>
  <c r="W61" i="1"/>
  <c r="E57" i="5"/>
  <c r="X57" i="1"/>
  <c r="Y57" i="1"/>
  <c r="W57" i="1"/>
  <c r="E53" i="5"/>
  <c r="X53" i="1"/>
  <c r="W53" i="1"/>
  <c r="E49" i="5"/>
  <c r="X49" i="1"/>
  <c r="Y49" i="1"/>
  <c r="W49" i="1"/>
  <c r="E45" i="5"/>
  <c r="X45" i="1"/>
  <c r="W45" i="1"/>
  <c r="E41" i="5"/>
  <c r="I41" i="5" s="1"/>
  <c r="X41" i="1"/>
  <c r="Y41" i="1"/>
  <c r="E37" i="5"/>
  <c r="X37" i="1"/>
  <c r="E33" i="5"/>
  <c r="X33" i="1"/>
  <c r="Y33" i="1"/>
  <c r="W33" i="1"/>
  <c r="E29" i="5"/>
  <c r="X29" i="1"/>
  <c r="W29" i="1"/>
  <c r="E25" i="5"/>
  <c r="X25" i="1"/>
  <c r="Y25" i="1"/>
  <c r="E21" i="5"/>
  <c r="X21" i="1"/>
  <c r="E17" i="5"/>
  <c r="X17" i="1"/>
  <c r="Y17" i="1"/>
  <c r="W17" i="1"/>
  <c r="E13" i="5"/>
  <c r="X13" i="1"/>
  <c r="E9" i="5"/>
  <c r="X9" i="1"/>
  <c r="Y9" i="1"/>
  <c r="W9" i="1"/>
  <c r="E5" i="5"/>
  <c r="X5" i="1"/>
  <c r="U177" i="1"/>
  <c r="U173" i="1"/>
  <c r="Y173" i="1" s="1"/>
  <c r="U169" i="1"/>
  <c r="Y169" i="1" s="1"/>
  <c r="U165" i="1"/>
  <c r="U157" i="1"/>
  <c r="Y157" i="1" s="1"/>
  <c r="U149" i="1"/>
  <c r="Y149" i="1" s="1"/>
  <c r="U141" i="1"/>
  <c r="Y141" i="1" s="1"/>
  <c r="U133" i="1"/>
  <c r="Y133" i="1" s="1"/>
  <c r="U125" i="1"/>
  <c r="Y125" i="1" s="1"/>
  <c r="U117" i="1"/>
  <c r="U109" i="1"/>
  <c r="Y109" i="1" s="1"/>
  <c r="U101" i="1"/>
  <c r="Y101" i="1" s="1"/>
  <c r="U93" i="1"/>
  <c r="Y93" i="1" s="1"/>
  <c r="U85" i="1"/>
  <c r="Y85" i="1" s="1"/>
  <c r="U77" i="1"/>
  <c r="Y77" i="1" s="1"/>
  <c r="U69" i="1"/>
  <c r="Y69" i="1" s="1"/>
  <c r="U61" i="1"/>
  <c r="Y61" i="1" s="1"/>
  <c r="U53" i="1"/>
  <c r="Y53" i="1" s="1"/>
  <c r="U45" i="1"/>
  <c r="Y45" i="1" s="1"/>
  <c r="U37" i="1"/>
  <c r="U29" i="1"/>
  <c r="Y29" i="1" s="1"/>
  <c r="U21" i="1"/>
  <c r="Y21" i="1" s="1"/>
  <c r="U13" i="1"/>
  <c r="Y13" i="1" s="1"/>
  <c r="U5" i="1"/>
  <c r="Y5" i="1" s="1"/>
  <c r="W190" i="3"/>
  <c r="Y190" i="3"/>
  <c r="W186" i="3"/>
  <c r="X186" i="3"/>
  <c r="W182" i="3"/>
  <c r="W178" i="3"/>
  <c r="X178" i="3"/>
  <c r="U190" i="3"/>
  <c r="U182" i="3"/>
  <c r="Y182" i="3" s="1"/>
  <c r="Y189" i="2"/>
  <c r="X189" i="2"/>
  <c r="W189" i="2"/>
  <c r="Y185" i="2"/>
  <c r="X185" i="2"/>
  <c r="Y181" i="2"/>
  <c r="X181" i="2"/>
  <c r="W181" i="2"/>
  <c r="Y177" i="2"/>
  <c r="X177" i="2"/>
  <c r="U188" i="2"/>
  <c r="U180" i="2"/>
  <c r="Y180" i="2" s="1"/>
  <c r="W174" i="1"/>
  <c r="W166" i="1"/>
  <c r="W158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6" i="1"/>
  <c r="W25" i="1"/>
  <c r="W13" i="1"/>
  <c r="W185" i="2"/>
  <c r="X171" i="1"/>
  <c r="X155" i="1"/>
  <c r="X139" i="1"/>
  <c r="X123" i="1"/>
  <c r="X107" i="1"/>
  <c r="X91" i="1"/>
  <c r="X75" i="1"/>
  <c r="X59" i="1"/>
  <c r="X43" i="1"/>
  <c r="X27" i="1"/>
  <c r="X11" i="1"/>
  <c r="X182" i="3"/>
  <c r="Y187" i="3"/>
  <c r="Y174" i="1"/>
  <c r="Y142" i="1"/>
  <c r="Y78" i="1"/>
  <c r="Y62" i="1"/>
  <c r="Y46" i="1"/>
  <c r="Y30" i="1"/>
  <c r="Y14" i="1"/>
  <c r="E159" i="5"/>
  <c r="W189" i="3"/>
  <c r="Y189" i="3"/>
  <c r="W185" i="3"/>
  <c r="W181" i="3"/>
  <c r="Y181" i="3"/>
  <c r="W177" i="3"/>
  <c r="U189" i="3"/>
  <c r="U185" i="3"/>
  <c r="Y185" i="3" s="1"/>
  <c r="U181" i="3"/>
  <c r="U177" i="3"/>
  <c r="Y177" i="3" s="1"/>
  <c r="W187" i="2"/>
  <c r="W183" i="2"/>
  <c r="W179" i="2"/>
  <c r="U187" i="2"/>
  <c r="Y187" i="2" s="1"/>
  <c r="U183" i="2"/>
  <c r="U179" i="2"/>
  <c r="Y179" i="2" s="1"/>
  <c r="X189" i="3"/>
  <c r="X181" i="3"/>
  <c r="Y183" i="2"/>
  <c r="Y176" i="2"/>
  <c r="X176" i="2"/>
  <c r="U176" i="2"/>
  <c r="I23" i="5"/>
  <c r="I109" i="5"/>
  <c r="I113" i="5"/>
  <c r="Y188" i="3"/>
  <c r="X188" i="3"/>
  <c r="X184" i="3"/>
  <c r="X180" i="3"/>
  <c r="U188" i="3"/>
  <c r="U184" i="3"/>
  <c r="Y184" i="3" s="1"/>
  <c r="U180" i="3"/>
  <c r="Y180" i="3" s="1"/>
  <c r="W190" i="2"/>
  <c r="W186" i="2"/>
  <c r="W182" i="2"/>
  <c r="W178" i="2"/>
  <c r="U190" i="2"/>
  <c r="U186" i="2"/>
  <c r="Y186" i="2" s="1"/>
  <c r="U182" i="2"/>
  <c r="U178" i="2"/>
  <c r="Y178" i="2" s="1"/>
  <c r="W188" i="3"/>
  <c r="W180" i="3"/>
  <c r="X187" i="2"/>
  <c r="X179" i="2"/>
  <c r="Y190" i="2"/>
  <c r="Y182" i="2"/>
  <c r="U176" i="3"/>
  <c r="Y176" i="3"/>
  <c r="X176" i="3"/>
  <c r="I11" i="5"/>
  <c r="I2" i="5"/>
  <c r="I16" i="5"/>
  <c r="I27" i="5"/>
  <c r="I59" i="5"/>
  <c r="I64" i="5"/>
  <c r="I73" i="5"/>
  <c r="I84" i="5"/>
  <c r="I111" i="5"/>
  <c r="I144" i="5"/>
  <c r="I3" i="5"/>
  <c r="I39" i="5"/>
  <c r="I45" i="5"/>
  <c r="I68" i="5"/>
  <c r="I77" i="5"/>
  <c r="I88" i="5"/>
  <c r="I135" i="5"/>
  <c r="I28" i="5"/>
  <c r="I37" i="5"/>
  <c r="I60" i="5"/>
  <c r="I87" i="5"/>
  <c r="I103" i="5"/>
  <c r="I112" i="5"/>
  <c r="I128" i="5"/>
  <c r="J2" i="5"/>
  <c r="I178" i="5"/>
  <c r="I33" i="5"/>
  <c r="I49" i="5"/>
  <c r="I56" i="5"/>
  <c r="I81" i="5"/>
  <c r="I85" i="5"/>
  <c r="I115" i="5"/>
  <c r="J166" i="5"/>
  <c r="J170" i="5"/>
  <c r="J174" i="5"/>
  <c r="J178" i="5"/>
  <c r="I133" i="5"/>
  <c r="I165" i="5"/>
  <c r="J167" i="5"/>
  <c r="J168" i="5"/>
  <c r="J171" i="5"/>
  <c r="J172" i="5"/>
  <c r="J175" i="5"/>
  <c r="J176" i="5"/>
  <c r="J179" i="5"/>
  <c r="I136" i="5"/>
  <c r="I145" i="5"/>
  <c r="I159" i="5"/>
  <c r="N169" i="5"/>
  <c r="O169" i="5" s="1"/>
  <c r="J150" i="5"/>
  <c r="N150" i="5"/>
  <c r="P150" i="5" s="1"/>
  <c r="N146" i="5"/>
  <c r="O146" i="5" s="1"/>
  <c r="J134" i="5"/>
  <c r="N126" i="5"/>
  <c r="O126" i="5" s="1"/>
  <c r="N114" i="5"/>
  <c r="O114" i="5" s="1"/>
  <c r="J102" i="5"/>
  <c r="N86" i="5"/>
  <c r="O86" i="5" s="1"/>
  <c r="N78" i="5"/>
  <c r="O78" i="5" s="1"/>
  <c r="N70" i="5"/>
  <c r="O70" i="5" s="1"/>
  <c r="N62" i="5"/>
  <c r="O62" i="5" s="1"/>
  <c r="N54" i="5"/>
  <c r="O54" i="5" s="1"/>
  <c r="N46" i="5"/>
  <c r="O46" i="5" s="1"/>
  <c r="N38" i="5"/>
  <c r="O38" i="5" s="1"/>
  <c r="J46" i="5"/>
  <c r="J62" i="5"/>
  <c r="J78" i="5"/>
  <c r="J146" i="5"/>
  <c r="J142" i="5"/>
  <c r="N118" i="5"/>
  <c r="O118" i="5" s="1"/>
  <c r="N94" i="5"/>
  <c r="O94" i="5" s="1"/>
  <c r="N82" i="5"/>
  <c r="O82" i="5" s="1"/>
  <c r="N58" i="5"/>
  <c r="O58" i="5" s="1"/>
  <c r="N34" i="5"/>
  <c r="O34" i="5" s="1"/>
  <c r="N30" i="5"/>
  <c r="O30" i="5" s="1"/>
  <c r="J26" i="5"/>
  <c r="I122" i="5"/>
  <c r="J110" i="5"/>
  <c r="I6" i="5"/>
  <c r="J38" i="5"/>
  <c r="J54" i="5"/>
  <c r="J70" i="5"/>
  <c r="I118" i="5"/>
  <c r="J158" i="5"/>
  <c r="I10" i="5"/>
  <c r="I13" i="5"/>
  <c r="I17" i="5"/>
  <c r="J160" i="5"/>
  <c r="I30" i="5"/>
  <c r="I34" i="5"/>
  <c r="I38" i="5"/>
  <c r="I46" i="5"/>
  <c r="I50" i="5"/>
  <c r="I54" i="5"/>
  <c r="I62" i="5"/>
  <c r="I66" i="5"/>
  <c r="I70" i="5"/>
  <c r="I78" i="5"/>
  <c r="I82" i="5"/>
  <c r="I86" i="5"/>
  <c r="I94" i="5"/>
  <c r="I102" i="5"/>
  <c r="I110" i="5"/>
  <c r="I114" i="5"/>
  <c r="I142" i="5"/>
  <c r="I146" i="5"/>
  <c r="I150" i="5"/>
  <c r="I154" i="5"/>
  <c r="I158" i="5"/>
  <c r="I134" i="5" l="1"/>
  <c r="I98" i="5"/>
  <c r="I95" i="5"/>
  <c r="I127" i="5"/>
  <c r="J42" i="5"/>
  <c r="N74" i="5"/>
  <c r="O74" i="5" s="1"/>
  <c r="O150" i="5"/>
  <c r="N138" i="5"/>
  <c r="N130" i="5"/>
  <c r="O130" i="5" s="1"/>
  <c r="I126" i="5"/>
  <c r="N98" i="5"/>
  <c r="O98" i="5" s="1"/>
  <c r="I7" i="5"/>
  <c r="I119" i="5"/>
  <c r="I153" i="5"/>
  <c r="I177" i="5"/>
  <c r="P26" i="5"/>
  <c r="N66" i="5"/>
  <c r="O66" i="5" s="1"/>
  <c r="P66" i="5"/>
  <c r="P98" i="5"/>
  <c r="N122" i="5"/>
  <c r="O122" i="5" s="1"/>
  <c r="P122" i="5"/>
  <c r="P138" i="5"/>
  <c r="P54" i="5"/>
  <c r="P86" i="5"/>
  <c r="P126" i="5"/>
  <c r="P158" i="5"/>
  <c r="I173" i="5"/>
  <c r="I152" i="5"/>
  <c r="I123" i="5"/>
  <c r="I169" i="5"/>
  <c r="P169" i="5"/>
  <c r="I124" i="5"/>
  <c r="N164" i="5"/>
  <c r="O164" i="5" s="1"/>
  <c r="I26" i="5"/>
  <c r="J50" i="5"/>
  <c r="P22" i="5"/>
  <c r="P34" i="5"/>
  <c r="P114" i="5"/>
  <c r="N154" i="5"/>
  <c r="O154" i="5" s="1"/>
  <c r="N160" i="5"/>
  <c r="O160" i="5" s="1"/>
  <c r="P62" i="5"/>
  <c r="P94" i="5"/>
  <c r="P134" i="5"/>
  <c r="P166" i="5"/>
  <c r="N173" i="5"/>
  <c r="O173" i="5" s="1"/>
  <c r="I25" i="5"/>
  <c r="I71" i="5"/>
  <c r="I83" i="5"/>
  <c r="I163" i="5"/>
  <c r="I24" i="5"/>
  <c r="J82" i="5"/>
  <c r="P82" i="5"/>
  <c r="P10" i="5"/>
  <c r="I18" i="5"/>
  <c r="J30" i="5"/>
  <c r="P30" i="5"/>
  <c r="J58" i="5"/>
  <c r="P58" i="5"/>
  <c r="P74" i="5"/>
  <c r="I130" i="5"/>
  <c r="P130" i="5"/>
  <c r="P146" i="5"/>
  <c r="N2" i="5"/>
  <c r="P2" i="5" s="1"/>
  <c r="I4" i="5"/>
  <c r="P70" i="5"/>
  <c r="P102" i="5"/>
  <c r="P142" i="5"/>
  <c r="P174" i="5"/>
  <c r="N177" i="5"/>
  <c r="O177" i="5" s="1"/>
  <c r="I155" i="5"/>
  <c r="I92" i="5"/>
  <c r="I31" i="5"/>
  <c r="I121" i="5"/>
  <c r="I53" i="5"/>
  <c r="I139" i="5"/>
  <c r="I91" i="5"/>
  <c r="I55" i="5"/>
  <c r="I9" i="5"/>
  <c r="I61" i="5"/>
  <c r="I97" i="5"/>
  <c r="I125" i="5"/>
  <c r="I107" i="5"/>
  <c r="I48" i="5"/>
  <c r="I100" i="5"/>
  <c r="I141" i="5"/>
  <c r="N14" i="5"/>
  <c r="O14" i="5" s="1"/>
  <c r="P38" i="5"/>
  <c r="I162" i="5"/>
  <c r="P110" i="5"/>
  <c r="P46" i="5"/>
  <c r="P78" i="5"/>
  <c r="P118" i="5"/>
  <c r="N37" i="5"/>
  <c r="O37" i="5" s="1"/>
  <c r="J37" i="5"/>
  <c r="N65" i="5"/>
  <c r="O65" i="5" s="1"/>
  <c r="J65" i="5"/>
  <c r="N93" i="5"/>
  <c r="P93" i="5" s="1"/>
  <c r="J93" i="5"/>
  <c r="N129" i="5"/>
  <c r="O129" i="5" s="1"/>
  <c r="J129" i="5"/>
  <c r="N157" i="5"/>
  <c r="O157" i="5" s="1"/>
  <c r="J157" i="5"/>
  <c r="N99" i="5"/>
  <c r="O99" i="5" s="1"/>
  <c r="J99" i="5"/>
  <c r="N131" i="5"/>
  <c r="O131" i="5" s="1"/>
  <c r="J131" i="5"/>
  <c r="N40" i="5"/>
  <c r="O40" i="5" s="1"/>
  <c r="J40" i="5"/>
  <c r="N56" i="5"/>
  <c r="O56" i="5" s="1"/>
  <c r="J56" i="5"/>
  <c r="N72" i="5"/>
  <c r="O72" i="5" s="1"/>
  <c r="J72" i="5"/>
  <c r="N80" i="5"/>
  <c r="O80" i="5" s="1"/>
  <c r="J80" i="5"/>
  <c r="N92" i="5"/>
  <c r="O92" i="5" s="1"/>
  <c r="J92" i="5"/>
  <c r="N108" i="5"/>
  <c r="O108" i="5" s="1"/>
  <c r="J108" i="5"/>
  <c r="N116" i="5"/>
  <c r="O116" i="5" s="1"/>
  <c r="J116" i="5"/>
  <c r="N132" i="5"/>
  <c r="O132" i="5" s="1"/>
  <c r="J132" i="5"/>
  <c r="J140" i="5"/>
  <c r="N140" i="5"/>
  <c r="O140" i="5" s="1"/>
  <c r="N148" i="5"/>
  <c r="O148" i="5" s="1"/>
  <c r="J148" i="5"/>
  <c r="I156" i="5"/>
  <c r="N156" i="5"/>
  <c r="O156" i="5" s="1"/>
  <c r="I172" i="5"/>
  <c r="N172" i="5"/>
  <c r="O172" i="5" s="1"/>
  <c r="J90" i="5"/>
  <c r="I167" i="5"/>
  <c r="N167" i="5"/>
  <c r="O167" i="5" s="1"/>
  <c r="O138" i="5"/>
  <c r="N106" i="5"/>
  <c r="O106" i="5" s="1"/>
  <c r="J18" i="5"/>
  <c r="J162" i="5"/>
  <c r="I80" i="5"/>
  <c r="J149" i="5"/>
  <c r="N149" i="5"/>
  <c r="O149" i="5" s="1"/>
  <c r="N47" i="5"/>
  <c r="O47" i="5" s="1"/>
  <c r="J47" i="5"/>
  <c r="N16" i="5"/>
  <c r="O16" i="5" s="1"/>
  <c r="J16" i="5"/>
  <c r="I170" i="5"/>
  <c r="N170" i="5"/>
  <c r="O170" i="5" s="1"/>
  <c r="N59" i="5"/>
  <c r="O59" i="5" s="1"/>
  <c r="J59" i="5"/>
  <c r="J103" i="5"/>
  <c r="N103" i="5"/>
  <c r="O103" i="5" s="1"/>
  <c r="N127" i="5"/>
  <c r="O127" i="5" s="1"/>
  <c r="J127" i="5"/>
  <c r="I168" i="5"/>
  <c r="N168" i="5"/>
  <c r="O168" i="5" s="1"/>
  <c r="I90" i="5"/>
  <c r="I74" i="5"/>
  <c r="I58" i="5"/>
  <c r="I42" i="5"/>
  <c r="J156" i="5"/>
  <c r="J22" i="5"/>
  <c r="N90" i="5"/>
  <c r="O90" i="5" s="1"/>
  <c r="J154" i="5"/>
  <c r="N42" i="5"/>
  <c r="O42" i="5" s="1"/>
  <c r="N6" i="5"/>
  <c r="O6" i="5" s="1"/>
  <c r="N162" i="5"/>
  <c r="O162" i="5" s="1"/>
  <c r="I149" i="5"/>
  <c r="I131" i="5"/>
  <c r="I65" i="5"/>
  <c r="I47" i="5"/>
  <c r="I132" i="5"/>
  <c r="N159" i="5"/>
  <c r="O159" i="5" s="1"/>
  <c r="J159" i="5"/>
  <c r="N13" i="5"/>
  <c r="O13" i="5" s="1"/>
  <c r="J13" i="5"/>
  <c r="N17" i="5"/>
  <c r="O17" i="5" s="1"/>
  <c r="J17" i="5"/>
  <c r="N29" i="5"/>
  <c r="O29" i="5" s="1"/>
  <c r="J29" i="5"/>
  <c r="N33" i="5"/>
  <c r="O33" i="5" s="1"/>
  <c r="J33" i="5"/>
  <c r="N45" i="5"/>
  <c r="O45" i="5" s="1"/>
  <c r="J45" i="5"/>
  <c r="N49" i="5"/>
  <c r="O49" i="5" s="1"/>
  <c r="J49" i="5"/>
  <c r="N77" i="5"/>
  <c r="P77" i="5" s="1"/>
  <c r="J77" i="5"/>
  <c r="N81" i="5"/>
  <c r="O81" i="5" s="1"/>
  <c r="J81" i="5"/>
  <c r="N109" i="5"/>
  <c r="O109" i="5" s="1"/>
  <c r="J109" i="5"/>
  <c r="N113" i="5"/>
  <c r="O113" i="5" s="1"/>
  <c r="J113" i="5"/>
  <c r="N141" i="5"/>
  <c r="O141" i="5" s="1"/>
  <c r="J141" i="5"/>
  <c r="J145" i="5"/>
  <c r="N145" i="5"/>
  <c r="O145" i="5" s="1"/>
  <c r="N31" i="5"/>
  <c r="O31" i="5" s="1"/>
  <c r="J31" i="5"/>
  <c r="N39" i="5"/>
  <c r="O39" i="5" s="1"/>
  <c r="J39" i="5"/>
  <c r="N71" i="5"/>
  <c r="O71" i="5" s="1"/>
  <c r="J71" i="5"/>
  <c r="N91" i="5"/>
  <c r="O91" i="5" s="1"/>
  <c r="J91" i="5"/>
  <c r="J107" i="5"/>
  <c r="N107" i="5"/>
  <c r="O107" i="5" s="1"/>
  <c r="N123" i="5"/>
  <c r="O123" i="5" s="1"/>
  <c r="J123" i="5"/>
  <c r="J139" i="5"/>
  <c r="N139" i="5"/>
  <c r="O139" i="5" s="1"/>
  <c r="N155" i="5"/>
  <c r="O155" i="5" s="1"/>
  <c r="J155" i="5"/>
  <c r="I171" i="5"/>
  <c r="N171" i="5"/>
  <c r="O171" i="5" s="1"/>
  <c r="N152" i="5"/>
  <c r="O152" i="5" s="1"/>
  <c r="J152" i="5"/>
  <c r="N8" i="5"/>
  <c r="O8" i="5" s="1"/>
  <c r="J8" i="5"/>
  <c r="I29" i="5"/>
  <c r="N19" i="5"/>
  <c r="O19" i="5" s="1"/>
  <c r="J19" i="5"/>
  <c r="N95" i="5"/>
  <c r="O95" i="5" s="1"/>
  <c r="J95" i="5"/>
  <c r="N143" i="5"/>
  <c r="O143" i="5" s="1"/>
  <c r="J143" i="5"/>
  <c r="J151" i="5"/>
  <c r="N151" i="5"/>
  <c r="O151" i="5" s="1"/>
  <c r="N36" i="5"/>
  <c r="O36" i="5" s="1"/>
  <c r="J36" i="5"/>
  <c r="J44" i="5"/>
  <c r="N44" i="5"/>
  <c r="O44" i="5" s="1"/>
  <c r="N52" i="5"/>
  <c r="O52" i="5" s="1"/>
  <c r="J52" i="5"/>
  <c r="J60" i="5"/>
  <c r="N60" i="5"/>
  <c r="O60" i="5" s="1"/>
  <c r="N68" i="5"/>
  <c r="O68" i="5" s="1"/>
  <c r="J68" i="5"/>
  <c r="N84" i="5"/>
  <c r="O84" i="5" s="1"/>
  <c r="J84" i="5"/>
  <c r="J96" i="5"/>
  <c r="N96" i="5"/>
  <c r="O96" i="5" s="1"/>
  <c r="N104" i="5"/>
  <c r="O104" i="5" s="1"/>
  <c r="J104" i="5"/>
  <c r="N112" i="5"/>
  <c r="O112" i="5" s="1"/>
  <c r="J112" i="5"/>
  <c r="N120" i="5"/>
  <c r="O120" i="5" s="1"/>
  <c r="J120" i="5"/>
  <c r="J128" i="5"/>
  <c r="N128" i="5"/>
  <c r="O128" i="5" s="1"/>
  <c r="N136" i="5"/>
  <c r="O136" i="5" s="1"/>
  <c r="J136" i="5"/>
  <c r="J144" i="5"/>
  <c r="N144" i="5"/>
  <c r="O144" i="5" s="1"/>
  <c r="N5" i="5"/>
  <c r="O5" i="5" s="1"/>
  <c r="J5" i="5"/>
  <c r="N9" i="5"/>
  <c r="O9" i="5" s="1"/>
  <c r="J9" i="5"/>
  <c r="J21" i="5"/>
  <c r="N21" i="5"/>
  <c r="O21" i="5" s="1"/>
  <c r="N61" i="5"/>
  <c r="O61" i="5" s="1"/>
  <c r="J61" i="5"/>
  <c r="J97" i="5"/>
  <c r="N97" i="5"/>
  <c r="O97" i="5" s="1"/>
  <c r="N125" i="5"/>
  <c r="P125" i="5" s="1"/>
  <c r="J125" i="5"/>
  <c r="J161" i="5"/>
  <c r="N161" i="5"/>
  <c r="O161" i="5" s="1"/>
  <c r="J55" i="5"/>
  <c r="N55" i="5"/>
  <c r="O55" i="5" s="1"/>
  <c r="N83" i="5"/>
  <c r="O83" i="5" s="1"/>
  <c r="J83" i="5"/>
  <c r="N115" i="5"/>
  <c r="O115" i="5" s="1"/>
  <c r="J115" i="5"/>
  <c r="N147" i="5"/>
  <c r="O147" i="5" s="1"/>
  <c r="J147" i="5"/>
  <c r="N163" i="5"/>
  <c r="O163" i="5" s="1"/>
  <c r="J163" i="5"/>
  <c r="J32" i="5"/>
  <c r="N32" i="5"/>
  <c r="O32" i="5" s="1"/>
  <c r="N48" i="5"/>
  <c r="O48" i="5" s="1"/>
  <c r="J48" i="5"/>
  <c r="J64" i="5"/>
  <c r="N64" i="5"/>
  <c r="O64" i="5" s="1"/>
  <c r="J76" i="5"/>
  <c r="N76" i="5"/>
  <c r="O76" i="5" s="1"/>
  <c r="N88" i="5"/>
  <c r="O88" i="5" s="1"/>
  <c r="J88" i="5"/>
  <c r="N100" i="5"/>
  <c r="O100" i="5" s="1"/>
  <c r="J100" i="5"/>
  <c r="N124" i="5"/>
  <c r="O124" i="5" s="1"/>
  <c r="J124" i="5"/>
  <c r="I14" i="5"/>
  <c r="N3" i="5"/>
  <c r="O3" i="5" s="1"/>
  <c r="J3" i="5"/>
  <c r="N27" i="5"/>
  <c r="O27" i="5" s="1"/>
  <c r="J27" i="5"/>
  <c r="N79" i="5"/>
  <c r="O79" i="5" s="1"/>
  <c r="J79" i="5"/>
  <c r="N111" i="5"/>
  <c r="O111" i="5" s="1"/>
  <c r="J111" i="5"/>
  <c r="N4" i="5"/>
  <c r="O4" i="5" s="1"/>
  <c r="J4" i="5"/>
  <c r="N12" i="5"/>
  <c r="O12" i="5" s="1"/>
  <c r="J12" i="5"/>
  <c r="I138" i="5"/>
  <c r="J14" i="5"/>
  <c r="I108" i="5"/>
  <c r="I72" i="5"/>
  <c r="I157" i="5"/>
  <c r="I76" i="5"/>
  <c r="I93" i="5"/>
  <c r="J53" i="5"/>
  <c r="N53" i="5"/>
  <c r="O53" i="5" s="1"/>
  <c r="N57" i="5"/>
  <c r="O57" i="5" s="1"/>
  <c r="J57" i="5"/>
  <c r="N85" i="5"/>
  <c r="O85" i="5" s="1"/>
  <c r="J85" i="5"/>
  <c r="N89" i="5"/>
  <c r="O89" i="5" s="1"/>
  <c r="J89" i="5"/>
  <c r="N117" i="5"/>
  <c r="O117" i="5" s="1"/>
  <c r="J117" i="5"/>
  <c r="N121" i="5"/>
  <c r="O121" i="5" s="1"/>
  <c r="J121" i="5"/>
  <c r="N153" i="5"/>
  <c r="O153" i="5" s="1"/>
  <c r="J153" i="5"/>
  <c r="I175" i="5"/>
  <c r="N175" i="5"/>
  <c r="O175" i="5" s="1"/>
  <c r="N24" i="5"/>
  <c r="O24" i="5" s="1"/>
  <c r="J24" i="5"/>
  <c r="J66" i="5"/>
  <c r="J43" i="5"/>
  <c r="N43" i="5"/>
  <c r="O43" i="5" s="1"/>
  <c r="N75" i="5"/>
  <c r="O75" i="5" s="1"/>
  <c r="J75" i="5"/>
  <c r="J135" i="5"/>
  <c r="N135" i="5"/>
  <c r="O135" i="5" s="1"/>
  <c r="I176" i="5"/>
  <c r="N176" i="5"/>
  <c r="O176" i="5" s="1"/>
  <c r="I22" i="5"/>
  <c r="I12" i="5"/>
  <c r="O2" i="5"/>
  <c r="N50" i="5"/>
  <c r="O50" i="5" s="1"/>
  <c r="N18" i="5"/>
  <c r="O18" i="5" s="1"/>
  <c r="I161" i="5"/>
  <c r="I147" i="5"/>
  <c r="I160" i="5"/>
  <c r="I117" i="5"/>
  <c r="I99" i="5"/>
  <c r="I40" i="5"/>
  <c r="I148" i="5"/>
  <c r="I89" i="5"/>
  <c r="I21" i="5"/>
  <c r="I129" i="5"/>
  <c r="I5" i="5"/>
  <c r="I116" i="5"/>
  <c r="I32" i="5"/>
  <c r="I57" i="5"/>
  <c r="I75" i="5"/>
  <c r="N25" i="5"/>
  <c r="O25" i="5" s="1"/>
  <c r="J25" i="5"/>
  <c r="N41" i="5"/>
  <c r="O41" i="5" s="1"/>
  <c r="J41" i="5"/>
  <c r="N69" i="5"/>
  <c r="O69" i="5" s="1"/>
  <c r="J69" i="5"/>
  <c r="N73" i="5"/>
  <c r="O73" i="5" s="1"/>
  <c r="J73" i="5"/>
  <c r="N101" i="5"/>
  <c r="O101" i="5" s="1"/>
  <c r="J101" i="5"/>
  <c r="N105" i="5"/>
  <c r="O105" i="5" s="1"/>
  <c r="J105" i="5"/>
  <c r="J133" i="5"/>
  <c r="N133" i="5"/>
  <c r="O133" i="5" s="1"/>
  <c r="N137" i="5"/>
  <c r="O137" i="5" s="1"/>
  <c r="J137" i="5"/>
  <c r="J165" i="5"/>
  <c r="N165" i="5"/>
  <c r="O165" i="5" s="1"/>
  <c r="N7" i="5"/>
  <c r="O7" i="5" s="1"/>
  <c r="J7" i="5"/>
  <c r="N15" i="5"/>
  <c r="O15" i="5" s="1"/>
  <c r="J15" i="5"/>
  <c r="J23" i="5"/>
  <c r="N23" i="5"/>
  <c r="O23" i="5" s="1"/>
  <c r="N63" i="5"/>
  <c r="O63" i="5" s="1"/>
  <c r="J63" i="5"/>
  <c r="I164" i="5"/>
  <c r="J106" i="5"/>
  <c r="N11" i="5"/>
  <c r="O11" i="5" s="1"/>
  <c r="J11" i="5"/>
  <c r="N35" i="5"/>
  <c r="O35" i="5" s="1"/>
  <c r="J35" i="5"/>
  <c r="N51" i="5"/>
  <c r="O51" i="5" s="1"/>
  <c r="J51" i="5"/>
  <c r="N67" i="5"/>
  <c r="O67" i="5" s="1"/>
  <c r="J67" i="5"/>
  <c r="J87" i="5"/>
  <c r="N87" i="5"/>
  <c r="O87" i="5" s="1"/>
  <c r="J119" i="5"/>
  <c r="N119" i="5"/>
  <c r="O119" i="5" s="1"/>
  <c r="N20" i="5"/>
  <c r="O20" i="5" s="1"/>
  <c r="J20" i="5"/>
  <c r="J28" i="5"/>
  <c r="N28" i="5"/>
  <c r="O28" i="5" s="1"/>
  <c r="O125" i="5" l="1"/>
  <c r="O77" i="5"/>
  <c r="O93" i="5"/>
  <c r="P144" i="5"/>
  <c r="P87" i="5"/>
  <c r="P162" i="5"/>
  <c r="P108" i="5"/>
  <c r="P48" i="5"/>
  <c r="P175" i="5"/>
  <c r="P161" i="5"/>
  <c r="P65" i="5"/>
  <c r="P21" i="5"/>
  <c r="P51" i="5"/>
  <c r="P116" i="5"/>
  <c r="P16" i="5"/>
  <c r="P131" i="5"/>
  <c r="P105" i="5"/>
  <c r="P41" i="5"/>
  <c r="P52" i="5"/>
  <c r="P143" i="5"/>
  <c r="P27" i="5"/>
  <c r="P124" i="5"/>
  <c r="P113" i="5"/>
  <c r="P49" i="5"/>
  <c r="P17" i="5"/>
  <c r="P173" i="5"/>
  <c r="P57" i="5"/>
  <c r="P104" i="5"/>
  <c r="P119" i="5"/>
  <c r="P170" i="5"/>
  <c r="P88" i="5"/>
  <c r="P152" i="5"/>
  <c r="P123" i="5"/>
  <c r="P55" i="5"/>
  <c r="P153" i="5"/>
  <c r="P136" i="5"/>
  <c r="P75" i="5"/>
  <c r="P6" i="5"/>
  <c r="P100" i="5"/>
  <c r="P39" i="5"/>
  <c r="P157" i="5"/>
  <c r="P97" i="5"/>
  <c r="P61" i="5"/>
  <c r="P9" i="5"/>
  <c r="P44" i="5"/>
  <c r="P127" i="5"/>
  <c r="P18" i="5"/>
  <c r="P64" i="5"/>
  <c r="P163" i="5"/>
  <c r="P115" i="5"/>
  <c r="P63" i="5"/>
  <c r="P165" i="5"/>
  <c r="P101" i="5"/>
  <c r="P25" i="5"/>
  <c r="P89" i="5"/>
  <c r="P84" i="5"/>
  <c r="P12" i="5"/>
  <c r="P79" i="5"/>
  <c r="P11" i="5"/>
  <c r="P90" i="5"/>
  <c r="P109" i="5"/>
  <c r="P45" i="5"/>
  <c r="P13" i="5"/>
  <c r="P168" i="5"/>
  <c r="P96" i="5"/>
  <c r="P103" i="5"/>
  <c r="P172" i="5"/>
  <c r="P80" i="5"/>
  <c r="P171" i="5"/>
  <c r="P107" i="5"/>
  <c r="P31" i="5"/>
  <c r="P128" i="5"/>
  <c r="P35" i="5"/>
  <c r="P40" i="5"/>
  <c r="P7" i="5"/>
  <c r="P129" i="5"/>
  <c r="P36" i="5"/>
  <c r="P111" i="5"/>
  <c r="P106" i="5"/>
  <c r="P42" i="5"/>
  <c r="P156" i="5"/>
  <c r="P24" i="5"/>
  <c r="P99" i="5"/>
  <c r="P47" i="5"/>
  <c r="P137" i="5"/>
  <c r="P73" i="5"/>
  <c r="P53" i="5"/>
  <c r="P68" i="5"/>
  <c r="P167" i="5"/>
  <c r="P67" i="5"/>
  <c r="P154" i="5"/>
  <c r="P164" i="5"/>
  <c r="P72" i="5"/>
  <c r="P145" i="5"/>
  <c r="P81" i="5"/>
  <c r="P33" i="5"/>
  <c r="P149" i="5"/>
  <c r="P120" i="5"/>
  <c r="P20" i="5"/>
  <c r="P59" i="5"/>
  <c r="P132" i="5"/>
  <c r="P76" i="5"/>
  <c r="P155" i="5"/>
  <c r="P91" i="5"/>
  <c r="P177" i="5"/>
  <c r="P121" i="5"/>
  <c r="P176" i="5"/>
  <c r="P28" i="5"/>
  <c r="P3" i="5"/>
  <c r="P14" i="5"/>
  <c r="P140" i="5"/>
  <c r="P56" i="5"/>
  <c r="P8" i="5"/>
  <c r="P37" i="5"/>
  <c r="P5" i="5"/>
  <c r="P4" i="5"/>
  <c r="P95" i="5"/>
  <c r="P148" i="5"/>
  <c r="P147" i="5"/>
  <c r="P83" i="5"/>
  <c r="P15" i="5"/>
  <c r="P133" i="5"/>
  <c r="P69" i="5"/>
  <c r="P159" i="5"/>
  <c r="P160" i="5"/>
  <c r="P60" i="5"/>
  <c r="P151" i="5"/>
  <c r="P43" i="5"/>
  <c r="P23" i="5"/>
  <c r="P141" i="5"/>
  <c r="P29" i="5"/>
  <c r="P117" i="5"/>
  <c r="P112" i="5"/>
  <c r="P135" i="5"/>
  <c r="P19" i="5"/>
  <c r="P50" i="5"/>
  <c r="P92" i="5"/>
  <c r="P32" i="5"/>
  <c r="P139" i="5"/>
  <c r="P71" i="5"/>
  <c r="P85" i="5"/>
</calcChain>
</file>

<file path=xl/sharedStrings.xml><?xml version="1.0" encoding="utf-8"?>
<sst xmlns="http://schemas.openxmlformats.org/spreadsheetml/2006/main" count="1222" uniqueCount="237">
  <si>
    <t>Scenario Name</t>
  </si>
  <si>
    <t>Date</t>
  </si>
  <si>
    <t>Real GDP growth</t>
  </si>
  <si>
    <t>Nominal GDP growth</t>
  </si>
  <si>
    <t>Real disposable income growth</t>
  </si>
  <si>
    <t>Nominal disposable income growth</t>
  </si>
  <si>
    <t>Unemployment rate</t>
  </si>
  <si>
    <t>CPI inflation rate</t>
  </si>
  <si>
    <t>3-month Treasury rate</t>
  </si>
  <si>
    <t>5-year Treasury yield</t>
  </si>
  <si>
    <t>10-year Treasury yield</t>
  </si>
  <si>
    <t>BBB corporate yield</t>
  </si>
  <si>
    <t>Mortgage rate</t>
  </si>
  <si>
    <t>Prime rate</t>
  </si>
  <si>
    <t>Dow Jones Total Stock Market Index (Level)</t>
  </si>
  <si>
    <t>House Price Index (Level)</t>
  </si>
  <si>
    <t>Commercial Real Estate Price Index (Level)</t>
  </si>
  <si>
    <t>Market Volatility Index (Level)</t>
  </si>
  <si>
    <t>Actual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</si>
  <si>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</si>
  <si>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</si>
  <si>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</si>
  <si>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</si>
  <si>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</si>
  <si>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</si>
  <si>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</si>
  <si>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</si>
  <si>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</si>
  <si>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</si>
  <si>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</si>
  <si>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</si>
  <si>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</si>
  <si>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</si>
  <si>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</si>
  <si>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</si>
  <si>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</si>
  <si>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</si>
  <si>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</si>
  <si>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</si>
  <si>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</si>
  <si>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</si>
  <si>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</si>
  <si>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</si>
  <si>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</si>
  <si>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</si>
  <si>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</si>
  <si>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</si>
  <si>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</si>
  <si>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</si>
  <si>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</si>
  <si>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</si>
  <si>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</si>
  <si>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</si>
  <si>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</si>
  <si>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</si>
  <si>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</si>
  <si>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</si>
  <si>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</si>
  <si>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</si>
  <si>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</si>
  <si>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</si>
  <si>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</si>
  <si>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</si>
  <si>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</si>
  <si>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</si>
  <si>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</si>
  <si>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</si>
  <si>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</si>
  <si>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</si>
  <si>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</si>
  <si>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</si>
  <si>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</si>
  <si>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</si>
  <si>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</si>
  <si>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</si>
  <si>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</si>
  <si>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</si>
  <si>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</si>
  <si>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</si>
  <si>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</si>
  <si>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</si>
  <si>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</si>
  <si>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</si>
  <si>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</si>
  <si>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</si>
  <si>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</si>
  <si>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</si>
  <si>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</si>
  <si>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</si>
  <si>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</si>
  <si>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</si>
  <si>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</si>
  <si>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</si>
  <si>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</si>
  <si>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</si>
  <si>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</si>
  <si>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</si>
  <si>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</si>
  <si>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</si>
  <si>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</si>
  <si>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</si>
  <si>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</si>
  <si>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</si>
  <si>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</si>
  <si>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</si>
  <si>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</si>
  <si>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</si>
  <si>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</si>
  <si>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</si>
  <si>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</si>
  <si>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</si>
  <si>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</si>
  <si>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</si>
  <si>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</si>
  <si>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</si>
  <si>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</si>
  <si>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</si>
  <si>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</si>
  <si>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</si>
  <si>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</si>
  <si>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</si>
  <si>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</si>
  <si>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</si>
  <si>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</si>
  <si>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</si>
  <si>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</si>
  <si>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</si>
  <si>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</si>
  <si>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</si>
  <si>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</si>
  <si>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</si>
  <si>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</si>
  <si>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</si>
  <si>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</si>
  <si>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</si>
  <si>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</si>
  <si>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</si>
  <si>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</si>
  <si>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</si>
  <si>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</si>
  <si>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</si>
  <si>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</si>
  <si>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</si>
  <si>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</si>
  <si>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</si>
  <si>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</si>
  <si>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</si>
  <si>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</si>
  <si>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</si>
  <si>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</si>
  <si>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</si>
  <si>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</si>
  <si>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</si>
  <si>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</si>
  <si>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</si>
  <si>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</si>
  <si>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</si>
  <si>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</si>
  <si>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</si>
  <si>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</si>
  <si>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</si>
  <si>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</si>
  <si>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</si>
  <si>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</si>
  <si>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</si>
  <si>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</si>
  <si>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</si>
  <si>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</si>
  <si>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</si>
  <si>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</si>
  <si>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</si>
  <si>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</si>
  <si>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</si>
  <si>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</si>
  <si>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</si>
  <si>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</si>
  <si>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</si>
  <si>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</si>
  <si>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</si>
  <si>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</si>
  <si>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</si>
  <si>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</si>
  <si>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</si>
  <si>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</si>
  <si>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</si>
  <si>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</si>
  <si>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</si>
  <si>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</si>
  <si>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</si>
  <si>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</si>
  <si>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</si>
  <si>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</si>
  <si>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</si>
  <si>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</si>
  <si>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</si>
  <si>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Supervisory Baseline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</si>
  <si>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</si>
  <si>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</si>
  <si>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</si>
  <si>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</si>
  <si>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</si>
  <si>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</si>
  <si>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</si>
  <si>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</si>
  <si>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</si>
  <si>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</si>
  <si>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</si>
  <si>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</si>
  <si>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</si>
  <si>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Supervisory Severely Adverse</t>
  </si>
  <si>
    <t>YieldSpread_10y_30m</t>
  </si>
  <si>
    <t>CREPriceMom</t>
  </si>
  <si>
    <t>DurationEconBoom</t>
  </si>
  <si>
    <t>Model</t>
  </si>
  <si>
    <t>ModelFineTuned</t>
  </si>
  <si>
    <t>ModelOptimized</t>
  </si>
  <si>
    <t>recession</t>
  </si>
  <si>
    <t>projection region</t>
  </si>
  <si>
    <t>PrelimModel</t>
  </si>
  <si>
    <t>FineTunedModel</t>
  </si>
  <si>
    <t>YieldSpread_10_2y</t>
  </si>
  <si>
    <t>YieldSpread_New</t>
  </si>
  <si>
    <t>Model Optimized</t>
  </si>
  <si>
    <t>DurationEcoBoom</t>
  </si>
  <si>
    <t xml:space="preserve">Two challenges: </t>
  </si>
  <si>
    <t>1. Loan growth generaly procyclical in historic data - in most recent recession, it is strongly countercyclical</t>
  </si>
  <si>
    <t>2. Range of loan growth rates vary between (-5%,5%) with 95% confidence - in most recent recession, growth rate is about 15%</t>
  </si>
  <si>
    <t>Stochastic properties - loan growth in most recent recession appears transitory in naturre; consistent with loan growth at beginning of recession, but in opposite direction</t>
  </si>
  <si>
    <t>Interesting avenue - change in lending standards (endogenous response) may have strong impact on lending volumes (intuitive, plausible way that loans impacted by macroeconomic policy)</t>
  </si>
  <si>
    <t>https://fredblog.stlouisfed.org/2020/03/bank-lending-standards-and-loan-growth/?utm_source=series_page&amp;utm_medium=related_content&amp;utm_term=related_resources&amp;utm_campaign=fredblog</t>
  </si>
  <si>
    <t>Caution when building a model</t>
  </si>
  <si>
    <t>1. short data sample (2003-2020) - may pick up spurious correlation between macro factors and response variable; use industry loan growth rate to extend the data series</t>
  </si>
  <si>
    <t>2. consider relative yields such as yield spreads - research and intuition tells us that it is strongly linked to bank profitability (NII - traditional bank operations)</t>
  </si>
  <si>
    <t>3. most recent recession is at odds with historical patterns - clearly a confounding policy intervention, although it appears to be transitory; coupled with (1), resulting model could be very misleading</t>
  </si>
  <si>
    <t>Not100Model</t>
  </si>
  <si>
    <t>date</t>
  </si>
  <si>
    <t>recession_indicator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</si>
</sst>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mm/yyyy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1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33" borderId="0" xfId="0" applyFill="1"/>
    <xf numFmtId="165" fontId="18" fillId="0" borderId="0" xfId="42" applyNumberFormat="1"/>
    <xf numFmtId="0" fontId="18" fillId="0" borderId="0" xfId="42"/>
    <xf numFmtId="0" fontId="19" fillId="0" borderId="0" xfId="42" applyFont="1"/>
    <xf numFmtId="0" fontId="18" fillId="0" borderId="0" xfId="42" applyAlignment="1">
      <alignment wrapText="1"/>
    </xf>
    <xf numFmtId="0" fontId="20" fillId="0" borderId="0" xfId="43" applyAlignment="1">
      <alignment wrapText="1"/>
    </xf>
    <xf numFmtId="165" fontId="18" fillId="34" borderId="0" xfId="42" applyNumberFormat="1" applyFill="1"/>
    <xf numFmtId="0" fontId="18" fillId="34" borderId="0" xfId="42" applyFill="1"/>
    <xf numFmtId="166" fontId="0" fillId="0" borderId="0" xfId="0" applyNumberFormat="1"/>
    <xf numFmtId="14" fontId="21" fillId="0" borderId="0" xfId="44" applyNumberFormat="1"/>
    <xf numFmtId="0" fontId="21" fillId="0" borderId="0" xfId="44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23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3"/>
          <c:order val="1"/>
          <c:tx>
            <c:v>recession</c:v>
          </c:tx>
          <c:spPr>
            <a:solidFill>
              <a:srgbClr val="EEECE1"/>
            </a:solidFill>
            <a:ln>
              <a:noFill/>
            </a:ln>
          </c:spPr>
          <c:val>
            <c:numRef>
              <c:f>Historic_Domestic!$Z$2:$Z$190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1</c:v>
                </c:pt>
                <c:pt idx="178" formatCode="0.0">
                  <c:v>1</c:v>
                </c:pt>
                <c:pt idx="179" formatCode="0.0">
                  <c:v>1</c:v>
                </c:pt>
                <c:pt idx="180" formatCode="0.0">
                  <c:v>1</c:v>
                </c:pt>
                <c:pt idx="181" formatCode="0.0">
                  <c:v>1</c:v>
                </c:pt>
                <c:pt idx="182" formatCode="0.0">
                  <c:v>1</c:v>
                </c:pt>
                <c:pt idx="183" formatCode="0.0">
                  <c:v>1</c:v>
                </c:pt>
                <c:pt idx="184" formatCode="0.0">
                  <c:v>1</c:v>
                </c:pt>
                <c:pt idx="185" formatCode="0.0">
                  <c:v>1</c:v>
                </c:pt>
                <c:pt idx="186" formatCode="0.0">
                  <c:v>1</c:v>
                </c:pt>
                <c:pt idx="187" formatCode="0.0">
                  <c:v>1</c:v>
                </c:pt>
                <c:pt idx="188" formatCode="0.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4-4A75-96FB-54943111E604}"/>
            </c:ext>
          </c:extLst>
        </c:ser>
        <c:ser>
          <c:idx val="5"/>
          <c:order val="4"/>
          <c:tx>
            <c:v>Projection Region</c:v>
          </c:tx>
          <c:spPr>
            <a:solidFill>
              <a:schemeClr val="bg2">
                <a:alpha val="42000"/>
              </a:schemeClr>
            </a:solidFill>
          </c:spPr>
          <c:val>
            <c:numRef>
              <c:f>Historic_Domestic!$AA$2:$AA$190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 formatCode="0.0">
                  <c:v>1</c:v>
                </c:pt>
                <c:pt idx="177" formatCode="0.0">
                  <c:v>1</c:v>
                </c:pt>
                <c:pt idx="178" formatCode="0.0">
                  <c:v>1</c:v>
                </c:pt>
                <c:pt idx="179" formatCode="0.0">
                  <c:v>1</c:v>
                </c:pt>
                <c:pt idx="180" formatCode="0.0">
                  <c:v>1</c:v>
                </c:pt>
                <c:pt idx="181" formatCode="0.0">
                  <c:v>1</c:v>
                </c:pt>
                <c:pt idx="182" formatCode="0.0">
                  <c:v>1</c:v>
                </c:pt>
                <c:pt idx="183" formatCode="0.0">
                  <c:v>1</c:v>
                </c:pt>
                <c:pt idx="184" formatCode="0.0">
                  <c:v>1</c:v>
                </c:pt>
                <c:pt idx="185" formatCode="0.0">
                  <c:v>1</c:v>
                </c:pt>
                <c:pt idx="186" formatCode="0.0">
                  <c:v>1</c:v>
                </c:pt>
                <c:pt idx="187" formatCode="0.0">
                  <c:v>1</c:v>
                </c:pt>
                <c:pt idx="188" formatCode="0.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4-4A75-96FB-54943111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7056"/>
        <c:axId val="441593216"/>
      </c:areaChart>
      <c:lineChart>
        <c:grouping val="standard"/>
        <c:varyColors val="0"/>
        <c:ser>
          <c:idx val="2"/>
          <c:order val="0"/>
          <c:tx>
            <c:v>YieldSpread</c:v>
          </c:tx>
          <c:spPr>
            <a:ln>
              <a:solidFill>
                <a:srgbClr val="12395B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Historic_Domestic!$S$2:$S$198</c:f>
              <c:numCache>
                <c:formatCode>General</c:formatCode>
                <c:ptCount val="197"/>
                <c:pt idx="0">
                  <c:v>2.6999999999999993</c:v>
                </c:pt>
                <c:pt idx="1">
                  <c:v>2.3999999999999995</c:v>
                </c:pt>
                <c:pt idx="2">
                  <c:v>2.3999999999999995</c:v>
                </c:pt>
                <c:pt idx="3">
                  <c:v>2.3999999999999995</c:v>
                </c:pt>
                <c:pt idx="4">
                  <c:v>2.6000000000000005</c:v>
                </c:pt>
                <c:pt idx="5">
                  <c:v>2.5</c:v>
                </c:pt>
                <c:pt idx="6">
                  <c:v>1.7999999999999998</c:v>
                </c:pt>
                <c:pt idx="7">
                  <c:v>1.5</c:v>
                </c:pt>
                <c:pt idx="8">
                  <c:v>1.5999999999999996</c:v>
                </c:pt>
                <c:pt idx="9">
                  <c:v>1.6999999999999993</c:v>
                </c:pt>
                <c:pt idx="10">
                  <c:v>1.1000000000000005</c:v>
                </c:pt>
                <c:pt idx="11">
                  <c:v>9.9999999999999645E-2</c:v>
                </c:pt>
                <c:pt idx="12">
                  <c:v>-0.40000000000000036</c:v>
                </c:pt>
                <c:pt idx="13">
                  <c:v>-0.40000000000000036</c:v>
                </c:pt>
                <c:pt idx="14">
                  <c:v>-0.69999999999999929</c:v>
                </c:pt>
                <c:pt idx="15">
                  <c:v>-1.4000000000000004</c:v>
                </c:pt>
                <c:pt idx="16">
                  <c:v>-1.5</c:v>
                </c:pt>
                <c:pt idx="17">
                  <c:v>0.80000000000000071</c:v>
                </c:pt>
                <c:pt idx="18">
                  <c:v>1.7000000000000011</c:v>
                </c:pt>
                <c:pt idx="19">
                  <c:v>-1.2999999999999989</c:v>
                </c:pt>
                <c:pt idx="20">
                  <c:v>-1.5999999999999996</c:v>
                </c:pt>
                <c:pt idx="21">
                  <c:v>-1.3000000000000007</c:v>
                </c:pt>
                <c:pt idx="22">
                  <c:v>-0.5</c:v>
                </c:pt>
                <c:pt idx="23">
                  <c:v>2.0999999999999996</c:v>
                </c:pt>
                <c:pt idx="24">
                  <c:v>1.2999999999999989</c:v>
                </c:pt>
                <c:pt idx="25">
                  <c:v>1.2999999999999989</c:v>
                </c:pt>
                <c:pt idx="26">
                  <c:v>3.5999999999999996</c:v>
                </c:pt>
                <c:pt idx="27">
                  <c:v>3</c:v>
                </c:pt>
                <c:pt idx="28">
                  <c:v>2.5999999999999996</c:v>
                </c:pt>
                <c:pt idx="29">
                  <c:v>2.2999999999999989</c:v>
                </c:pt>
                <c:pt idx="30">
                  <c:v>2.5999999999999996</c:v>
                </c:pt>
                <c:pt idx="31">
                  <c:v>2.8999999999999986</c:v>
                </c:pt>
                <c:pt idx="32">
                  <c:v>2.7000000000000011</c:v>
                </c:pt>
                <c:pt idx="33">
                  <c:v>3.3999999999999986</c:v>
                </c:pt>
                <c:pt idx="34">
                  <c:v>2.5999999999999996</c:v>
                </c:pt>
                <c:pt idx="35">
                  <c:v>3</c:v>
                </c:pt>
                <c:pt idx="36">
                  <c:v>3.4000000000000004</c:v>
                </c:pt>
                <c:pt idx="37">
                  <c:v>3.4000000000000004</c:v>
                </c:pt>
                <c:pt idx="38">
                  <c:v>3.4000000000000004</c:v>
                </c:pt>
                <c:pt idx="39">
                  <c:v>2.8</c:v>
                </c:pt>
                <c:pt idx="40">
                  <c:v>1.9000000000000004</c:v>
                </c:pt>
                <c:pt idx="41">
                  <c:v>1.8000000000000007</c:v>
                </c:pt>
                <c:pt idx="42">
                  <c:v>2.2000000000000002</c:v>
                </c:pt>
                <c:pt idx="43">
                  <c:v>2.1999999999999993</c:v>
                </c:pt>
                <c:pt idx="44">
                  <c:v>1.9000000000000004</c:v>
                </c:pt>
                <c:pt idx="45">
                  <c:v>2.8</c:v>
                </c:pt>
                <c:pt idx="46">
                  <c:v>3</c:v>
                </c:pt>
                <c:pt idx="47">
                  <c:v>3.2999999999999989</c:v>
                </c:pt>
                <c:pt idx="48">
                  <c:v>2.8999999999999995</c:v>
                </c:pt>
                <c:pt idx="49">
                  <c:v>2.8</c:v>
                </c:pt>
                <c:pt idx="50">
                  <c:v>2.1999999999999993</c:v>
                </c:pt>
                <c:pt idx="51">
                  <c:v>1.2999999999999998</c:v>
                </c:pt>
                <c:pt idx="52">
                  <c:v>0.80000000000000071</c:v>
                </c:pt>
                <c:pt idx="53">
                  <c:v>0.5</c:v>
                </c:pt>
                <c:pt idx="54">
                  <c:v>0.39999999999999947</c:v>
                </c:pt>
                <c:pt idx="55">
                  <c:v>0.29999999999999982</c:v>
                </c:pt>
                <c:pt idx="56">
                  <c:v>0.70000000000000018</c:v>
                </c:pt>
                <c:pt idx="57">
                  <c:v>1.1000000000000005</c:v>
                </c:pt>
                <c:pt idx="58">
                  <c:v>1.3000000000000007</c:v>
                </c:pt>
                <c:pt idx="59">
                  <c:v>1.5</c:v>
                </c:pt>
                <c:pt idx="60">
                  <c:v>2.1999999999999993</c:v>
                </c:pt>
                <c:pt idx="61">
                  <c:v>2.7000000000000011</c:v>
                </c:pt>
                <c:pt idx="62">
                  <c:v>2.6999999999999993</c:v>
                </c:pt>
                <c:pt idx="63">
                  <c:v>3</c:v>
                </c:pt>
                <c:pt idx="64">
                  <c:v>3.6</c:v>
                </c:pt>
                <c:pt idx="65">
                  <c:v>3.8</c:v>
                </c:pt>
                <c:pt idx="66">
                  <c:v>3.8000000000000003</c:v>
                </c:pt>
                <c:pt idx="67">
                  <c:v>3.9</c:v>
                </c:pt>
                <c:pt idx="68">
                  <c:v>3.5</c:v>
                </c:pt>
                <c:pt idx="69">
                  <c:v>3.2</c:v>
                </c:pt>
                <c:pt idx="70">
                  <c:v>2.8</c:v>
                </c:pt>
                <c:pt idx="71">
                  <c:v>2.6999999999999997</c:v>
                </c:pt>
                <c:pt idx="72">
                  <c:v>2.9000000000000004</c:v>
                </c:pt>
                <c:pt idx="73">
                  <c:v>3.2</c:v>
                </c:pt>
                <c:pt idx="74">
                  <c:v>2.9000000000000004</c:v>
                </c:pt>
                <c:pt idx="75">
                  <c:v>2.6000000000000005</c:v>
                </c:pt>
                <c:pt idx="76">
                  <c:v>1.8999999999999995</c:v>
                </c:pt>
                <c:pt idx="77">
                  <c:v>1.1000000000000005</c:v>
                </c:pt>
                <c:pt idx="78">
                  <c:v>1.0999999999999996</c:v>
                </c:pt>
                <c:pt idx="79">
                  <c:v>0.70000000000000018</c:v>
                </c:pt>
                <c:pt idx="80">
                  <c:v>1.0999999999999996</c:v>
                </c:pt>
                <c:pt idx="81">
                  <c:v>1.7999999999999998</c:v>
                </c:pt>
                <c:pt idx="82">
                  <c:v>1.7000000000000002</c:v>
                </c:pt>
                <c:pt idx="83">
                  <c:v>1.4000000000000004</c:v>
                </c:pt>
                <c:pt idx="84">
                  <c:v>1.5</c:v>
                </c:pt>
                <c:pt idx="85">
                  <c:v>1.7999999999999998</c:v>
                </c:pt>
                <c:pt idx="86">
                  <c:v>1.4000000000000004</c:v>
                </c:pt>
                <c:pt idx="87">
                  <c:v>0.90000000000000036</c:v>
                </c:pt>
                <c:pt idx="88">
                  <c:v>0.60000000000000053</c:v>
                </c:pt>
                <c:pt idx="89">
                  <c:v>0.79999999999999982</c:v>
                </c:pt>
                <c:pt idx="90">
                  <c:v>0.60000000000000053</c:v>
                </c:pt>
                <c:pt idx="91">
                  <c:v>0.60000000000000053</c:v>
                </c:pt>
                <c:pt idx="92">
                  <c:v>1</c:v>
                </c:pt>
                <c:pt idx="93">
                  <c:v>1.2999999999999998</c:v>
                </c:pt>
                <c:pt idx="94">
                  <c:v>1.5</c:v>
                </c:pt>
                <c:pt idx="95">
                  <c:v>1.5</c:v>
                </c:pt>
                <c:pt idx="96">
                  <c:v>1.2000000000000002</c:v>
                </c:pt>
                <c:pt idx="97">
                  <c:v>0.70000000000000018</c:v>
                </c:pt>
                <c:pt idx="98">
                  <c:v>9.9999999999999645E-2</c:v>
                </c:pt>
                <c:pt idx="99">
                  <c:v>-0.20000000000000018</c:v>
                </c:pt>
                <c:pt idx="100">
                  <c:v>0.5</c:v>
                </c:pt>
                <c:pt idx="101">
                  <c:v>1.7999999999999998</c:v>
                </c:pt>
                <c:pt idx="102">
                  <c:v>2.0999999999999996</c:v>
                </c:pt>
                <c:pt idx="103">
                  <c:v>3.1999999999999997</c:v>
                </c:pt>
                <c:pt idx="104">
                  <c:v>3.7</c:v>
                </c:pt>
                <c:pt idx="105">
                  <c:v>3.7</c:v>
                </c:pt>
                <c:pt idx="106">
                  <c:v>2.9</c:v>
                </c:pt>
                <c:pt idx="107">
                  <c:v>3</c:v>
                </c:pt>
                <c:pt idx="108">
                  <c:v>3</c:v>
                </c:pt>
                <c:pt idx="109">
                  <c:v>2.8</c:v>
                </c:pt>
                <c:pt idx="110">
                  <c:v>3.5000000000000004</c:v>
                </c:pt>
                <c:pt idx="111">
                  <c:v>3.5000000000000004</c:v>
                </c:pt>
                <c:pt idx="112">
                  <c:v>3.1999999999999997</c:v>
                </c:pt>
                <c:pt idx="113">
                  <c:v>3.6</c:v>
                </c:pt>
                <c:pt idx="114">
                  <c:v>2.9000000000000004</c:v>
                </c:pt>
                <c:pt idx="115">
                  <c:v>2.2999999999999998</c:v>
                </c:pt>
                <c:pt idx="116">
                  <c:v>1.9000000000000004</c:v>
                </c:pt>
                <c:pt idx="117">
                  <c:v>1.3000000000000003</c:v>
                </c:pt>
                <c:pt idx="118">
                  <c:v>0.89999999999999991</c:v>
                </c:pt>
                <c:pt idx="119">
                  <c:v>0.79999999999999982</c:v>
                </c:pt>
                <c:pt idx="120">
                  <c:v>0.29999999999999982</c:v>
                </c:pt>
                <c:pt idx="121">
                  <c:v>0.5</c:v>
                </c:pt>
                <c:pt idx="122">
                  <c:v>9.9999999999999645E-2</c:v>
                </c:pt>
                <c:pt idx="123">
                  <c:v>-0.20000000000000018</c:v>
                </c:pt>
                <c:pt idx="124">
                  <c:v>-0.20000000000000018</c:v>
                </c:pt>
                <c:pt idx="125">
                  <c:v>0.20000000000000018</c:v>
                </c:pt>
                <c:pt idx="126">
                  <c:v>0.5</c:v>
                </c:pt>
                <c:pt idx="127">
                  <c:v>1.0000000000000004</c:v>
                </c:pt>
                <c:pt idx="128">
                  <c:v>1.7999999999999998</c:v>
                </c:pt>
                <c:pt idx="129">
                  <c:v>2.4999999999999996</c:v>
                </c:pt>
                <c:pt idx="130">
                  <c:v>2.5999999999999996</c:v>
                </c:pt>
                <c:pt idx="131">
                  <c:v>3.4000000000000004</c:v>
                </c:pt>
                <c:pt idx="132">
                  <c:v>3</c:v>
                </c:pt>
                <c:pt idx="133">
                  <c:v>3.5</c:v>
                </c:pt>
                <c:pt idx="134">
                  <c:v>3.5999999999999996</c:v>
                </c:pt>
                <c:pt idx="135">
                  <c:v>3.6</c:v>
                </c:pt>
                <c:pt idx="136">
                  <c:v>3.8</c:v>
                </c:pt>
                <c:pt idx="137">
                  <c:v>3.5</c:v>
                </c:pt>
                <c:pt idx="138">
                  <c:v>2.6999999999999997</c:v>
                </c:pt>
                <c:pt idx="139">
                  <c:v>2.9</c:v>
                </c:pt>
                <c:pt idx="140">
                  <c:v>3.4</c:v>
                </c:pt>
                <c:pt idx="141">
                  <c:v>3.3</c:v>
                </c:pt>
                <c:pt idx="142">
                  <c:v>2.5</c:v>
                </c:pt>
                <c:pt idx="143">
                  <c:v>2.1</c:v>
                </c:pt>
                <c:pt idx="144">
                  <c:v>2</c:v>
                </c:pt>
                <c:pt idx="145">
                  <c:v>1.7</c:v>
                </c:pt>
                <c:pt idx="146">
                  <c:v>1.5</c:v>
                </c:pt>
                <c:pt idx="147">
                  <c:v>1.5999999999999999</c:v>
                </c:pt>
                <c:pt idx="148">
                  <c:v>1.7999999999999998</c:v>
                </c:pt>
                <c:pt idx="149">
                  <c:v>1.9</c:v>
                </c:pt>
                <c:pt idx="150">
                  <c:v>2.7</c:v>
                </c:pt>
                <c:pt idx="151">
                  <c:v>2.6999999999999997</c:v>
                </c:pt>
                <c:pt idx="152">
                  <c:v>2.8</c:v>
                </c:pt>
                <c:pt idx="153">
                  <c:v>2.7</c:v>
                </c:pt>
                <c:pt idx="154">
                  <c:v>2.5</c:v>
                </c:pt>
                <c:pt idx="155">
                  <c:v>2.2999999999999998</c:v>
                </c:pt>
                <c:pt idx="156">
                  <c:v>2</c:v>
                </c:pt>
                <c:pt idx="157">
                  <c:v>2.2000000000000002</c:v>
                </c:pt>
                <c:pt idx="158">
                  <c:v>2.2999999999999998</c:v>
                </c:pt>
                <c:pt idx="159">
                  <c:v>2.1</c:v>
                </c:pt>
                <c:pt idx="160">
                  <c:v>1.7</c:v>
                </c:pt>
                <c:pt idx="161">
                  <c:v>1.5</c:v>
                </c:pt>
                <c:pt idx="162">
                  <c:v>1.3</c:v>
                </c:pt>
                <c:pt idx="163">
                  <c:v>1.8000000000000003</c:v>
                </c:pt>
                <c:pt idx="164">
                  <c:v>1.9</c:v>
                </c:pt>
                <c:pt idx="165">
                  <c:v>1.4</c:v>
                </c:pt>
                <c:pt idx="166">
                  <c:v>1.2999999999999998</c:v>
                </c:pt>
                <c:pt idx="167">
                  <c:v>1.2</c:v>
                </c:pt>
                <c:pt idx="168">
                  <c:v>1.1999999999999997</c:v>
                </c:pt>
                <c:pt idx="169">
                  <c:v>1.0999999999999999</c:v>
                </c:pt>
                <c:pt idx="170">
                  <c:v>0.89999999999999991</c:v>
                </c:pt>
                <c:pt idx="171">
                  <c:v>0.70000000000000018</c:v>
                </c:pt>
                <c:pt idx="172">
                  <c:v>0.30000000000000027</c:v>
                </c:pt>
                <c:pt idx="173">
                  <c:v>0.10000000000000009</c:v>
                </c:pt>
                <c:pt idx="174">
                  <c:v>-0.19999999999999996</c:v>
                </c:pt>
                <c:pt idx="175">
                  <c:v>0.19999999999999996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4-4A75-96FB-54943111E604}"/>
            </c:ext>
          </c:extLst>
        </c:ser>
        <c:ser>
          <c:idx val="0"/>
          <c:order val="2"/>
          <c:tx>
            <c:v>baseline</c:v>
          </c:tx>
          <c:spPr>
            <a:ln>
              <a:solidFill>
                <a:srgbClr val="87864A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Historic_Domestic_baseline!$S$2:$S$190</c:f>
              <c:numCache>
                <c:formatCode>General</c:formatCode>
                <c:ptCount val="189"/>
                <c:pt idx="174">
                  <c:v>-0.19999999999999996</c:v>
                </c:pt>
                <c:pt idx="175">
                  <c:v>0.19999999999999996</c:v>
                </c:pt>
                <c:pt idx="176">
                  <c:v>0.19999999999999996</c:v>
                </c:pt>
                <c:pt idx="177">
                  <c:v>0.39999999999999991</c:v>
                </c:pt>
                <c:pt idx="178">
                  <c:v>0.39999999999999991</c:v>
                </c:pt>
                <c:pt idx="179">
                  <c:v>0.60000000000000009</c:v>
                </c:pt>
                <c:pt idx="180">
                  <c:v>0.60000000000000009</c:v>
                </c:pt>
                <c:pt idx="181">
                  <c:v>0.70000000000000018</c:v>
                </c:pt>
                <c:pt idx="182">
                  <c:v>0.60000000000000009</c:v>
                </c:pt>
                <c:pt idx="183">
                  <c:v>0.70000000000000018</c:v>
                </c:pt>
                <c:pt idx="184">
                  <c:v>0.60000000000000009</c:v>
                </c:pt>
                <c:pt idx="185">
                  <c:v>0.79999999999999982</c:v>
                </c:pt>
                <c:pt idx="186">
                  <c:v>0.8</c:v>
                </c:pt>
                <c:pt idx="187">
                  <c:v>0.90000000000000013</c:v>
                </c:pt>
                <c:pt idx="188">
                  <c:v>0.90000000000000013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4-4A75-96FB-54943111E604}"/>
            </c:ext>
          </c:extLst>
        </c:ser>
        <c:ser>
          <c:idx val="4"/>
          <c:order val="3"/>
          <c:tx>
            <c:v>sev. adverse</c:v>
          </c:tx>
          <c:spPr>
            <a:ln>
              <a:solidFill>
                <a:srgbClr val="80000B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Historic_Domestic_severelyAdv!$S$2:$S$190</c:f>
              <c:numCache>
                <c:formatCode>General</c:formatCode>
                <c:ptCount val="189"/>
                <c:pt idx="174">
                  <c:v>-0.19999999999999996</c:v>
                </c:pt>
                <c:pt idx="175">
                  <c:v>0.19999999999999996</c:v>
                </c:pt>
                <c:pt idx="176">
                  <c:v>0.6</c:v>
                </c:pt>
                <c:pt idx="177">
                  <c:v>0.8</c:v>
                </c:pt>
                <c:pt idx="178">
                  <c:v>0.9</c:v>
                </c:pt>
                <c:pt idx="179">
                  <c:v>1</c:v>
                </c:pt>
                <c:pt idx="180">
                  <c:v>1.0999999999999999</c:v>
                </c:pt>
                <c:pt idx="181">
                  <c:v>1.2</c:v>
                </c:pt>
                <c:pt idx="182">
                  <c:v>1.2999999999999998</c:v>
                </c:pt>
                <c:pt idx="183">
                  <c:v>1.4</c:v>
                </c:pt>
                <c:pt idx="184">
                  <c:v>1.5</c:v>
                </c:pt>
                <c:pt idx="185">
                  <c:v>1.7</c:v>
                </c:pt>
                <c:pt idx="186">
                  <c:v>1.7999999999999998</c:v>
                </c:pt>
                <c:pt idx="187">
                  <c:v>2</c:v>
                </c:pt>
                <c:pt idx="18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74-4A75-96FB-54943111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96544"/>
        <c:axId val="441592640"/>
      </c:lineChart>
      <c:catAx>
        <c:axId val="367596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4159264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441592640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crossAx val="367596544"/>
        <c:crosses val="autoZero"/>
        <c:crossBetween val="between"/>
        <c:dispUnits>
          <c:builtInUnit val="hundreds"/>
          <c:dispUnitsLbl>
            <c:layout>
              <c:manualLayout>
                <c:xMode val="edge"/>
                <c:yMode val="edge"/>
                <c:x val="2.0063839489284096E-2"/>
                <c:y val="0.28938471940500354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Yield Spread</a:t>
                  </a:r>
                </a:p>
              </c:rich>
            </c:tx>
          </c:dispUnitsLbl>
        </c:dispUnits>
      </c:valAx>
      <c:valAx>
        <c:axId val="441593216"/>
        <c:scaling>
          <c:orientation val="minMax"/>
          <c:max val="0.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97056"/>
        <c:crosses val="max"/>
        <c:crossBetween val="between"/>
      </c:valAx>
      <c:catAx>
        <c:axId val="367597056"/>
        <c:scaling>
          <c:orientation val="minMax"/>
        </c:scaling>
        <c:delete val="1"/>
        <c:axPos val="b"/>
        <c:majorTickMark val="out"/>
        <c:minorTickMark val="none"/>
        <c:tickLblPos val="none"/>
        <c:crossAx val="4415932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900">
          <a:latin typeface="Helvetica Neue" panose="02000503000000020004" pitchFamily="2"/>
          <a:cs typeface="Helvetica" panose="020B0604020202020204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3"/>
          <c:order val="1"/>
          <c:tx>
            <c:v>recession</c:v>
          </c:tx>
          <c:spPr>
            <a:solidFill>
              <a:srgbClr val="EEECE1"/>
            </a:solidFill>
            <a:ln>
              <a:noFill/>
            </a:ln>
          </c:spPr>
          <c:val>
            <c:numRef>
              <c:f>Historic_Domestic!$Z$2:$Z$190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1</c:v>
                </c:pt>
                <c:pt idx="178" formatCode="0.0">
                  <c:v>1</c:v>
                </c:pt>
                <c:pt idx="179" formatCode="0.0">
                  <c:v>1</c:v>
                </c:pt>
                <c:pt idx="180" formatCode="0.0">
                  <c:v>1</c:v>
                </c:pt>
                <c:pt idx="181" formatCode="0.0">
                  <c:v>1</c:v>
                </c:pt>
                <c:pt idx="182" formatCode="0.0">
                  <c:v>1</c:v>
                </c:pt>
                <c:pt idx="183" formatCode="0.0">
                  <c:v>1</c:v>
                </c:pt>
                <c:pt idx="184" formatCode="0.0">
                  <c:v>1</c:v>
                </c:pt>
                <c:pt idx="185" formatCode="0.0">
                  <c:v>1</c:v>
                </c:pt>
                <c:pt idx="186" formatCode="0.0">
                  <c:v>1</c:v>
                </c:pt>
                <c:pt idx="187" formatCode="0.0">
                  <c:v>1</c:v>
                </c:pt>
                <c:pt idx="188" formatCode="0.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C-432C-8703-BB0F868BFD33}"/>
            </c:ext>
          </c:extLst>
        </c:ser>
        <c:ser>
          <c:idx val="5"/>
          <c:order val="4"/>
          <c:tx>
            <c:v>Projection Region</c:v>
          </c:tx>
          <c:spPr>
            <a:solidFill>
              <a:schemeClr val="bg2">
                <a:alpha val="42000"/>
              </a:schemeClr>
            </a:solidFill>
          </c:spPr>
          <c:val>
            <c:numRef>
              <c:f>Historic_Domestic!$AA$2:$AA$190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 formatCode="0.0">
                  <c:v>1</c:v>
                </c:pt>
                <c:pt idx="177" formatCode="0.0">
                  <c:v>1</c:v>
                </c:pt>
                <c:pt idx="178" formatCode="0.0">
                  <c:v>1</c:v>
                </c:pt>
                <c:pt idx="179" formatCode="0.0">
                  <c:v>1</c:v>
                </c:pt>
                <c:pt idx="180" formatCode="0.0">
                  <c:v>1</c:v>
                </c:pt>
                <c:pt idx="181" formatCode="0.0">
                  <c:v>1</c:v>
                </c:pt>
                <c:pt idx="182" formatCode="0.0">
                  <c:v>1</c:v>
                </c:pt>
                <c:pt idx="183" formatCode="0.0">
                  <c:v>1</c:v>
                </c:pt>
                <c:pt idx="184" formatCode="0.0">
                  <c:v>1</c:v>
                </c:pt>
                <c:pt idx="185" formatCode="0.0">
                  <c:v>1</c:v>
                </c:pt>
                <c:pt idx="186" formatCode="0.0">
                  <c:v>1</c:v>
                </c:pt>
                <c:pt idx="187" formatCode="0.0">
                  <c:v>1</c:v>
                </c:pt>
                <c:pt idx="188" formatCode="0.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C-432C-8703-BB0F868BF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7056"/>
        <c:axId val="441593216"/>
      </c:areaChart>
      <c:lineChart>
        <c:grouping val="standard"/>
        <c:varyColors val="0"/>
        <c:ser>
          <c:idx val="2"/>
          <c:order val="0"/>
          <c:tx>
            <c:v>CRE Price Momentum</c:v>
          </c:tx>
          <c:spPr>
            <a:ln>
              <a:solidFill>
                <a:srgbClr val="12395B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Historic_Domestic!$T$2:$T$198</c:f>
              <c:numCache>
                <c:formatCode>General</c:formatCode>
                <c:ptCount val="197"/>
                <c:pt idx="4">
                  <c:v>7.7470261675993982E-2</c:v>
                </c:pt>
                <c:pt idx="5">
                  <c:v>7.7961541469711917E-2</c:v>
                </c:pt>
                <c:pt idx="6">
                  <c:v>8.5584503977029533E-2</c:v>
                </c:pt>
                <c:pt idx="7">
                  <c:v>9.1216008271661764E-2</c:v>
                </c:pt>
                <c:pt idx="8">
                  <c:v>8.1998835166085485E-2</c:v>
                </c:pt>
                <c:pt idx="9">
                  <c:v>9.2058144417947435E-2</c:v>
                </c:pt>
                <c:pt idx="10">
                  <c:v>9.3245539985700926E-2</c:v>
                </c:pt>
                <c:pt idx="11">
                  <c:v>9.9187656550745226E-2</c:v>
                </c:pt>
                <c:pt idx="12">
                  <c:v>0.10786992726325197</c:v>
                </c:pt>
                <c:pt idx="13">
                  <c:v>0.10942391011508287</c:v>
                </c:pt>
                <c:pt idx="14">
                  <c:v>0.11548398079280149</c:v>
                </c:pt>
                <c:pt idx="15">
                  <c:v>0.10983963350234724</c:v>
                </c:pt>
                <c:pt idx="16">
                  <c:v>9.8721987958661453E-2</c:v>
                </c:pt>
                <c:pt idx="17">
                  <c:v>8.9320145254994252E-2</c:v>
                </c:pt>
                <c:pt idx="18">
                  <c:v>7.8952551673278623E-2</c:v>
                </c:pt>
                <c:pt idx="19">
                  <c:v>8.8858952572930014E-2</c:v>
                </c:pt>
                <c:pt idx="20">
                  <c:v>0.1144471720625541</c:v>
                </c:pt>
                <c:pt idx="21">
                  <c:v>0.12767314505615454</c:v>
                </c:pt>
                <c:pt idx="22">
                  <c:v>0.1367983017698709</c:v>
                </c:pt>
                <c:pt idx="23">
                  <c:v>0.13954121618510015</c:v>
                </c:pt>
                <c:pt idx="24">
                  <c:v>0.11791803396910963</c:v>
                </c:pt>
                <c:pt idx="25">
                  <c:v>9.4134400715312996E-2</c:v>
                </c:pt>
                <c:pt idx="26">
                  <c:v>6.8383858069833367E-2</c:v>
                </c:pt>
                <c:pt idx="27">
                  <c:v>2.9365894804364537E-2</c:v>
                </c:pt>
                <c:pt idx="28">
                  <c:v>-9.7667623897144239E-3</c:v>
                </c:pt>
                <c:pt idx="29">
                  <c:v>-3.0404079173550359E-2</c:v>
                </c:pt>
                <c:pt idx="30">
                  <c:v>-3.581500530629849E-2</c:v>
                </c:pt>
                <c:pt idx="31">
                  <c:v>-3.1575840455167273E-2</c:v>
                </c:pt>
                <c:pt idx="32">
                  <c:v>-1.3172528556538781E-2</c:v>
                </c:pt>
                <c:pt idx="33">
                  <c:v>7.68812133901349E-3</c:v>
                </c:pt>
                <c:pt idx="34">
                  <c:v>1.6438726343159939E-2</c:v>
                </c:pt>
                <c:pt idx="35">
                  <c:v>2.2964377120248649E-2</c:v>
                </c:pt>
                <c:pt idx="36">
                  <c:v>2.9397870985665139E-2</c:v>
                </c:pt>
                <c:pt idx="37">
                  <c:v>2.1645866774692508E-2</c:v>
                </c:pt>
                <c:pt idx="38">
                  <c:v>2.0441809165177068E-2</c:v>
                </c:pt>
                <c:pt idx="39">
                  <c:v>-2.1645030095730142E-3</c:v>
                </c:pt>
                <c:pt idx="40">
                  <c:v>9.6103248997882595E-3</c:v>
                </c:pt>
                <c:pt idx="41">
                  <c:v>2.6414636654595581E-2</c:v>
                </c:pt>
                <c:pt idx="42">
                  <c:v>3.5568602977742107E-2</c:v>
                </c:pt>
                <c:pt idx="43">
                  <c:v>6.704080493062943E-2</c:v>
                </c:pt>
                <c:pt idx="44">
                  <c:v>6.6794211074304902E-2</c:v>
                </c:pt>
                <c:pt idx="45">
                  <c:v>6.7531950847276437E-2</c:v>
                </c:pt>
                <c:pt idx="46">
                  <c:v>5.8869863855503017E-2</c:v>
                </c:pt>
                <c:pt idx="47">
                  <c:v>5.0381024292352236E-2</c:v>
                </c:pt>
                <c:pt idx="48">
                  <c:v>4.1855257736612812E-2</c:v>
                </c:pt>
                <c:pt idx="49">
                  <c:v>3.3544112883268369E-2</c:v>
                </c:pt>
                <c:pt idx="50">
                  <c:v>3.0536723860081702E-2</c:v>
                </c:pt>
                <c:pt idx="51">
                  <c:v>2.6617540999955926E-2</c:v>
                </c:pt>
                <c:pt idx="52">
                  <c:v>2.5413132325432512E-2</c:v>
                </c:pt>
                <c:pt idx="53">
                  <c:v>2.3289361879897604E-2</c:v>
                </c:pt>
                <c:pt idx="54">
                  <c:v>2.4142305321599593E-2</c:v>
                </c:pt>
                <c:pt idx="55">
                  <c:v>2.5927378256136738E-2</c:v>
                </c:pt>
                <c:pt idx="56">
                  <c:v>7.4074412778618176E-3</c:v>
                </c:pt>
                <c:pt idx="57">
                  <c:v>-1.0180559932117493E-2</c:v>
                </c:pt>
                <c:pt idx="58">
                  <c:v>-1.8519047767237527E-2</c:v>
                </c:pt>
                <c:pt idx="59">
                  <c:v>-2.5927378256136779E-2</c:v>
                </c:pt>
                <c:pt idx="60">
                  <c:v>-2.6169717733384834E-2</c:v>
                </c:pt>
                <c:pt idx="61">
                  <c:v>-2.7347295936895017E-2</c:v>
                </c:pt>
                <c:pt idx="62">
                  <c:v>-5.770831762064673E-2</c:v>
                </c:pt>
                <c:pt idx="63">
                  <c:v>-8.8206018312697421E-2</c:v>
                </c:pt>
                <c:pt idx="64">
                  <c:v>-0.10157979281792009</c:v>
                </c:pt>
                <c:pt idx="65">
                  <c:v>-0.11539582993927694</c:v>
                </c:pt>
                <c:pt idx="66">
                  <c:v>-0.10756315972016851</c:v>
                </c:pt>
                <c:pt idx="67">
                  <c:v>-0.1001373858091324</c:v>
                </c:pt>
                <c:pt idx="68">
                  <c:v>-8.7583295792751092E-2</c:v>
                </c:pt>
                <c:pt idx="69">
                  <c:v>-7.4603307753711934E-2</c:v>
                </c:pt>
                <c:pt idx="70">
                  <c:v>-4.8569681311080977E-2</c:v>
                </c:pt>
                <c:pt idx="71">
                  <c:v>-2.1752431799904333E-2</c:v>
                </c:pt>
                <c:pt idx="72">
                  <c:v>0</c:v>
                </c:pt>
                <c:pt idx="73">
                  <c:v>2.1727555705764266E-2</c:v>
                </c:pt>
                <c:pt idx="74">
                  <c:v>3.3013812072443277E-2</c:v>
                </c:pt>
                <c:pt idx="75">
                  <c:v>4.5256591588120863E-2</c:v>
                </c:pt>
                <c:pt idx="76">
                  <c:v>3.5958930387443758E-2</c:v>
                </c:pt>
                <c:pt idx="77">
                  <c:v>2.3477881062282605E-2</c:v>
                </c:pt>
                <c:pt idx="78">
                  <c:v>2.1053409197832482E-2</c:v>
                </c:pt>
                <c:pt idx="79">
                  <c:v>1.8630675863130185E-2</c:v>
                </c:pt>
                <c:pt idx="80">
                  <c:v>2.0754431469445861E-2</c:v>
                </c:pt>
                <c:pt idx="81">
                  <c:v>1.9694290802925944E-2</c:v>
                </c:pt>
                <c:pt idx="82">
                  <c:v>-4.3956114730381093E-3</c:v>
                </c:pt>
                <c:pt idx="83">
                  <c:v>0</c:v>
                </c:pt>
                <c:pt idx="84">
                  <c:v>0.11139631755594936</c:v>
                </c:pt>
                <c:pt idx="85">
                  <c:v>9.5014656973035544E-2</c:v>
                </c:pt>
                <c:pt idx="86">
                  <c:v>0.14815413353268228</c:v>
                </c:pt>
                <c:pt idx="87">
                  <c:v>0.20716422477269955</c:v>
                </c:pt>
                <c:pt idx="88">
                  <c:v>0.16130930070627428</c:v>
                </c:pt>
                <c:pt idx="89">
                  <c:v>0.16826593060409578</c:v>
                </c:pt>
                <c:pt idx="90">
                  <c:v>0.16507975035944861</c:v>
                </c:pt>
                <c:pt idx="91">
                  <c:v>0.10624273891751747</c:v>
                </c:pt>
                <c:pt idx="92">
                  <c:v>1.9560525854493572E-2</c:v>
                </c:pt>
                <c:pt idx="93">
                  <c:v>7.4658165108032054E-3</c:v>
                </c:pt>
                <c:pt idx="94">
                  <c:v>1.9928917827715064E-2</c:v>
                </c:pt>
                <c:pt idx="95">
                  <c:v>2.9712897318511733E-2</c:v>
                </c:pt>
                <c:pt idx="96">
                  <c:v>2.3136253368028808E-2</c:v>
                </c:pt>
                <c:pt idx="97">
                  <c:v>3.6515212975097473E-2</c:v>
                </c:pt>
                <c:pt idx="98">
                  <c:v>9.1211960745610901E-2</c:v>
                </c:pt>
                <c:pt idx="99">
                  <c:v>0.10242864101695678</c:v>
                </c:pt>
                <c:pt idx="100">
                  <c:v>0.11953404293269626</c:v>
                </c:pt>
                <c:pt idx="101">
                  <c:v>0.12281682559415838</c:v>
                </c:pt>
                <c:pt idx="102">
                  <c:v>3.3997608541419623E-2</c:v>
                </c:pt>
                <c:pt idx="103">
                  <c:v>-3.5389397214242183E-2</c:v>
                </c:pt>
                <c:pt idx="104">
                  <c:v>-2.7671151805129954E-2</c:v>
                </c:pt>
                <c:pt idx="105">
                  <c:v>-1.7057982904576739E-2</c:v>
                </c:pt>
                <c:pt idx="106">
                  <c:v>-1.6854331554982189E-2</c:v>
                </c:pt>
                <c:pt idx="107">
                  <c:v>3.9553178386021765E-2</c:v>
                </c:pt>
                <c:pt idx="108">
                  <c:v>8.7430953223794822E-2</c:v>
                </c:pt>
                <c:pt idx="109">
                  <c:v>7.9877268017273517E-2</c:v>
                </c:pt>
                <c:pt idx="110">
                  <c:v>5.3768980886317472E-2</c:v>
                </c:pt>
                <c:pt idx="111">
                  <c:v>1.8525401148665858E-2</c:v>
                </c:pt>
                <c:pt idx="112">
                  <c:v>9.8393709520044649E-3</c:v>
                </c:pt>
                <c:pt idx="113">
                  <c:v>7.8259313147208631E-2</c:v>
                </c:pt>
                <c:pt idx="114">
                  <c:v>0.15740520552942014</c:v>
                </c:pt>
                <c:pt idx="115">
                  <c:v>0.19291559253851717</c:v>
                </c:pt>
                <c:pt idx="116">
                  <c:v>0.15564154853426407</c:v>
                </c:pt>
                <c:pt idx="117">
                  <c:v>0.12361395596717663</c:v>
                </c:pt>
                <c:pt idx="118">
                  <c:v>8.7775610882385585E-2</c:v>
                </c:pt>
                <c:pt idx="119">
                  <c:v>0.10524840174997845</c:v>
                </c:pt>
                <c:pt idx="120">
                  <c:v>0.12877147883561271</c:v>
                </c:pt>
                <c:pt idx="121">
                  <c:v>0.13677113627893317</c:v>
                </c:pt>
                <c:pt idx="122">
                  <c:v>0.14450042399509649</c:v>
                </c:pt>
                <c:pt idx="123">
                  <c:v>0.11249945302037916</c:v>
                </c:pt>
                <c:pt idx="124">
                  <c:v>0.12061682501868483</c:v>
                </c:pt>
                <c:pt idx="125">
                  <c:v>0.11945877965975149</c:v>
                </c:pt>
                <c:pt idx="126">
                  <c:v>0.11454547718294945</c:v>
                </c:pt>
                <c:pt idx="127">
                  <c:v>0.10842165066726892</c:v>
                </c:pt>
                <c:pt idx="128">
                  <c:v>2.2385781969814608E-2</c:v>
                </c:pt>
                <c:pt idx="129">
                  <c:v>-6.4399002476723963E-2</c:v>
                </c:pt>
                <c:pt idx="130">
                  <c:v>-6.9659026493990833E-2</c:v>
                </c:pt>
                <c:pt idx="131">
                  <c:v>-0.12249679790081355</c:v>
                </c:pt>
                <c:pt idx="132">
                  <c:v>-0.11970058178565522</c:v>
                </c:pt>
                <c:pt idx="133">
                  <c:v>-0.22035725806552653</c:v>
                </c:pt>
                <c:pt idx="134">
                  <c:v>-0.35710963205685725</c:v>
                </c:pt>
                <c:pt idx="135">
                  <c:v>-0.32320896079575551</c:v>
                </c:pt>
                <c:pt idx="136">
                  <c:v>-0.30510748916564018</c:v>
                </c:pt>
                <c:pt idx="137">
                  <c:v>-8.0506551088318626E-2</c:v>
                </c:pt>
                <c:pt idx="138">
                  <c:v>3.3590944436035421E-2</c:v>
                </c:pt>
                <c:pt idx="139">
                  <c:v>5.4100468714381525E-2</c:v>
                </c:pt>
                <c:pt idx="140">
                  <c:v>0.10614146064089776</c:v>
                </c:pt>
                <c:pt idx="141">
                  <c:v>4.5395356685719132E-2</c:v>
                </c:pt>
                <c:pt idx="142">
                  <c:v>1.6086137751624225E-2</c:v>
                </c:pt>
                <c:pt idx="143">
                  <c:v>5.1891559436803875E-2</c:v>
                </c:pt>
                <c:pt idx="144">
                  <c:v>5.855608353489801E-2</c:v>
                </c:pt>
                <c:pt idx="145">
                  <c:v>3.3997608541419623E-2</c:v>
                </c:pt>
                <c:pt idx="146">
                  <c:v>8.6025863950370665E-2</c:v>
                </c:pt>
                <c:pt idx="147">
                  <c:v>4.6080869637625782E-2</c:v>
                </c:pt>
                <c:pt idx="148">
                  <c:v>3.3128199154123905E-2</c:v>
                </c:pt>
                <c:pt idx="149">
                  <c:v>9.0487223380982279E-2</c:v>
                </c:pt>
                <c:pt idx="150">
                  <c:v>0.11512827362900394</c:v>
                </c:pt>
                <c:pt idx="151">
                  <c:v>0.1357670901784972</c:v>
                </c:pt>
                <c:pt idx="152">
                  <c:v>0.11254617531870077</c:v>
                </c:pt>
                <c:pt idx="153">
                  <c:v>8.8579273575419462E-2</c:v>
                </c:pt>
                <c:pt idx="154">
                  <c:v>5.5465342931224806E-2</c:v>
                </c:pt>
                <c:pt idx="155">
                  <c:v>7.0854393739631011E-2</c:v>
                </c:pt>
                <c:pt idx="156">
                  <c:v>0.14173156930123876</c:v>
                </c:pt>
                <c:pt idx="157">
                  <c:v>0.13160825907338686</c:v>
                </c:pt>
                <c:pt idx="158">
                  <c:v>0.12209218531184221</c:v>
                </c:pt>
                <c:pt idx="159">
                  <c:v>8.6606764400658426E-2</c:v>
                </c:pt>
                <c:pt idx="160">
                  <c:v>-9.5734341991521605E-3</c:v>
                </c:pt>
                <c:pt idx="161">
                  <c:v>-8.1699350949611057E-4</c:v>
                </c:pt>
                <c:pt idx="162">
                  <c:v>4.083818216746174E-2</c:v>
                </c:pt>
                <c:pt idx="163">
                  <c:v>4.8963589611379026E-2</c:v>
                </c:pt>
                <c:pt idx="164">
                  <c:v>7.024679014654521E-2</c:v>
                </c:pt>
                <c:pt idx="165">
                  <c:v>8.0828290695068153E-2</c:v>
                </c:pt>
                <c:pt idx="166">
                  <c:v>4.9271049006782835E-2</c:v>
                </c:pt>
                <c:pt idx="167">
                  <c:v>7.3529770345187817E-2</c:v>
                </c:pt>
                <c:pt idx="168">
                  <c:v>6.7093733332733343E-2</c:v>
                </c:pt>
                <c:pt idx="169">
                  <c:v>8.3487144267099841E-2</c:v>
                </c:pt>
                <c:pt idx="170">
                  <c:v>3.0950950464634253E-2</c:v>
                </c:pt>
                <c:pt idx="171">
                  <c:v>3.573985219611533E-3</c:v>
                </c:pt>
                <c:pt idx="172">
                  <c:v>5.3587416253825917E-2</c:v>
                </c:pt>
                <c:pt idx="173">
                  <c:v>4.8063395943461727E-2</c:v>
                </c:pt>
                <c:pt idx="174">
                  <c:v>0.10861802243126495</c:v>
                </c:pt>
                <c:pt idx="175">
                  <c:v>0.11988175541616952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C-432C-8703-BB0F868BFD33}"/>
            </c:ext>
          </c:extLst>
        </c:ser>
        <c:ser>
          <c:idx val="0"/>
          <c:order val="2"/>
          <c:tx>
            <c:v>baseline</c:v>
          </c:tx>
          <c:spPr>
            <a:ln>
              <a:solidFill>
                <a:srgbClr val="87864A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Historic_Domestic_baseline!$T$2:$T$190</c:f>
              <c:numCache>
                <c:formatCode>General</c:formatCode>
                <c:ptCount val="189"/>
                <c:pt idx="174">
                  <c:v>0.10861802243126495</c:v>
                </c:pt>
                <c:pt idx="175">
                  <c:v>0.11988175541616952</c:v>
                </c:pt>
                <c:pt idx="176">
                  <c:v>9.6440407225907368E-2</c:v>
                </c:pt>
                <c:pt idx="177">
                  <c:v>6.4621135041538061E-2</c:v>
                </c:pt>
                <c:pt idx="178">
                  <c:v>4.9877045921139868E-2</c:v>
                </c:pt>
                <c:pt idx="179">
                  <c:v>4.607400134065439E-2</c:v>
                </c:pt>
                <c:pt idx="180">
                  <c:v>5.0178773319974078E-2</c:v>
                </c:pt>
                <c:pt idx="181">
                  <c:v>4.9851735394390702E-2</c:v>
                </c:pt>
                <c:pt idx="182">
                  <c:v>5.0129827124252589E-2</c:v>
                </c:pt>
                <c:pt idx="183">
                  <c:v>5.0098867230329927E-2</c:v>
                </c:pt>
                <c:pt idx="184">
                  <c:v>4.493171173138006E-2</c:v>
                </c:pt>
                <c:pt idx="185">
                  <c:v>3.9866631144156332E-2</c:v>
                </c:pt>
                <c:pt idx="186">
                  <c:v>3.4890585121634468E-2</c:v>
                </c:pt>
                <c:pt idx="187">
                  <c:v>3.0013577881778681E-2</c:v>
                </c:pt>
                <c:pt idx="188">
                  <c:v>3.0071115068185501E-2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C-432C-8703-BB0F868BFD33}"/>
            </c:ext>
          </c:extLst>
        </c:ser>
        <c:ser>
          <c:idx val="4"/>
          <c:order val="3"/>
          <c:tx>
            <c:v>sev. adverse</c:v>
          </c:tx>
          <c:spPr>
            <a:ln>
              <a:solidFill>
                <a:srgbClr val="80000B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Historic_Domestic_severelyAdv!$T$2:$T$190</c:f>
              <c:numCache>
                <c:formatCode>General</c:formatCode>
                <c:ptCount val="189"/>
                <c:pt idx="174">
                  <c:v>0.10861802243126495</c:v>
                </c:pt>
                <c:pt idx="175">
                  <c:v>0.11988175541616952</c:v>
                </c:pt>
                <c:pt idx="176">
                  <c:v>6.1315468130612678E-2</c:v>
                </c:pt>
                <c:pt idx="177">
                  <c:v>-1.0631329368727733E-2</c:v>
                </c:pt>
                <c:pt idx="178">
                  <c:v>-7.5122911653914062E-2</c:v>
                </c:pt>
                <c:pt idx="179">
                  <c:v>-0.15067571186986875</c:v>
                </c:pt>
                <c:pt idx="180">
                  <c:v>-0.18707773085736132</c:v>
                </c:pt>
                <c:pt idx="181">
                  <c:v>-0.22699196232171212</c:v>
                </c:pt>
                <c:pt idx="182">
                  <c:v>-0.26167102353851446</c:v>
                </c:pt>
                <c:pt idx="183">
                  <c:v>-0.25368241423231447</c:v>
                </c:pt>
                <c:pt idx="184">
                  <c:v>-0.21708825397617695</c:v>
                </c:pt>
                <c:pt idx="185">
                  <c:v>-0.14982921216935779</c:v>
                </c:pt>
                <c:pt idx="186">
                  <c:v>-7.7231347935990166E-2</c:v>
                </c:pt>
                <c:pt idx="187">
                  <c:v>-1.5289356602662316E-2</c:v>
                </c:pt>
                <c:pt idx="188">
                  <c:v>2.452635562797828E-2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C-432C-8703-BB0F868BF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96544"/>
        <c:axId val="441592640"/>
      </c:lineChart>
      <c:catAx>
        <c:axId val="367596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4159264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441592640"/>
        <c:scaling>
          <c:orientation val="minMax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 Price Momentum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67596544"/>
        <c:crosses val="autoZero"/>
        <c:crossBetween val="between"/>
      </c:valAx>
      <c:valAx>
        <c:axId val="441593216"/>
        <c:scaling>
          <c:orientation val="minMax"/>
          <c:max val="0.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97056"/>
        <c:crosses val="max"/>
        <c:crossBetween val="between"/>
      </c:valAx>
      <c:catAx>
        <c:axId val="367597056"/>
        <c:scaling>
          <c:orientation val="minMax"/>
        </c:scaling>
        <c:delete val="1"/>
        <c:axPos val="b"/>
        <c:majorTickMark val="out"/>
        <c:minorTickMark val="none"/>
        <c:tickLblPos val="none"/>
        <c:crossAx val="4415932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900">
          <a:latin typeface="Helvetica Neue" panose="02000503000000020004" pitchFamily="2"/>
          <a:cs typeface="Helvetica" panose="020B0604020202020204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3"/>
          <c:order val="1"/>
          <c:tx>
            <c:v>recession</c:v>
          </c:tx>
          <c:spPr>
            <a:solidFill>
              <a:srgbClr val="EEECE1"/>
            </a:solidFill>
            <a:ln>
              <a:noFill/>
            </a:ln>
          </c:spPr>
          <c:val>
            <c:numRef>
              <c:f>Historic_Domestic!$Z$2:$Z$190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1</c:v>
                </c:pt>
                <c:pt idx="178" formatCode="0.0">
                  <c:v>1</c:v>
                </c:pt>
                <c:pt idx="179" formatCode="0.0">
                  <c:v>1</c:v>
                </c:pt>
                <c:pt idx="180" formatCode="0.0">
                  <c:v>1</c:v>
                </c:pt>
                <c:pt idx="181" formatCode="0.0">
                  <c:v>1</c:v>
                </c:pt>
                <c:pt idx="182" formatCode="0.0">
                  <c:v>1</c:v>
                </c:pt>
                <c:pt idx="183" formatCode="0.0">
                  <c:v>1</c:v>
                </c:pt>
                <c:pt idx="184" formatCode="0.0">
                  <c:v>1</c:v>
                </c:pt>
                <c:pt idx="185" formatCode="0.0">
                  <c:v>1</c:v>
                </c:pt>
                <c:pt idx="186" formatCode="0.0">
                  <c:v>1</c:v>
                </c:pt>
                <c:pt idx="187" formatCode="0.0">
                  <c:v>1</c:v>
                </c:pt>
                <c:pt idx="188" formatCode="0.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A-4F69-BD27-15334C51CDDE}"/>
            </c:ext>
          </c:extLst>
        </c:ser>
        <c:ser>
          <c:idx val="5"/>
          <c:order val="4"/>
          <c:tx>
            <c:v>Projection Region</c:v>
          </c:tx>
          <c:spPr>
            <a:solidFill>
              <a:schemeClr val="bg2">
                <a:alpha val="42000"/>
              </a:schemeClr>
            </a:solidFill>
          </c:spPr>
          <c:val>
            <c:numRef>
              <c:f>Historic_Domestic!$AA$2:$AA$190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 formatCode="0.0">
                  <c:v>1</c:v>
                </c:pt>
                <c:pt idx="177" formatCode="0.0">
                  <c:v>1</c:v>
                </c:pt>
                <c:pt idx="178" formatCode="0.0">
                  <c:v>1</c:v>
                </c:pt>
                <c:pt idx="179" formatCode="0.0">
                  <c:v>1</c:v>
                </c:pt>
                <c:pt idx="180" formatCode="0.0">
                  <c:v>1</c:v>
                </c:pt>
                <c:pt idx="181" formatCode="0.0">
                  <c:v>1</c:v>
                </c:pt>
                <c:pt idx="182" formatCode="0.0">
                  <c:v>1</c:v>
                </c:pt>
                <c:pt idx="183" formatCode="0.0">
                  <c:v>1</c:v>
                </c:pt>
                <c:pt idx="184" formatCode="0.0">
                  <c:v>1</c:v>
                </c:pt>
                <c:pt idx="185" formatCode="0.0">
                  <c:v>1</c:v>
                </c:pt>
                <c:pt idx="186" formatCode="0.0">
                  <c:v>1</c:v>
                </c:pt>
                <c:pt idx="187" formatCode="0.0">
                  <c:v>1</c:v>
                </c:pt>
                <c:pt idx="188" formatCode="0.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A-4F69-BD27-15334C51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7056"/>
        <c:axId val="441593216"/>
      </c:areaChart>
      <c:lineChart>
        <c:grouping val="standard"/>
        <c:varyColors val="0"/>
        <c:ser>
          <c:idx val="2"/>
          <c:order val="0"/>
          <c:tx>
            <c:v>CRE Price Momentum</c:v>
          </c:tx>
          <c:spPr>
            <a:ln>
              <a:solidFill>
                <a:srgbClr val="12395B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Historic_Domestic!$U$2:$U$198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0.2014226803575844</c:v>
                </c:pt>
                <c:pt idx="5">
                  <c:v>0.19490385367427979</c:v>
                </c:pt>
                <c:pt idx="6">
                  <c:v>0.15405210715865314</c:v>
                </c:pt>
                <c:pt idx="7">
                  <c:v>0.13682401240749265</c:v>
                </c:pt>
                <c:pt idx="8">
                  <c:v>0.13119813626573676</c:v>
                </c:pt>
                <c:pt idx="9">
                  <c:v>0.15649884551051058</c:v>
                </c:pt>
                <c:pt idx="10">
                  <c:v>0.10257009398427107</c:v>
                </c:pt>
                <c:pt idx="11">
                  <c:v>9.9187656550744872E-3</c:v>
                </c:pt>
                <c:pt idx="12">
                  <c:v>-4.3147970905300828E-2</c:v>
                </c:pt>
                <c:pt idx="13">
                  <c:v>-4.3769564046033188E-2</c:v>
                </c:pt>
                <c:pt idx="14">
                  <c:v>-8.0838786554960962E-2</c:v>
                </c:pt>
                <c:pt idx="15">
                  <c:v>-0.15377548690328618</c:v>
                </c:pt>
                <c:pt idx="16">
                  <c:v>-0.14808298193799219</c:v>
                </c:pt>
                <c:pt idx="17">
                  <c:v>7.1456116203995459E-2</c:v>
                </c:pt>
                <c:pt idx="18">
                  <c:v>0.13421933784457374</c:v>
                </c:pt>
                <c:pt idx="19">
                  <c:v>-0.11551663834480892</c:v>
                </c:pt>
                <c:pt idx="20">
                  <c:v>-0.18311547530008651</c:v>
                </c:pt>
                <c:pt idx="21">
                  <c:v>-0.165975088573001</c:v>
                </c:pt>
                <c:pt idx="22">
                  <c:v>-6.839915088493545E-2</c:v>
                </c:pt>
                <c:pt idx="23">
                  <c:v>0.29303655398871026</c:v>
                </c:pt>
                <c:pt idx="24">
                  <c:v>0.15329344415984239</c:v>
                </c:pt>
                <c:pt idx="25">
                  <c:v>0.1223747209299068</c:v>
                </c:pt>
                <c:pt idx="26">
                  <c:v>0.24618188905140009</c:v>
                </c:pt>
                <c:pt idx="27">
                  <c:v>8.809768441309361E-2</c:v>
                </c:pt>
                <c:pt idx="28">
                  <c:v>-2.53935822132575E-2</c:v>
                </c:pt>
                <c:pt idx="29">
                  <c:v>-6.9929382099165799E-2</c:v>
                </c:pt>
                <c:pt idx="30">
                  <c:v>-9.3119013796376063E-2</c:v>
                </c:pt>
                <c:pt idx="31">
                  <c:v>-9.1569937319985042E-2</c:v>
                </c:pt>
                <c:pt idx="32">
                  <c:v>-3.5565827102654726E-2</c:v>
                </c:pt>
                <c:pt idx="33">
                  <c:v>2.6139612552645856E-2</c:v>
                </c:pt>
                <c:pt idx="34">
                  <c:v>4.2740688492215836E-2</c:v>
                </c:pt>
                <c:pt idx="35">
                  <c:v>6.8893131360745943E-2</c:v>
                </c:pt>
                <c:pt idx="36">
                  <c:v>9.9952761351261479E-2</c:v>
                </c:pt>
                <c:pt idx="37">
                  <c:v>7.3595947033954529E-2</c:v>
                </c:pt>
                <c:pt idx="38">
                  <c:v>6.9502151161602035E-2</c:v>
                </c:pt>
                <c:pt idx="39">
                  <c:v>-6.0606084268044393E-3</c:v>
                </c:pt>
                <c:pt idx="40">
                  <c:v>1.8259617309597697E-2</c:v>
                </c:pt>
                <c:pt idx="41">
                  <c:v>4.7546345978272064E-2</c:v>
                </c:pt>
                <c:pt idx="42">
                  <c:v>7.8250926551032648E-2</c:v>
                </c:pt>
                <c:pt idx="43">
                  <c:v>0.14748977084738471</c:v>
                </c:pt>
                <c:pt idx="44">
                  <c:v>0.12690900104117933</c:v>
                </c:pt>
                <c:pt idx="45">
                  <c:v>0.18908946237237401</c:v>
                </c:pt>
                <c:pt idx="46">
                  <c:v>0.17660959156650904</c:v>
                </c:pt>
                <c:pt idx="47">
                  <c:v>0.16625738016476233</c:v>
                </c:pt>
                <c:pt idx="48">
                  <c:v>0.12138024743617713</c:v>
                </c:pt>
                <c:pt idx="49">
                  <c:v>9.3923516073151428E-2</c:v>
                </c:pt>
                <c:pt idx="50">
                  <c:v>6.7180792492179717E-2</c:v>
                </c:pt>
                <c:pt idx="51">
                  <c:v>3.4602803299942697E-2</c:v>
                </c:pt>
                <c:pt idx="52">
                  <c:v>2.0330505860346029E-2</c:v>
                </c:pt>
                <c:pt idx="53">
                  <c:v>1.1644680939948802E-2</c:v>
                </c:pt>
                <c:pt idx="54">
                  <c:v>9.6569221286398246E-3</c:v>
                </c:pt>
                <c:pt idx="55">
                  <c:v>7.7782134768410163E-3</c:v>
                </c:pt>
                <c:pt idx="56">
                  <c:v>5.1852088945032737E-3</c:v>
                </c:pt>
                <c:pt idx="57">
                  <c:v>-1.1198615925329248E-2</c:v>
                </c:pt>
                <c:pt idx="58">
                  <c:v>-2.4074762097408799E-2</c:v>
                </c:pt>
                <c:pt idx="59">
                  <c:v>-3.8891067384205169E-2</c:v>
                </c:pt>
                <c:pt idx="60">
                  <c:v>-5.757337901344662E-2</c:v>
                </c:pt>
                <c:pt idx="61">
                  <c:v>-7.383769902961658E-2</c:v>
                </c:pt>
                <c:pt idx="62">
                  <c:v>-0.15581245757574613</c:v>
                </c:pt>
                <c:pt idx="63">
                  <c:v>-0.26461805493809226</c:v>
                </c:pt>
                <c:pt idx="64">
                  <c:v>-0.36568725414451236</c:v>
                </c:pt>
                <c:pt idx="65">
                  <c:v>-0.43850415376925234</c:v>
                </c:pt>
                <c:pt idx="66">
                  <c:v>-0.40874000693664037</c:v>
                </c:pt>
                <c:pt idx="67">
                  <c:v>-0.39053580465561633</c:v>
                </c:pt>
                <c:pt idx="68">
                  <c:v>-0.3065415352746288</c:v>
                </c:pt>
                <c:pt idx="69">
                  <c:v>-0.2387305848118782</c:v>
                </c:pt>
                <c:pt idx="70">
                  <c:v>-0.13599510767102674</c:v>
                </c:pt>
                <c:pt idx="71">
                  <c:v>-5.8731565859741694E-2</c:v>
                </c:pt>
                <c:pt idx="72">
                  <c:v>0</c:v>
                </c:pt>
                <c:pt idx="73">
                  <c:v>6.952817825844565E-2</c:v>
                </c:pt>
                <c:pt idx="74">
                  <c:v>9.574005501008552E-2</c:v>
                </c:pt>
                <c:pt idx="75">
                  <c:v>0.11766713812911427</c:v>
                </c:pt>
                <c:pt idx="76">
                  <c:v>6.8321967736143116E-2</c:v>
                </c:pt>
                <c:pt idx="77">
                  <c:v>2.5825669168510878E-2</c:v>
                </c:pt>
                <c:pt idx="78">
                  <c:v>2.3158750117615721E-2</c:v>
                </c:pt>
                <c:pt idx="79">
                  <c:v>1.3041473104191133E-2</c:v>
                </c:pt>
                <c:pt idx="80">
                  <c:v>2.2829874616390439E-2</c:v>
                </c:pt>
                <c:pt idx="81">
                  <c:v>3.5449723445266694E-2</c:v>
                </c:pt>
                <c:pt idx="82">
                  <c:v>-7.4725395041647866E-3</c:v>
                </c:pt>
                <c:pt idx="83">
                  <c:v>0</c:v>
                </c:pt>
                <c:pt idx="84">
                  <c:v>0.16709447633392405</c:v>
                </c:pt>
                <c:pt idx="85">
                  <c:v>0.17102638255146396</c:v>
                </c:pt>
                <c:pt idx="86">
                  <c:v>0.20741578694575524</c:v>
                </c:pt>
                <c:pt idx="87">
                  <c:v>0.18644780229542968</c:v>
                </c:pt>
                <c:pt idx="88">
                  <c:v>9.6785580423764658E-2</c:v>
                </c:pt>
                <c:pt idx="89">
                  <c:v>0.13461274448327659</c:v>
                </c:pt>
                <c:pt idx="90">
                  <c:v>9.9047850215669253E-2</c:v>
                </c:pt>
                <c:pt idx="91">
                  <c:v>6.3745643350510542E-2</c:v>
                </c:pt>
                <c:pt idx="92">
                  <c:v>1.9560525854493572E-2</c:v>
                </c:pt>
                <c:pt idx="93">
                  <c:v>9.7055614640441656E-3</c:v>
                </c:pt>
                <c:pt idx="94">
                  <c:v>2.9893376741572594E-2</c:v>
                </c:pt>
                <c:pt idx="95">
                  <c:v>4.4569345977767599E-2</c:v>
                </c:pt>
                <c:pt idx="96">
                  <c:v>2.7763504041634572E-2</c:v>
                </c:pt>
                <c:pt idx="97">
                  <c:v>2.5560649082568238E-2</c:v>
                </c:pt>
                <c:pt idx="98">
                  <c:v>9.1211960745610585E-3</c:v>
                </c:pt>
                <c:pt idx="99">
                  <c:v>-2.0485728203391375E-2</c:v>
                </c:pt>
                <c:pt idx="100">
                  <c:v>5.976702146634813E-2</c:v>
                </c:pt>
                <c:pt idx="101">
                  <c:v>0.22107028606948506</c:v>
                </c:pt>
                <c:pt idx="102">
                  <c:v>7.1394977936981199E-2</c:v>
                </c:pt>
                <c:pt idx="103">
                  <c:v>-0.11324607108557498</c:v>
                </c:pt>
                <c:pt idx="104">
                  <c:v>-0.10238326167898083</c:v>
                </c:pt>
                <c:pt idx="105">
                  <c:v>-6.3114536746933944E-2</c:v>
                </c:pt>
                <c:pt idx="106">
                  <c:v>-4.8877561509448345E-2</c:v>
                </c:pt>
                <c:pt idx="107">
                  <c:v>0.11865953515806529</c:v>
                </c:pt>
                <c:pt idx="108">
                  <c:v>0.26229285967138449</c:v>
                </c:pt>
                <c:pt idx="109">
                  <c:v>0.22365635044836582</c:v>
                </c:pt>
                <c:pt idx="110">
                  <c:v>0.18819143310211117</c:v>
                </c:pt>
                <c:pt idx="111">
                  <c:v>6.4838904020330504E-2</c:v>
                </c:pt>
                <c:pt idx="112">
                  <c:v>3.1485987046414282E-2</c:v>
                </c:pt>
                <c:pt idx="113">
                  <c:v>0.28173352732995111</c:v>
                </c:pt>
                <c:pt idx="114">
                  <c:v>0.45647509603531844</c:v>
                </c:pt>
                <c:pt idx="115">
                  <c:v>0.44370586283858948</c:v>
                </c:pt>
                <c:pt idx="116">
                  <c:v>0.29571894221510181</c:v>
                </c:pt>
                <c:pt idx="117">
                  <c:v>0.16069814275732966</c:v>
                </c:pt>
                <c:pt idx="118">
                  <c:v>7.8998049794147013E-2</c:v>
                </c:pt>
                <c:pt idx="119">
                  <c:v>8.4198721399982732E-2</c:v>
                </c:pt>
                <c:pt idx="120">
                  <c:v>3.8631443650683793E-2</c:v>
                </c:pt>
                <c:pt idx="121">
                  <c:v>6.8385568139466585E-2</c:v>
                </c:pt>
                <c:pt idx="122">
                  <c:v>1.4450042399509599E-2</c:v>
                </c:pt>
                <c:pt idx="123">
                  <c:v>-2.249989060407585E-2</c:v>
                </c:pt>
                <c:pt idx="124">
                  <c:v>-2.4123365003736987E-2</c:v>
                </c:pt>
                <c:pt idx="125">
                  <c:v>2.389175593195032E-2</c:v>
                </c:pt>
                <c:pt idx="126">
                  <c:v>5.7272738591474727E-2</c:v>
                </c:pt>
                <c:pt idx="127">
                  <c:v>0.10842165066726896</c:v>
                </c:pt>
                <c:pt idx="128">
                  <c:v>4.0294407545666287E-2</c:v>
                </c:pt>
                <c:pt idx="129">
                  <c:v>-0.16099750619180989</c:v>
                </c:pt>
                <c:pt idx="130">
                  <c:v>-0.18111346888437616</c:v>
                </c:pt>
                <c:pt idx="131">
                  <c:v>-0.41648911286276613</c:v>
                </c:pt>
                <c:pt idx="132">
                  <c:v>-0.35910174535696565</c:v>
                </c:pt>
                <c:pt idx="133">
                  <c:v>-0.7712504032293428</c:v>
                </c:pt>
                <c:pt idx="134">
                  <c:v>-1.2855946754046861</c:v>
                </c:pt>
                <c:pt idx="135">
                  <c:v>-1.1635522588647198</c:v>
                </c:pt>
                <c:pt idx="136">
                  <c:v>-1.1594084588294327</c:v>
                </c:pt>
                <c:pt idx="137">
                  <c:v>-0.2817729288091152</c:v>
                </c:pt>
                <c:pt idx="138">
                  <c:v>9.0695549977295634E-2</c:v>
                </c:pt>
                <c:pt idx="139">
                  <c:v>0.15689135927170642</c:v>
                </c:pt>
                <c:pt idx="140">
                  <c:v>0.36088096617905235</c:v>
                </c:pt>
                <c:pt idx="141">
                  <c:v>0.14980467706287312</c:v>
                </c:pt>
                <c:pt idx="142">
                  <c:v>4.0215344379060561E-2</c:v>
                </c:pt>
                <c:pt idx="143">
                  <c:v>0.10897227481728815</c:v>
                </c:pt>
                <c:pt idx="144">
                  <c:v>0.11711216706979602</c:v>
                </c:pt>
                <c:pt idx="145">
                  <c:v>5.7795934520413358E-2</c:v>
                </c:pt>
                <c:pt idx="146">
                  <c:v>0.129038795925556</c:v>
                </c:pt>
                <c:pt idx="147">
                  <c:v>7.372939142020124E-2</c:v>
                </c:pt>
                <c:pt idx="148">
                  <c:v>5.9630758477423024E-2</c:v>
                </c:pt>
                <c:pt idx="149">
                  <c:v>0.17192572442386633</c:v>
                </c:pt>
                <c:pt idx="150">
                  <c:v>0.31084633879831064</c:v>
                </c:pt>
                <c:pt idx="151">
                  <c:v>0.36657114348194242</c:v>
                </c:pt>
                <c:pt idx="152">
                  <c:v>0.31512929089236213</c:v>
                </c:pt>
                <c:pt idx="153">
                  <c:v>0.23916403865363256</c:v>
                </c:pt>
                <c:pt idx="154">
                  <c:v>0.13866335732806201</c:v>
                </c:pt>
                <c:pt idx="155">
                  <c:v>0.16296510560115132</c:v>
                </c:pt>
                <c:pt idx="156">
                  <c:v>0.28346313860247752</c:v>
                </c:pt>
                <c:pt idx="157">
                  <c:v>0.2895381699614511</c:v>
                </c:pt>
                <c:pt idx="158">
                  <c:v>0.28081202621723705</c:v>
                </c:pt>
                <c:pt idx="159">
                  <c:v>0.1818742052413827</c:v>
                </c:pt>
                <c:pt idx="160">
                  <c:v>-1.6274838138558671E-2</c:v>
                </c:pt>
                <c:pt idx="161">
                  <c:v>-1.2254902642441659E-3</c:v>
                </c:pt>
                <c:pt idx="162">
                  <c:v>5.3089636817700264E-2</c:v>
                </c:pt>
                <c:pt idx="163">
                  <c:v>8.8134461300482261E-2</c:v>
                </c:pt>
                <c:pt idx="164">
                  <c:v>0.13346890127843589</c:v>
                </c:pt>
                <c:pt idx="165">
                  <c:v>0.11315960697309541</c:v>
                </c:pt>
                <c:pt idx="166">
                  <c:v>6.4052363708817672E-2</c:v>
                </c:pt>
                <c:pt idx="167">
                  <c:v>8.8235724414225378E-2</c:v>
                </c:pt>
                <c:pt idx="168">
                  <c:v>8.051247999927999E-2</c:v>
                </c:pt>
                <c:pt idx="169">
                  <c:v>9.1835858693809808E-2</c:v>
                </c:pt>
                <c:pt idx="170">
                  <c:v>2.7855855418170823E-2</c:v>
                </c:pt>
                <c:pt idx="171">
                  <c:v>2.5017896537280738E-3</c:v>
                </c:pt>
                <c:pt idx="172">
                  <c:v>1.607622487614779E-2</c:v>
                </c:pt>
                <c:pt idx="173">
                  <c:v>4.8063395943461771E-3</c:v>
                </c:pt>
                <c:pt idx="174">
                  <c:v>-2.1723604486252986E-2</c:v>
                </c:pt>
                <c:pt idx="175">
                  <c:v>2.3976351083233899E-2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A-4F69-BD27-15334C51CDDE}"/>
            </c:ext>
          </c:extLst>
        </c:ser>
        <c:ser>
          <c:idx val="0"/>
          <c:order val="2"/>
          <c:tx>
            <c:v>baseline</c:v>
          </c:tx>
          <c:spPr>
            <a:ln>
              <a:solidFill>
                <a:srgbClr val="87864A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Historic_Domestic_baseline!$U$2:$U$190</c:f>
              <c:numCache>
                <c:formatCode>General</c:formatCode>
                <c:ptCount val="189"/>
                <c:pt idx="174">
                  <c:v>-2.1723604486252986E-2</c:v>
                </c:pt>
                <c:pt idx="175">
                  <c:v>2.3976351083233899E-2</c:v>
                </c:pt>
                <c:pt idx="176">
                  <c:v>1.928808144518147E-2</c:v>
                </c:pt>
                <c:pt idx="177">
                  <c:v>2.5848454016615219E-2</c:v>
                </c:pt>
                <c:pt idx="178">
                  <c:v>1.9950818368455941E-2</c:v>
                </c:pt>
                <c:pt idx="179">
                  <c:v>2.7644400804392639E-2</c:v>
                </c:pt>
                <c:pt idx="180">
                  <c:v>3.0107263991984452E-2</c:v>
                </c:pt>
                <c:pt idx="181">
                  <c:v>3.4896214776073499E-2</c:v>
                </c:pt>
                <c:pt idx="182">
                  <c:v>3.0077896274551558E-2</c:v>
                </c:pt>
                <c:pt idx="183">
                  <c:v>3.5069207061230956E-2</c:v>
                </c:pt>
                <c:pt idx="184">
                  <c:v>2.6959027038828041E-2</c:v>
                </c:pt>
                <c:pt idx="185">
                  <c:v>3.1893304915325056E-2</c:v>
                </c:pt>
                <c:pt idx="186">
                  <c:v>2.7912468097307574E-2</c:v>
                </c:pt>
                <c:pt idx="187">
                  <c:v>2.7012220093600818E-2</c:v>
                </c:pt>
                <c:pt idx="188">
                  <c:v>2.7064003561366956E-2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A-4F69-BD27-15334C51CDDE}"/>
            </c:ext>
          </c:extLst>
        </c:ser>
        <c:ser>
          <c:idx val="4"/>
          <c:order val="3"/>
          <c:tx>
            <c:v>sev. adverse</c:v>
          </c:tx>
          <c:spPr>
            <a:ln>
              <a:solidFill>
                <a:srgbClr val="80000B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Historic_Domestic_severelyAdv!$U$2:$U$190</c:f>
              <c:numCache>
                <c:formatCode>General</c:formatCode>
                <c:ptCount val="189"/>
                <c:pt idx="174">
                  <c:v>-2.1723604486252986E-2</c:v>
                </c:pt>
                <c:pt idx="175">
                  <c:v>2.3976351083233899E-2</c:v>
                </c:pt>
                <c:pt idx="176">
                  <c:v>3.6789280878367608E-2</c:v>
                </c:pt>
                <c:pt idx="177">
                  <c:v>-8.5050634949821857E-3</c:v>
                </c:pt>
                <c:pt idx="178">
                  <c:v>-6.7610620488522663E-2</c:v>
                </c:pt>
                <c:pt idx="179">
                  <c:v>-0.15067571186986875</c:v>
                </c:pt>
                <c:pt idx="180">
                  <c:v>-0.20578550394309741</c:v>
                </c:pt>
                <c:pt idx="181">
                  <c:v>-0.27239035478605456</c:v>
                </c:pt>
                <c:pt idx="182">
                  <c:v>-0.34017233060006874</c:v>
                </c:pt>
                <c:pt idx="183">
                  <c:v>-0.35515537992524021</c:v>
                </c:pt>
                <c:pt idx="184">
                  <c:v>-0.32563238096426544</c:v>
                </c:pt>
                <c:pt idx="185">
                  <c:v>-0.25470966068790823</c:v>
                </c:pt>
                <c:pt idx="186">
                  <c:v>-0.13901642628478228</c:v>
                </c:pt>
                <c:pt idx="187">
                  <c:v>-3.0578713205324633E-2</c:v>
                </c:pt>
                <c:pt idx="188">
                  <c:v>5.1505346818754391E-2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A-4F69-BD27-15334C51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96544"/>
        <c:axId val="441592640"/>
      </c:lineChart>
      <c:catAx>
        <c:axId val="367596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4159264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441592640"/>
        <c:scaling>
          <c:orientation val="minMax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Expectations - Duration of Economic Boom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67596544"/>
        <c:crosses val="autoZero"/>
        <c:crossBetween val="between"/>
      </c:valAx>
      <c:valAx>
        <c:axId val="441593216"/>
        <c:scaling>
          <c:orientation val="minMax"/>
          <c:max val="0.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97056"/>
        <c:crosses val="max"/>
        <c:crossBetween val="between"/>
      </c:valAx>
      <c:catAx>
        <c:axId val="367597056"/>
        <c:scaling>
          <c:orientation val="minMax"/>
        </c:scaling>
        <c:delete val="1"/>
        <c:axPos val="b"/>
        <c:majorTickMark val="out"/>
        <c:minorTickMark val="none"/>
        <c:tickLblPos val="none"/>
        <c:crossAx val="4415932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900">
          <a:latin typeface="Helvetica Neue" panose="02000503000000020004" pitchFamily="2"/>
          <a:cs typeface="Helvetica" panose="020B0604020202020204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3"/>
          <c:order val="2"/>
          <c:tx>
            <c:v>recession</c:v>
          </c:tx>
          <c:spPr>
            <a:solidFill>
              <a:srgbClr val="EEECE1"/>
            </a:solidFill>
            <a:ln>
              <a:noFill/>
            </a:ln>
          </c:spPr>
          <c:val>
            <c:numRef>
              <c:f>Historic_Domestic!$Z$2:$Z$190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1</c:v>
                </c:pt>
                <c:pt idx="178" formatCode="0.0">
                  <c:v>1</c:v>
                </c:pt>
                <c:pt idx="179" formatCode="0.0">
                  <c:v>1</c:v>
                </c:pt>
                <c:pt idx="180" formatCode="0.0">
                  <c:v>1</c:v>
                </c:pt>
                <c:pt idx="181" formatCode="0.0">
                  <c:v>1</c:v>
                </c:pt>
                <c:pt idx="182" formatCode="0.0">
                  <c:v>1</c:v>
                </c:pt>
                <c:pt idx="183" formatCode="0.0">
                  <c:v>1</c:v>
                </c:pt>
                <c:pt idx="184" formatCode="0.0">
                  <c:v>1</c:v>
                </c:pt>
                <c:pt idx="185" formatCode="0.0">
                  <c:v>1</c:v>
                </c:pt>
                <c:pt idx="186" formatCode="0.0">
                  <c:v>1</c:v>
                </c:pt>
                <c:pt idx="187" formatCode="0.0">
                  <c:v>1</c:v>
                </c:pt>
                <c:pt idx="188" formatCode="0.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7-454A-A5D9-5819FF1B32CE}"/>
            </c:ext>
          </c:extLst>
        </c:ser>
        <c:ser>
          <c:idx val="5"/>
          <c:order val="5"/>
          <c:tx>
            <c:v>Projection Region</c:v>
          </c:tx>
          <c:spPr>
            <a:solidFill>
              <a:schemeClr val="bg2">
                <a:alpha val="42000"/>
              </a:schemeClr>
            </a:solidFill>
          </c:spPr>
          <c:val>
            <c:numRef>
              <c:f>Historic_Domestic!$AA$2:$AA$190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 formatCode="0.0">
                  <c:v>1</c:v>
                </c:pt>
                <c:pt idx="177" formatCode="0.0">
                  <c:v>1</c:v>
                </c:pt>
                <c:pt idx="178" formatCode="0.0">
                  <c:v>1</c:v>
                </c:pt>
                <c:pt idx="179" formatCode="0.0">
                  <c:v>1</c:v>
                </c:pt>
                <c:pt idx="180" formatCode="0.0">
                  <c:v>1</c:v>
                </c:pt>
                <c:pt idx="181" formatCode="0.0">
                  <c:v>1</c:v>
                </c:pt>
                <c:pt idx="182" formatCode="0.0">
                  <c:v>1</c:v>
                </c:pt>
                <c:pt idx="183" formatCode="0.0">
                  <c:v>1</c:v>
                </c:pt>
                <c:pt idx="184" formatCode="0.0">
                  <c:v>1</c:v>
                </c:pt>
                <c:pt idx="185" formatCode="0.0">
                  <c:v>1</c:v>
                </c:pt>
                <c:pt idx="186" formatCode="0.0">
                  <c:v>1</c:v>
                </c:pt>
                <c:pt idx="187" formatCode="0.0">
                  <c:v>1</c:v>
                </c:pt>
                <c:pt idx="188" formatCode="0.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7-454A-A5D9-5819FF1B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7056"/>
        <c:axId val="441593216"/>
      </c:areaChart>
      <c:lineChart>
        <c:grouping val="standard"/>
        <c:varyColors val="0"/>
        <c:ser>
          <c:idx val="1"/>
          <c:order val="0"/>
          <c:tx>
            <c:v>Loan Growth - Observed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'ModelBuildPreProcessed (2)'!$B$2:$B$190</c:f>
              <c:numCache>
                <c:formatCode>General</c:formatCode>
                <c:ptCount val="189"/>
                <c:pt idx="0">
                  <c:v>-3.1276782423112104E-2</c:v>
                </c:pt>
                <c:pt idx="1">
                  <c:v>9.0360106924444478E-3</c:v>
                </c:pt>
                <c:pt idx="2">
                  <c:v>1.0084841395695317E-2</c:v>
                </c:pt>
                <c:pt idx="3">
                  <c:v>2.0501995584491079E-2</c:v>
                </c:pt>
                <c:pt idx="4">
                  <c:v>2.2570244066498758E-2</c:v>
                </c:pt>
                <c:pt idx="5">
                  <c:v>2.5034841255024746E-2</c:v>
                </c:pt>
                <c:pt idx="6">
                  <c:v>2.5628798790255675E-2</c:v>
                </c:pt>
                <c:pt idx="7">
                  <c:v>2.843292251378525E-2</c:v>
                </c:pt>
                <c:pt idx="8">
                  <c:v>4.5641467776318959E-2</c:v>
                </c:pt>
                <c:pt idx="9">
                  <c:v>4.4376583787964795E-2</c:v>
                </c:pt>
                <c:pt idx="10">
                  <c:v>2.9081511639186854E-2</c:v>
                </c:pt>
                <c:pt idx="11">
                  <c:v>2.5266180257851333E-2</c:v>
                </c:pt>
                <c:pt idx="12">
                  <c:v>5.1548858042387569E-2</c:v>
                </c:pt>
                <c:pt idx="13">
                  <c:v>6.0787568976757349E-2</c:v>
                </c:pt>
                <c:pt idx="14">
                  <c:v>3.9289054898890778E-2</c:v>
                </c:pt>
                <c:pt idx="15">
                  <c:v>1.8726088529802967E-2</c:v>
                </c:pt>
                <c:pt idx="16">
                  <c:v>3.0953798638680894E-2</c:v>
                </c:pt>
                <c:pt idx="17">
                  <c:v>-1.0032743543896537E-2</c:v>
                </c:pt>
                <c:pt idx="18">
                  <c:v>2.709273097455505E-2</c:v>
                </c:pt>
                <c:pt idx="19">
                  <c:v>5.6077331368979438E-2</c:v>
                </c:pt>
                <c:pt idx="20">
                  <c:v>9.5961544941030805E-3</c:v>
                </c:pt>
                <c:pt idx="21">
                  <c:v>4.4206817315039469E-2</c:v>
                </c:pt>
                <c:pt idx="22">
                  <c:v>3.6038055935725496E-2</c:v>
                </c:pt>
                <c:pt idx="23">
                  <c:v>3.0419459954889625E-2</c:v>
                </c:pt>
                <c:pt idx="24">
                  <c:v>4.1792400955519567E-2</c:v>
                </c:pt>
                <c:pt idx="25">
                  <c:v>4.3421154419491605E-2</c:v>
                </c:pt>
                <c:pt idx="26">
                  <c:v>2.3978301335280967E-2</c:v>
                </c:pt>
                <c:pt idx="27">
                  <c:v>-4.1547403790651192E-3</c:v>
                </c:pt>
                <c:pt idx="28">
                  <c:v>9.6882221605564898E-3</c:v>
                </c:pt>
                <c:pt idx="29">
                  <c:v>-1.9853461619003428E-3</c:v>
                </c:pt>
                <c:pt idx="30">
                  <c:v>2.2610829132980594E-2</c:v>
                </c:pt>
                <c:pt idx="31">
                  <c:v>3.0457619880959227E-2</c:v>
                </c:pt>
                <c:pt idx="32">
                  <c:v>3.9540558959784429E-2</c:v>
                </c:pt>
                <c:pt idx="33">
                  <c:v>4.7671087348870475E-2</c:v>
                </c:pt>
                <c:pt idx="34">
                  <c:v>1.9783186168572494E-2</c:v>
                </c:pt>
                <c:pt idx="35">
                  <c:v>2.6373059801876438E-2</c:v>
                </c:pt>
                <c:pt idx="36">
                  <c:v>1.5057497882167491E-2</c:v>
                </c:pt>
                <c:pt idx="37">
                  <c:v>1.3754353604015631E-3</c:v>
                </c:pt>
                <c:pt idx="38">
                  <c:v>2.7583852270561711E-2</c:v>
                </c:pt>
                <c:pt idx="39">
                  <c:v>2.3875693302675173E-3</c:v>
                </c:pt>
                <c:pt idx="40">
                  <c:v>2.1005160916850361E-2</c:v>
                </c:pt>
                <c:pt idx="41">
                  <c:v>1.3063821335301927E-2</c:v>
                </c:pt>
                <c:pt idx="42">
                  <c:v>5.9434901873008658E-3</c:v>
                </c:pt>
                <c:pt idx="43">
                  <c:v>7.0414418415686228E-2</c:v>
                </c:pt>
                <c:pt idx="44">
                  <c:v>-9.2166066926275964E-3</c:v>
                </c:pt>
                <c:pt idx="45">
                  <c:v>9.0637056290544717E-3</c:v>
                </c:pt>
                <c:pt idx="46">
                  <c:v>1.9009795930318582E-2</c:v>
                </c:pt>
                <c:pt idx="47">
                  <c:v>-6.5448700238128195E-4</c:v>
                </c:pt>
                <c:pt idx="48">
                  <c:v>1.3941264924738645E-2</c:v>
                </c:pt>
                <c:pt idx="49">
                  <c:v>3.3030644801681608E-2</c:v>
                </c:pt>
                <c:pt idx="50">
                  <c:v>4.8569171435521594E-3</c:v>
                </c:pt>
                <c:pt idx="51">
                  <c:v>1.5216197821232912E-2</c:v>
                </c:pt>
                <c:pt idx="52">
                  <c:v>2.1638973088233624E-2</c:v>
                </c:pt>
                <c:pt idx="53">
                  <c:v>1.0011956469082262E-2</c:v>
                </c:pt>
                <c:pt idx="54">
                  <c:v>1.9946703059372833E-2</c:v>
                </c:pt>
                <c:pt idx="55">
                  <c:v>-5.2388840252277024E-4</c:v>
                </c:pt>
                <c:pt idx="56">
                  <c:v>4.1140391778515927E-3</c:v>
                </c:pt>
                <c:pt idx="57">
                  <c:v>5.0090825011894343E-3</c:v>
                </c:pt>
                <c:pt idx="58">
                  <c:v>-4.2502949180134118E-3</c:v>
                </c:pt>
                <c:pt idx="59">
                  <c:v>6.1714963716168192E-3</c:v>
                </c:pt>
                <c:pt idx="60">
                  <c:v>-1.0978094523890574E-2</c:v>
                </c:pt>
                <c:pt idx="61">
                  <c:v>-1.4161032418650949E-2</c:v>
                </c:pt>
                <c:pt idx="62">
                  <c:v>-9.120388508440087E-3</c:v>
                </c:pt>
                <c:pt idx="63">
                  <c:v>-3.4312643573501736E-3</c:v>
                </c:pt>
                <c:pt idx="64">
                  <c:v>-1.9613276792588986E-2</c:v>
                </c:pt>
                <c:pt idx="65">
                  <c:v>-1.0844518238688311E-2</c:v>
                </c:pt>
                <c:pt idx="66">
                  <c:v>-3.3206062654745987E-3</c:v>
                </c:pt>
                <c:pt idx="67">
                  <c:v>-4.2175507612588611E-3</c:v>
                </c:pt>
                <c:pt idx="68">
                  <c:v>-1.2165353667110201E-2</c:v>
                </c:pt>
                <c:pt idx="69">
                  <c:v>3.0990194739352961E-3</c:v>
                </c:pt>
                <c:pt idx="70">
                  <c:v>-7.1997578710615998E-3</c:v>
                </c:pt>
                <c:pt idx="71">
                  <c:v>-5.338046383718863E-3</c:v>
                </c:pt>
                <c:pt idx="72">
                  <c:v>2.5807985538067384E-2</c:v>
                </c:pt>
                <c:pt idx="73">
                  <c:v>1.8107531248504932E-2</c:v>
                </c:pt>
                <c:pt idx="74">
                  <c:v>2.6502160919049635E-2</c:v>
                </c:pt>
                <c:pt idx="75">
                  <c:v>3.0447388149409695E-2</c:v>
                </c:pt>
                <c:pt idx="76">
                  <c:v>4.5305080631208874E-2</c:v>
                </c:pt>
                <c:pt idx="77">
                  <c:v>2.4928240074279632E-2</c:v>
                </c:pt>
                <c:pt idx="78">
                  <c:v>1.988219784376713E-2</c:v>
                </c:pt>
                <c:pt idx="79">
                  <c:v>1.3596891156212446E-2</c:v>
                </c:pt>
                <c:pt idx="80">
                  <c:v>1.891982769170136E-2</c:v>
                </c:pt>
                <c:pt idx="81">
                  <c:v>2.0012327787385067E-2</c:v>
                </c:pt>
                <c:pt idx="82">
                  <c:v>2.4156005458975588E-2</c:v>
                </c:pt>
                <c:pt idx="83">
                  <c:v>2.3846484062739804E-2</c:v>
                </c:pt>
                <c:pt idx="84">
                  <c:v>2.2777449678480857E-2</c:v>
                </c:pt>
                <c:pt idx="85">
                  <c:v>2.0522557010826562E-2</c:v>
                </c:pt>
                <c:pt idx="86">
                  <c:v>1.6796693267443222E-2</c:v>
                </c:pt>
                <c:pt idx="87">
                  <c:v>2.6589988854415568E-2</c:v>
                </c:pt>
                <c:pt idx="88">
                  <c:v>1.5411175182455026E-2</c:v>
                </c:pt>
                <c:pt idx="89">
                  <c:v>3.1440719593075851E-2</c:v>
                </c:pt>
                <c:pt idx="90">
                  <c:v>2.3827860442171011E-2</c:v>
                </c:pt>
                <c:pt idx="91">
                  <c:v>2.5050603672554163E-2</c:v>
                </c:pt>
                <c:pt idx="92">
                  <c:v>1.2790045053977385E-2</c:v>
                </c:pt>
                <c:pt idx="93">
                  <c:v>3.1158208898428336E-3</c:v>
                </c:pt>
                <c:pt idx="94">
                  <c:v>2.5473142236748934E-2</c:v>
                </c:pt>
                <c:pt idx="95">
                  <c:v>2.4105068163341518E-2</c:v>
                </c:pt>
                <c:pt idx="96">
                  <c:v>2.7483526958113996E-2</c:v>
                </c:pt>
                <c:pt idx="97">
                  <c:v>3.3313679854507096E-2</c:v>
                </c:pt>
                <c:pt idx="98">
                  <c:v>1.3486452104680744E-2</c:v>
                </c:pt>
                <c:pt idx="99">
                  <c:v>1.201329540127364E-2</c:v>
                </c:pt>
                <c:pt idx="100">
                  <c:v>1.8496832019482279E-3</c:v>
                </c:pt>
                <c:pt idx="101">
                  <c:v>-2.061884468042172E-2</c:v>
                </c:pt>
                <c:pt idx="102">
                  <c:v>-1.4327614031651578E-2</c:v>
                </c:pt>
                <c:pt idx="103">
                  <c:v>-3.518036625369457E-2</c:v>
                </c:pt>
                <c:pt idx="104">
                  <c:v>-6.3424670289866673E-3</c:v>
                </c:pt>
                <c:pt idx="105">
                  <c:v>-3.1217179437716146E-2</c:v>
                </c:pt>
                <c:pt idx="106">
                  <c:v>-1.4697413080106784E-2</c:v>
                </c:pt>
                <c:pt idx="107">
                  <c:v>-6.8498144211412539E-3</c:v>
                </c:pt>
                <c:pt idx="108">
                  <c:v>-2.5322199881483286E-2</c:v>
                </c:pt>
                <c:pt idx="109">
                  <c:v>-2.1415699703778424E-2</c:v>
                </c:pt>
                <c:pt idx="110">
                  <c:v>-1.9975605938247133E-2</c:v>
                </c:pt>
                <c:pt idx="111">
                  <c:v>-1.9912415558037931E-2</c:v>
                </c:pt>
                <c:pt idx="112">
                  <c:v>-1.7005241830732917E-2</c:v>
                </c:pt>
                <c:pt idx="113">
                  <c:v>7.9881123976409396E-3</c:v>
                </c:pt>
                <c:pt idx="114">
                  <c:v>1.6678072458635219E-2</c:v>
                </c:pt>
                <c:pt idx="115">
                  <c:v>3.0394801614837676E-2</c:v>
                </c:pt>
                <c:pt idx="116">
                  <c:v>3.7343429937591224E-2</c:v>
                </c:pt>
                <c:pt idx="117">
                  <c:v>2.8220621881488463E-2</c:v>
                </c:pt>
                <c:pt idx="118">
                  <c:v>3.185018680565338E-2</c:v>
                </c:pt>
                <c:pt idx="119">
                  <c:v>3.456517262887196E-2</c:v>
                </c:pt>
                <c:pt idx="120">
                  <c:v>2.7945117933671597E-2</c:v>
                </c:pt>
                <c:pt idx="121">
                  <c:v>4.2824903709646985E-2</c:v>
                </c:pt>
                <c:pt idx="122">
                  <c:v>2.3402797579979078E-2</c:v>
                </c:pt>
                <c:pt idx="123">
                  <c:v>3.0247434149839811E-2</c:v>
                </c:pt>
                <c:pt idx="124">
                  <c:v>3.1220200334380652E-2</c:v>
                </c:pt>
                <c:pt idx="125">
                  <c:v>3.7086071903967184E-2</c:v>
                </c:pt>
                <c:pt idx="126">
                  <c:v>7.2129969083724599E-2</c:v>
                </c:pt>
                <c:pt idx="127">
                  <c:v>4.6144816166596041E-2</c:v>
                </c:pt>
                <c:pt idx="128">
                  <c:v>3.739963284894178E-2</c:v>
                </c:pt>
                <c:pt idx="129">
                  <c:v>1.7752846361703347E-2</c:v>
                </c:pt>
                <c:pt idx="130">
                  <c:v>2.5199236654715247E-2</c:v>
                </c:pt>
                <c:pt idx="131">
                  <c:v>-3.3391531273533111E-3</c:v>
                </c:pt>
                <c:pt idx="132">
                  <c:v>-1.963894391565341E-2</c:v>
                </c:pt>
                <c:pt idx="133">
                  <c:v>-4.9365051480840021E-2</c:v>
                </c:pt>
                <c:pt idx="134">
                  <c:v>-8.1607737970421368E-2</c:v>
                </c:pt>
                <c:pt idx="135">
                  <c:v>-5.1239102906540261E-2</c:v>
                </c:pt>
                <c:pt idx="136">
                  <c:v>-3.7263212386009041E-2</c:v>
                </c:pt>
                <c:pt idx="137">
                  <c:v>-2.2322160616801149E-2</c:v>
                </c:pt>
                <c:pt idx="138">
                  <c:v>8.4122558816897481E-4</c:v>
                </c:pt>
                <c:pt idx="139">
                  <c:v>6.4216893473039898E-3</c:v>
                </c:pt>
                <c:pt idx="140">
                  <c:v>1.3215973053017249E-2</c:v>
                </c:pt>
                <c:pt idx="141">
                  <c:v>2.1617616758761438E-2</c:v>
                </c:pt>
                <c:pt idx="142">
                  <c:v>2.8031363497867331E-2</c:v>
                </c:pt>
                <c:pt idx="143">
                  <c:v>2.9339138847906003E-2</c:v>
                </c:pt>
                <c:pt idx="144">
                  <c:v>3.5330091687304783E-2</c:v>
                </c:pt>
                <c:pt idx="145">
                  <c:v>3.2093957774634446E-2</c:v>
                </c:pt>
                <c:pt idx="146">
                  <c:v>2.8469761379405024E-2</c:v>
                </c:pt>
                <c:pt idx="147">
                  <c:v>2.9289633611690746E-2</c:v>
                </c:pt>
                <c:pt idx="148">
                  <c:v>1.5294667782535095E-2</c:v>
                </c:pt>
                <c:pt idx="149">
                  <c:v>1.2157147104865632E-2</c:v>
                </c:pt>
                <c:pt idx="150">
                  <c:v>7.8853820253967088E-3</c:v>
                </c:pt>
                <c:pt idx="151">
                  <c:v>2.6468336254893123E-2</c:v>
                </c:pt>
                <c:pt idx="152">
                  <c:v>3.5247744135571503E-2</c:v>
                </c:pt>
                <c:pt idx="153">
                  <c:v>2.9157261597635535E-2</c:v>
                </c:pt>
                <c:pt idx="154">
                  <c:v>2.5175834913594691E-2</c:v>
                </c:pt>
                <c:pt idx="155">
                  <c:v>2.7832301818682063E-2</c:v>
                </c:pt>
                <c:pt idx="156">
                  <c:v>3.4928747074419036E-2</c:v>
                </c:pt>
                <c:pt idx="157">
                  <c:v>2.4547968111322004E-2</c:v>
                </c:pt>
                <c:pt idx="158">
                  <c:v>1.954023307907982E-2</c:v>
                </c:pt>
                <c:pt idx="159">
                  <c:v>1.7162212767784076E-2</c:v>
                </c:pt>
                <c:pt idx="160">
                  <c:v>3.3267336453727786E-2</c:v>
                </c:pt>
                <c:pt idx="161">
                  <c:v>1.7963606999708028E-2</c:v>
                </c:pt>
                <c:pt idx="162">
                  <c:v>7.4659440002363096E-3</c:v>
                </c:pt>
                <c:pt idx="163">
                  <c:v>3.350733701122998E-3</c:v>
                </c:pt>
                <c:pt idx="164">
                  <c:v>-9.4253443236215415E-3</c:v>
                </c:pt>
                <c:pt idx="165">
                  <c:v>7.0084645286490046E-3</c:v>
                </c:pt>
                <c:pt idx="166">
                  <c:v>1.5310303632166554E-2</c:v>
                </c:pt>
                <c:pt idx="167">
                  <c:v>9.8988764784286361E-4</c:v>
                </c:pt>
                <c:pt idx="168">
                  <c:v>6.8252913644662001E-3</c:v>
                </c:pt>
                <c:pt idx="169">
                  <c:v>3.3739700148182103E-2</c:v>
                </c:pt>
                <c:pt idx="170">
                  <c:v>1.0149223544301275E-2</c:v>
                </c:pt>
                <c:pt idx="171">
                  <c:v>4.2416017345954959E-2</c:v>
                </c:pt>
                <c:pt idx="172">
                  <c:v>9.0836768016607835E-3</c:v>
                </c:pt>
                <c:pt idx="173">
                  <c:v>5.7527349371591747E-3</c:v>
                </c:pt>
                <c:pt idx="174">
                  <c:v>6.763551097999739E-3</c:v>
                </c:pt>
                <c:pt idx="175">
                  <c:v>-4.1129589919617635E-3</c:v>
                </c:pt>
                <c:pt idx="176">
                  <c:v>0.14043460525261858</c:v>
                </c:pt>
                <c:pt idx="177">
                  <c:v>5.8090077401402672E-2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7-454A-A5D9-5819FF1B32CE}"/>
            </c:ext>
          </c:extLst>
        </c:ser>
        <c:ser>
          <c:idx val="2"/>
          <c:order val="1"/>
          <c:tx>
            <c:v>Model</c:v>
          </c:tx>
          <c:spPr>
            <a:ln>
              <a:solidFill>
                <a:srgbClr val="12395B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Historic_Domestic!$Y$2:$Y$190</c:f>
              <c:numCache>
                <c:formatCode>General</c:formatCode>
                <c:ptCount val="189"/>
                <c:pt idx="0">
                  <c:v>5.099300000000008E-3</c:v>
                </c:pt>
                <c:pt idx="1">
                  <c:v>8.8136000000000082E-3</c:v>
                </c:pt>
                <c:pt idx="2">
                  <c:v>8.8136000000000082E-3</c:v>
                </c:pt>
                <c:pt idx="3">
                  <c:v>8.8136000000000082E-3</c:v>
                </c:pt>
                <c:pt idx="4">
                  <c:v>1.31788762788687E-2</c:v>
                </c:pt>
                <c:pt idx="5">
                  <c:v>1.4050361942142512E-2</c:v>
                </c:pt>
                <c:pt idx="6">
                  <c:v>2.0199541879393868E-2</c:v>
                </c:pt>
                <c:pt idx="7">
                  <c:v>2.2735122043971361E-2</c:v>
                </c:pt>
                <c:pt idx="8">
                  <c:v>2.1647480390967741E-2</c:v>
                </c:pt>
                <c:pt idx="9">
                  <c:v>2.125284275824749E-2</c:v>
                </c:pt>
                <c:pt idx="10">
                  <c:v>2.5787832459905211E-2</c:v>
                </c:pt>
                <c:pt idx="11">
                  <c:v>3.3008563992643632E-2</c:v>
                </c:pt>
                <c:pt idx="12">
                  <c:v>3.5987862722221778E-2</c:v>
                </c:pt>
                <c:pt idx="13">
                  <c:v>3.5879924627316456E-2</c:v>
                </c:pt>
                <c:pt idx="14">
                  <c:v>3.7351307413144769E-2</c:v>
                </c:pt>
                <c:pt idx="15">
                  <c:v>4.2455582570672029E-2</c:v>
                </c:pt>
                <c:pt idx="16">
                  <c:v>4.4531401156958729E-2</c:v>
                </c:pt>
                <c:pt idx="17">
                  <c:v>2.8055927757485527E-2</c:v>
                </c:pt>
                <c:pt idx="18">
                  <c:v>2.0715775567570947E-2</c:v>
                </c:pt>
                <c:pt idx="19">
                  <c:v>4.4245462929007495E-2</c:v>
                </c:pt>
                <c:pt idx="20">
                  <c:v>4.316568174118339E-2</c:v>
                </c:pt>
                <c:pt idx="21">
                  <c:v>3.9712353388891716E-2</c:v>
                </c:pt>
                <c:pt idx="22">
                  <c:v>3.4497204488358787E-2</c:v>
                </c:pt>
                <c:pt idx="23">
                  <c:v>2.1181688062935172E-2</c:v>
                </c:pt>
                <c:pt idx="24">
                  <c:v>2.4784457269479931E-2</c:v>
                </c:pt>
                <c:pt idx="25">
                  <c:v>2.4310116487866212E-2</c:v>
                </c:pt>
                <c:pt idx="26">
                  <c:v>3.5917539858975941E-3</c:v>
                </c:pt>
                <c:pt idx="27">
                  <c:v>4.5960724991728529E-3</c:v>
                </c:pt>
                <c:pt idx="28">
                  <c:v>5.4748874466019372E-3</c:v>
                </c:pt>
                <c:pt idx="29">
                  <c:v>7.8463705212257137E-3</c:v>
                </c:pt>
                <c:pt idx="30">
                  <c:v>3.1745410663954815E-3</c:v>
                </c:pt>
                <c:pt idx="31">
                  <c:v>-6.6356608129743144E-4</c:v>
                </c:pt>
                <c:pt idx="32">
                  <c:v>3.8667465029646529E-3</c:v>
                </c:pt>
                <c:pt idx="33">
                  <c:v>-2.5649996754553888E-3</c:v>
                </c:pt>
                <c:pt idx="34">
                  <c:v>7.7891203620908036E-3</c:v>
                </c:pt>
                <c:pt idx="35">
                  <c:v>3.8960857449678327E-3</c:v>
                </c:pt>
                <c:pt idx="36">
                  <c:v>2.6558261272397257E-4</c:v>
                </c:pt>
                <c:pt idx="37">
                  <c:v>-7.4514695231527213E-4</c:v>
                </c:pt>
                <c:pt idx="38">
                  <c:v>-9.02135595616724E-4</c:v>
                </c:pt>
                <c:pt idx="39">
                  <c:v>3.6472843320669111E-3</c:v>
                </c:pt>
                <c:pt idx="40">
                  <c:v>1.5499012511689291E-2</c:v>
                </c:pt>
                <c:pt idx="41">
                  <c:v>1.7463586384271836E-2</c:v>
                </c:pt>
                <c:pt idx="42">
                  <c:v>1.3682677765327601E-2</c:v>
                </c:pt>
                <c:pt idx="43">
                  <c:v>1.5799970151708101E-2</c:v>
                </c:pt>
                <c:pt idx="44">
                  <c:v>1.844386828190455E-2</c:v>
                </c:pt>
                <c:pt idx="45">
                  <c:v>1.0535315170285484E-2</c:v>
                </c:pt>
                <c:pt idx="46">
                  <c:v>7.8222430030076926E-3</c:v>
                </c:pt>
                <c:pt idx="47">
                  <c:v>3.9745752835562923E-3</c:v>
                </c:pt>
                <c:pt idx="48">
                  <c:v>6.9797300672885636E-3</c:v>
                </c:pt>
                <c:pt idx="49">
                  <c:v>7.1763311321405314E-3</c:v>
                </c:pt>
                <c:pt idx="50">
                  <c:v>1.3344158097687004E-2</c:v>
                </c:pt>
                <c:pt idx="51">
                  <c:v>2.2963560237703122E-2</c:v>
                </c:pt>
                <c:pt idx="52">
                  <c:v>2.8461801196601168E-2</c:v>
                </c:pt>
                <c:pt idx="53">
                  <c:v>3.1822153000321624E-2</c:v>
                </c:pt>
                <c:pt idx="54">
                  <c:v>3.2914414684157352E-2</c:v>
                </c:pt>
                <c:pt idx="55">
                  <c:v>3.3967274809450165E-2</c:v>
                </c:pt>
                <c:pt idx="56">
                  <c:v>2.9775299606764026E-2</c:v>
                </c:pt>
                <c:pt idx="57">
                  <c:v>2.4812938042079853E-2</c:v>
                </c:pt>
                <c:pt idx="58">
                  <c:v>2.2063356111330208E-2</c:v>
                </c:pt>
                <c:pt idx="59">
                  <c:v>1.9166700203561562E-2</c:v>
                </c:pt>
                <c:pt idx="60">
                  <c:v>9.5292322394865455E-3</c:v>
                </c:pt>
                <c:pt idx="61">
                  <c:v>2.5404135191847187E-3</c:v>
                </c:pt>
                <c:pt idx="62">
                  <c:v>-3.0046727976390346E-4</c:v>
                </c:pt>
                <c:pt idx="63">
                  <c:v>-8.2600634844385203E-3</c:v>
                </c:pt>
                <c:pt idx="64">
                  <c:v>-2.0356294387837762E-2</c:v>
                </c:pt>
                <c:pt idx="65">
                  <c:v>-2.5992921173575365E-2</c:v>
                </c:pt>
                <c:pt idx="66">
                  <c:v>-2.4806906081668197E-2</c:v>
                </c:pt>
                <c:pt idx="67">
                  <c:v>-2.5447225333803246E-2</c:v>
                </c:pt>
                <c:pt idx="68">
                  <c:v>-1.6685473407920339E-2</c:v>
                </c:pt>
                <c:pt idx="69">
                  <c:v>-1.0033525483898681E-2</c:v>
                </c:pt>
                <c:pt idx="70">
                  <c:v>-9.3889303429281912E-4</c:v>
                </c:pt>
                <c:pt idx="71">
                  <c:v>3.0639249564829532E-3</c:v>
                </c:pt>
                <c:pt idx="72">
                  <c:v>2.6230999999999963E-3</c:v>
                </c:pt>
                <c:pt idx="73">
                  <c:v>1.5131734646714329E-3</c:v>
                </c:pt>
                <c:pt idx="74">
                  <c:v>6.0594416709964724E-3</c:v>
                </c:pt>
                <c:pt idx="75">
                  <c:v>1.0334054859738536E-2</c:v>
                </c:pt>
                <c:pt idx="76">
                  <c:v>1.6855912997092583E-2</c:v>
                </c:pt>
                <c:pt idx="77">
                  <c:v>2.5130202506893073E-2</c:v>
                </c:pt>
                <c:pt idx="78">
                  <c:v>2.5107349435098774E-2</c:v>
                </c:pt>
                <c:pt idx="79">
                  <c:v>2.964499785322906E-2</c:v>
                </c:pt>
                <c:pt idx="80">
                  <c:v>2.5104531271030999E-2</c:v>
                </c:pt>
                <c:pt idx="81">
                  <c:v>1.7152844312436494E-2</c:v>
                </c:pt>
                <c:pt idx="82">
                  <c:v>1.7300167841834899E-2</c:v>
                </c:pt>
                <c:pt idx="83">
                  <c:v>2.1194599999999997E-2</c:v>
                </c:pt>
                <c:pt idx="84">
                  <c:v>2.334985462538933E-2</c:v>
                </c:pt>
                <c:pt idx="85">
                  <c:v>2.0635582723776191E-2</c:v>
                </c:pt>
                <c:pt idx="86">
                  <c:v>2.4928528627424191E-2</c:v>
                </c:pt>
                <c:pt idx="87">
                  <c:v>2.7158876666548211E-2</c:v>
                </c:pt>
                <c:pt idx="88">
                  <c:v>2.8378273406385858E-2</c:v>
                </c:pt>
                <c:pt idx="89">
                  <c:v>2.7554543074733387E-2</c:v>
                </c:pt>
                <c:pt idx="90">
                  <c:v>2.8314669691186459E-2</c:v>
                </c:pt>
                <c:pt idx="91">
                  <c:v>2.9307191237200395E-2</c:v>
                </c:pt>
                <c:pt idx="92">
                  <c:v>2.6228508711235676E-2</c:v>
                </c:pt>
                <c:pt idx="93">
                  <c:v>2.2581598244491463E-2</c:v>
                </c:pt>
                <c:pt idx="94">
                  <c:v>2.0563574694867859E-2</c:v>
                </c:pt>
                <c:pt idx="95">
                  <c:v>2.0861614278116506E-2</c:v>
                </c:pt>
                <c:pt idx="96">
                  <c:v>2.4010555880709501E-2</c:v>
                </c:pt>
                <c:pt idx="97">
                  <c:v>2.9437358377359116E-2</c:v>
                </c:pt>
                <c:pt idx="98">
                  <c:v>3.335282692637645E-2</c:v>
                </c:pt>
                <c:pt idx="99">
                  <c:v>3.4966953469819553E-2</c:v>
                </c:pt>
                <c:pt idx="100">
                  <c:v>2.9692450697985297E-2</c:v>
                </c:pt>
                <c:pt idx="101">
                  <c:v>2.1921127198648291E-2</c:v>
                </c:pt>
                <c:pt idx="102">
                  <c:v>1.4636295691304684E-2</c:v>
                </c:pt>
                <c:pt idx="103">
                  <c:v>-5.3331500970851325E-3</c:v>
                </c:pt>
                <c:pt idx="104">
                  <c:v>-1.1326115547837797E-2</c:v>
                </c:pt>
                <c:pt idx="105">
                  <c:v>-9.7748947813329386E-3</c:v>
                </c:pt>
                <c:pt idx="106">
                  <c:v>8.6876633710501749E-4</c:v>
                </c:pt>
                <c:pt idx="107">
                  <c:v>5.710021396976326E-3</c:v>
                </c:pt>
                <c:pt idx="108">
                  <c:v>1.0945312442162297E-2</c:v>
                </c:pt>
                <c:pt idx="109">
                  <c:v>1.1755390520879124E-2</c:v>
                </c:pt>
                <c:pt idx="110">
                  <c:v>2.4878321053818705E-3</c:v>
                </c:pt>
                <c:pt idx="111">
                  <c:v>-2.2926775373926702E-3</c:v>
                </c:pt>
                <c:pt idx="112">
                  <c:v>8.8196199162021314E-5</c:v>
                </c:pt>
                <c:pt idx="113">
                  <c:v>4.9832154817548418E-3</c:v>
                </c:pt>
                <c:pt idx="114">
                  <c:v>1.900709303314628E-2</c:v>
                </c:pt>
                <c:pt idx="115">
                  <c:v>2.4044639589188808E-2</c:v>
                </c:pt>
                <c:pt idx="116">
                  <c:v>2.3019328466417532E-2</c:v>
                </c:pt>
                <c:pt idx="117">
                  <c:v>2.4898056737809371E-2</c:v>
                </c:pt>
                <c:pt idx="118">
                  <c:v>2.7289249032916438E-2</c:v>
                </c:pt>
                <c:pt idx="119">
                  <c:v>2.7954767400485886E-2</c:v>
                </c:pt>
                <c:pt idx="120">
                  <c:v>3.060982630193259E-2</c:v>
                </c:pt>
                <c:pt idx="121">
                  <c:v>2.9311028296419767E-2</c:v>
                </c:pt>
                <c:pt idx="122">
                  <c:v>3.1052683698675653E-2</c:v>
                </c:pt>
                <c:pt idx="123">
                  <c:v>3.4373369739525837E-2</c:v>
                </c:pt>
                <c:pt idx="124">
                  <c:v>3.3894923716573704E-2</c:v>
                </c:pt>
                <c:pt idx="125">
                  <c:v>3.1523714956997115E-2</c:v>
                </c:pt>
                <c:pt idx="126">
                  <c:v>2.9802837680895693E-2</c:v>
                </c:pt>
                <c:pt idx="127">
                  <c:v>2.6598793018330506E-2</c:v>
                </c:pt>
                <c:pt idx="128">
                  <c:v>1.727729617250226E-2</c:v>
                </c:pt>
                <c:pt idx="129">
                  <c:v>2.227034046303129E-3</c:v>
                </c:pt>
                <c:pt idx="130">
                  <c:v>1.8574171128918349E-4</c:v>
                </c:pt>
                <c:pt idx="131">
                  <c:v>-1.953890000070178E-2</c:v>
                </c:pt>
                <c:pt idx="132">
                  <c:v>-1.1703899516516035E-2</c:v>
                </c:pt>
                <c:pt idx="133">
                  <c:v>-3.4695199198524138E-2</c:v>
                </c:pt>
                <c:pt idx="134">
                  <c:v>-5.636070426644324E-2</c:v>
                </c:pt>
                <c:pt idx="135">
                  <c:v>-5.1584065785082747E-2</c:v>
                </c:pt>
                <c:pt idx="136">
                  <c:v>-5.4718870901972062E-2</c:v>
                </c:pt>
                <c:pt idx="137">
                  <c:v>-1.5725569602721711E-2</c:v>
                </c:pt>
                <c:pt idx="138">
                  <c:v>8.2424046708798344E-3</c:v>
                </c:pt>
                <c:pt idx="139">
                  <c:v>8.2543095875425472E-3</c:v>
                </c:pt>
                <c:pt idx="140">
                  <c:v>1.0271642062742174E-2</c:v>
                </c:pt>
                <c:pt idx="141">
                  <c:v>3.3507486099439206E-3</c:v>
                </c:pt>
                <c:pt idx="142">
                  <c:v>8.9114859125478951E-3</c:v>
                </c:pt>
                <c:pt idx="143">
                  <c:v>1.574600695003283E-2</c:v>
                </c:pt>
                <c:pt idx="144">
                  <c:v>1.7089467633190206E-2</c:v>
                </c:pt>
                <c:pt idx="145">
                  <c:v>1.8873521998027373E-2</c:v>
                </c:pt>
                <c:pt idx="146">
                  <c:v>2.2577019867656194E-2</c:v>
                </c:pt>
                <c:pt idx="147">
                  <c:v>2.0364454744325633E-2</c:v>
                </c:pt>
                <c:pt idx="148">
                  <c:v>1.7774014800687538E-2</c:v>
                </c:pt>
                <c:pt idx="149">
                  <c:v>1.9664011029673828E-2</c:v>
                </c:pt>
                <c:pt idx="150">
                  <c:v>1.5871852563465901E-2</c:v>
                </c:pt>
                <c:pt idx="151">
                  <c:v>1.7803026628001983E-2</c:v>
                </c:pt>
                <c:pt idx="152">
                  <c:v>1.4984025960571879E-2</c:v>
                </c:pt>
                <c:pt idx="153">
                  <c:v>1.3387662628452E-2</c:v>
                </c:pt>
                <c:pt idx="154">
                  <c:v>1.2182007661124081E-2</c:v>
                </c:pt>
                <c:pt idx="155">
                  <c:v>1.51910525955104E-2</c:v>
                </c:pt>
                <c:pt idx="156">
                  <c:v>2.1810258678830408E-2</c:v>
                </c:pt>
                <c:pt idx="157">
                  <c:v>2.0143745629162102E-2</c:v>
                </c:pt>
                <c:pt idx="158">
                  <c:v>1.8907534569409162E-2</c:v>
                </c:pt>
                <c:pt idx="159">
                  <c:v>1.7898905101071231E-2</c:v>
                </c:pt>
                <c:pt idx="160">
                  <c:v>1.7087980666518746E-2</c:v>
                </c:pt>
                <c:pt idx="161">
                  <c:v>1.9931612743713731E-2</c:v>
                </c:pt>
                <c:pt idx="162">
                  <c:v>2.3247176705147858E-2</c:v>
                </c:pt>
                <c:pt idx="163">
                  <c:v>1.8506227420040555E-2</c:v>
                </c:pt>
                <c:pt idx="164">
                  <c:v>1.8621669198966788E-2</c:v>
                </c:pt>
                <c:pt idx="165">
                  <c:v>2.32317154103878E-2</c:v>
                </c:pt>
                <c:pt idx="166">
                  <c:v>2.3415361801391279E-2</c:v>
                </c:pt>
                <c:pt idx="167">
                  <c:v>2.4750584677519082E-2</c:v>
                </c:pt>
                <c:pt idx="168">
                  <c:v>2.4656071473991195E-2</c:v>
                </c:pt>
                <c:pt idx="169">
                  <c:v>2.5695849821861683E-2</c:v>
                </c:pt>
                <c:pt idx="170">
                  <c:v>2.735130156209262E-2</c:v>
                </c:pt>
                <c:pt idx="171">
                  <c:v>2.9819806031600313E-2</c:v>
                </c:pt>
                <c:pt idx="172">
                  <c:v>3.3064285208977598E-2</c:v>
                </c:pt>
                <c:pt idx="173">
                  <c:v>3.5215291577496415E-2</c:v>
                </c:pt>
                <c:pt idx="174">
                  <c:v>3.4602145139878811E-2</c:v>
                </c:pt>
                <c:pt idx="175">
                  <c:v>3.1507682060950094E-2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7-454A-A5D9-5819FF1B32CE}"/>
            </c:ext>
          </c:extLst>
        </c:ser>
        <c:ser>
          <c:idx val="0"/>
          <c:order val="3"/>
          <c:tx>
            <c:v>baseline</c:v>
          </c:tx>
          <c:spPr>
            <a:ln>
              <a:solidFill>
                <a:srgbClr val="87864A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Historic_Domestic_baseline!$Y$2:$Y$190</c:f>
              <c:numCache>
                <c:formatCode>General</c:formatCode>
                <c:ptCount val="189"/>
                <c:pt idx="174">
                  <c:v>3.4602145139878811E-2</c:v>
                </c:pt>
                <c:pt idx="175">
                  <c:v>3.1507682060950094E-2</c:v>
                </c:pt>
                <c:pt idx="176">
                  <c:v>3.2396226364101985E-2</c:v>
                </c:pt>
                <c:pt idx="177">
                  <c:v>3.1805820974617392E-2</c:v>
                </c:pt>
                <c:pt idx="178">
                  <c:v>3.2209617343357741E-2</c:v>
                </c:pt>
                <c:pt idx="179">
                  <c:v>3.0322177671384499E-2</c:v>
                </c:pt>
                <c:pt idx="180">
                  <c:v>3.0252934272865354E-2</c:v>
                </c:pt>
                <c:pt idx="181">
                  <c:v>2.9282521352071125E-2</c:v>
                </c:pt>
                <c:pt idx="182">
                  <c:v>3.0253759946240983E-2</c:v>
                </c:pt>
                <c:pt idx="183">
                  <c:v>2.9279652151455868E-2</c:v>
                </c:pt>
                <c:pt idx="184">
                  <c:v>3.0341446954803349E-2</c:v>
                </c:pt>
                <c:pt idx="185">
                  <c:v>2.8370007025603463E-2</c:v>
                </c:pt>
                <c:pt idx="186">
                  <c:v>2.8401609893892503E-2</c:v>
                </c:pt>
                <c:pt idx="187">
                  <c:v>2.7352325172953097E-2</c:v>
                </c:pt>
                <c:pt idx="188">
                  <c:v>2.735226234234554E-2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7-454A-A5D9-5819FF1B32CE}"/>
            </c:ext>
          </c:extLst>
        </c:ser>
        <c:ser>
          <c:idx val="4"/>
          <c:order val="4"/>
          <c:tx>
            <c:v>sev. adverse</c:v>
          </c:tx>
          <c:spPr>
            <a:ln>
              <a:solidFill>
                <a:srgbClr val="80000B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Historic_Domestic_severelyAdv!$Y$2:$Y$190</c:f>
              <c:numCache>
                <c:formatCode>General</c:formatCode>
                <c:ptCount val="189"/>
                <c:pt idx="174">
                  <c:v>3.4602145139878811E-2</c:v>
                </c:pt>
                <c:pt idx="175">
                  <c:v>3.1507682060950094E-2</c:v>
                </c:pt>
                <c:pt idx="176">
                  <c:v>3.0065069368104696E-2</c:v>
                </c:pt>
                <c:pt idx="177">
                  <c:v>2.8690719572820794E-2</c:v>
                </c:pt>
                <c:pt idx="178">
                  <c:v>2.7467134219526072E-2</c:v>
                </c:pt>
                <c:pt idx="179">
                  <c:v>2.551913430863826E-2</c:v>
                </c:pt>
                <c:pt idx="180">
                  <c:v>2.314550530893851E-2</c:v>
                </c:pt>
                <c:pt idx="181">
                  <c:v>2.0337423033305657E-2</c:v>
                </c:pt>
                <c:pt idx="182">
                  <c:v>1.7213933106547875E-2</c:v>
                </c:pt>
                <c:pt idx="183">
                  <c:v>1.4801042114102984E-2</c:v>
                </c:pt>
                <c:pt idx="184">
                  <c:v>1.3343557607377699E-2</c:v>
                </c:pt>
                <c:pt idx="185">
                  <c:v>1.1340298885299718E-2</c:v>
                </c:pt>
                <c:pt idx="186">
                  <c:v>1.2671099702787755E-2</c:v>
                </c:pt>
                <c:pt idx="187">
                  <c:v>1.2898221987302694E-2</c:v>
                </c:pt>
                <c:pt idx="188">
                  <c:v>1.4048926470624699E-2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7-454A-A5D9-5819FF1B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96544"/>
        <c:axId val="441592640"/>
      </c:lineChart>
      <c:catAx>
        <c:axId val="367596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4159264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441592640"/>
        <c:scaling>
          <c:orientation val="minMax"/>
          <c:max val="0.15000000000000002"/>
          <c:min val="-0.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Loan Growth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67596544"/>
        <c:crosses val="autoZero"/>
        <c:crossBetween val="between"/>
      </c:valAx>
      <c:valAx>
        <c:axId val="441593216"/>
        <c:scaling>
          <c:orientation val="minMax"/>
          <c:max val="0.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97056"/>
        <c:crosses val="max"/>
        <c:crossBetween val="between"/>
      </c:valAx>
      <c:catAx>
        <c:axId val="367597056"/>
        <c:scaling>
          <c:orientation val="minMax"/>
        </c:scaling>
        <c:delete val="1"/>
        <c:axPos val="b"/>
        <c:majorTickMark val="out"/>
        <c:minorTickMark val="none"/>
        <c:tickLblPos val="none"/>
        <c:crossAx val="4415932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900">
          <a:latin typeface="Helvetica Neue" panose="02000503000000020004" pitchFamily="2"/>
          <a:cs typeface="Helvetica" panose="020B0604020202020204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3"/>
          <c:order val="2"/>
          <c:tx>
            <c:v>recession</c:v>
          </c:tx>
          <c:spPr>
            <a:solidFill>
              <a:srgbClr val="EEECE1"/>
            </a:solidFill>
            <a:ln>
              <a:noFill/>
            </a:ln>
          </c:spPr>
          <c:val>
            <c:numRef>
              <c:f>Historic_Domestic!$Z$2:$Z$190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1</c:v>
                </c:pt>
                <c:pt idx="178" formatCode="0.0">
                  <c:v>1</c:v>
                </c:pt>
                <c:pt idx="179" formatCode="0.0">
                  <c:v>1</c:v>
                </c:pt>
                <c:pt idx="180" formatCode="0.0">
                  <c:v>1</c:v>
                </c:pt>
                <c:pt idx="181" formatCode="0.0">
                  <c:v>1</c:v>
                </c:pt>
                <c:pt idx="182" formatCode="0.0">
                  <c:v>1</c:v>
                </c:pt>
                <c:pt idx="183" formatCode="0.0">
                  <c:v>1</c:v>
                </c:pt>
                <c:pt idx="184" formatCode="0.0">
                  <c:v>1</c:v>
                </c:pt>
                <c:pt idx="185" formatCode="0.0">
                  <c:v>1</c:v>
                </c:pt>
                <c:pt idx="186" formatCode="0.0">
                  <c:v>1</c:v>
                </c:pt>
                <c:pt idx="187" formatCode="0.0">
                  <c:v>1</c:v>
                </c:pt>
                <c:pt idx="188" formatCode="0.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B-471E-A12E-07E989CAC816}"/>
            </c:ext>
          </c:extLst>
        </c:ser>
        <c:ser>
          <c:idx val="5"/>
          <c:order val="5"/>
          <c:tx>
            <c:v>Projection Region</c:v>
          </c:tx>
          <c:spPr>
            <a:solidFill>
              <a:schemeClr val="bg2">
                <a:alpha val="42000"/>
              </a:schemeClr>
            </a:solidFill>
          </c:spPr>
          <c:val>
            <c:numRef>
              <c:f>Historic_Domestic!$AA$2:$AA$190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 formatCode="0.0">
                  <c:v>1</c:v>
                </c:pt>
                <c:pt idx="177" formatCode="0.0">
                  <c:v>1</c:v>
                </c:pt>
                <c:pt idx="178" formatCode="0.0">
                  <c:v>1</c:v>
                </c:pt>
                <c:pt idx="179" formatCode="0.0">
                  <c:v>1</c:v>
                </c:pt>
                <c:pt idx="180" formatCode="0.0">
                  <c:v>1</c:v>
                </c:pt>
                <c:pt idx="181" formatCode="0.0">
                  <c:v>1</c:v>
                </c:pt>
                <c:pt idx="182" formatCode="0.0">
                  <c:v>1</c:v>
                </c:pt>
                <c:pt idx="183" formatCode="0.0">
                  <c:v>1</c:v>
                </c:pt>
                <c:pt idx="184" formatCode="0.0">
                  <c:v>1</c:v>
                </c:pt>
                <c:pt idx="185" formatCode="0.0">
                  <c:v>1</c:v>
                </c:pt>
                <c:pt idx="186" formatCode="0.0">
                  <c:v>1</c:v>
                </c:pt>
                <c:pt idx="187" formatCode="0.0">
                  <c:v>1</c:v>
                </c:pt>
                <c:pt idx="188" formatCode="0.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B-471E-A12E-07E989CA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7056"/>
        <c:axId val="441593216"/>
      </c:areaChart>
      <c:lineChart>
        <c:grouping val="standard"/>
        <c:varyColors val="0"/>
        <c:ser>
          <c:idx val="1"/>
          <c:order val="0"/>
          <c:tx>
            <c:v>Loan Growth - Observed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'ModelBuildPreProcessed (2)'!$C$2:$C$190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2.176782187079174E-2</c:v>
                </c:pt>
                <c:pt idx="38">
                  <c:v>2.3839036622255263E-3</c:v>
                </c:pt>
                <c:pt idx="39">
                  <c:v>1.4394048112453607E-2</c:v>
                </c:pt>
                <c:pt idx="40">
                  <c:v>2.2596230014975308E-2</c:v>
                </c:pt>
                <c:pt idx="41">
                  <c:v>7.0313354542015953E-3</c:v>
                </c:pt>
                <c:pt idx="42">
                  <c:v>-1.727783111141365E-2</c:v>
                </c:pt>
                <c:pt idx="43">
                  <c:v>2.1860378756246641E-2</c:v>
                </c:pt>
                <c:pt idx="44">
                  <c:v>1.0624950868188602E-2</c:v>
                </c:pt>
                <c:pt idx="45">
                  <c:v>-4.3112710783201492E-3</c:v>
                </c:pt>
                <c:pt idx="46">
                  <c:v>-8.1351984346617508E-3</c:v>
                </c:pt>
                <c:pt idx="47">
                  <c:v>1.2761307939173216E-2</c:v>
                </c:pt>
                <c:pt idx="48">
                  <c:v>5.703109718183527E-3</c:v>
                </c:pt>
                <c:pt idx="49">
                  <c:v>2.1371316850265901E-2</c:v>
                </c:pt>
                <c:pt idx="50">
                  <c:v>1.0652912335980373E-3</c:v>
                </c:pt>
                <c:pt idx="51">
                  <c:v>7.4938886072160931E-3</c:v>
                </c:pt>
                <c:pt idx="52">
                  <c:v>1.116830907124202E-2</c:v>
                </c:pt>
                <c:pt idx="53">
                  <c:v>1.1952568109688899E-2</c:v>
                </c:pt>
                <c:pt idx="54">
                  <c:v>-1.7909228455473246E-3</c:v>
                </c:pt>
                <c:pt idx="55">
                  <c:v>9.889414245642077E-3</c:v>
                </c:pt>
                <c:pt idx="56">
                  <c:v>-1.1075363196074625E-2</c:v>
                </c:pt>
                <c:pt idx="57">
                  <c:v>-7.314324094994812E-3</c:v>
                </c:pt>
                <c:pt idx="58">
                  <c:v>-8.4155300780570097E-3</c:v>
                </c:pt>
                <c:pt idx="59">
                  <c:v>-5.711359826944892E-3</c:v>
                </c:pt>
                <c:pt idx="60">
                  <c:v>-1.6726742190922426E-2</c:v>
                </c:pt>
                <c:pt idx="61">
                  <c:v>-2.7183241855565192E-2</c:v>
                </c:pt>
                <c:pt idx="62">
                  <c:v>-5.1750687928696526E-2</c:v>
                </c:pt>
                <c:pt idx="63">
                  <c:v>-2.0531590151308718E-2</c:v>
                </c:pt>
                <c:pt idx="64">
                  <c:v>-8.6990269278908738E-3</c:v>
                </c:pt>
                <c:pt idx="65">
                  <c:v>-2.5419744536155853E-2</c:v>
                </c:pt>
                <c:pt idx="66">
                  <c:v>-5.1500330741515013E-2</c:v>
                </c:pt>
                <c:pt idx="67">
                  <c:v>-3.165913710054793E-3</c:v>
                </c:pt>
                <c:pt idx="68">
                  <c:v>-1.6874412722525645E-2</c:v>
                </c:pt>
                <c:pt idx="69">
                  <c:v>-2.1045330216343756E-2</c:v>
                </c:pt>
                <c:pt idx="70">
                  <c:v>-2.2960939318431909E-2</c:v>
                </c:pt>
                <c:pt idx="71">
                  <c:v>2.2256115618105761E-2</c:v>
                </c:pt>
                <c:pt idx="72">
                  <c:v>9.5140639700005726E-3</c:v>
                </c:pt>
                <c:pt idx="73">
                  <c:v>2.255261777899022E-2</c:v>
                </c:pt>
                <c:pt idx="74">
                  <c:v>-1.0883585034698214E-2</c:v>
                </c:pt>
                <c:pt idx="75">
                  <c:v>3.3834125375010501E-2</c:v>
                </c:pt>
                <c:pt idx="76">
                  <c:v>2.980868659098505E-2</c:v>
                </c:pt>
                <c:pt idx="77">
                  <c:v>3.9513828931670401E-2</c:v>
                </c:pt>
                <c:pt idx="78">
                  <c:v>-9.7062303747199848E-4</c:v>
                </c:pt>
                <c:pt idx="79">
                  <c:v>2.3444765989379165E-2</c:v>
                </c:pt>
                <c:pt idx="80">
                  <c:v>2.2298643743184295E-2</c:v>
                </c:pt>
                <c:pt idx="81">
                  <c:v>-5.4112349591125312E-2</c:v>
                </c:pt>
                <c:pt idx="82">
                  <c:v>-1.6376335448140638E-2</c:v>
                </c:pt>
                <c:pt idx="83">
                  <c:v>1.5045416747282407E-2</c:v>
                </c:pt>
                <c:pt idx="84">
                  <c:v>-1.6013986363493833E-3</c:v>
                </c:pt>
                <c:pt idx="85">
                  <c:v>-9.544358262459969E-2</c:v>
                </c:pt>
                <c:pt idx="86">
                  <c:v>-1.6760925979408346E-2</c:v>
                </c:pt>
                <c:pt idx="87">
                  <c:v>-6.2883626356213264E-4</c:v>
                </c:pt>
                <c:pt idx="88">
                  <c:v>1.0252481485678354E-2</c:v>
                </c:pt>
                <c:pt idx="89">
                  <c:v>1.8596580174493921E-2</c:v>
                </c:pt>
                <c:pt idx="90">
                  <c:v>-4.2658522754237963E-3</c:v>
                </c:pt>
                <c:pt idx="91">
                  <c:v>-2.7630601481989947E-3</c:v>
                </c:pt>
                <c:pt idx="92">
                  <c:v>3.3507224627141362E-2</c:v>
                </c:pt>
                <c:pt idx="93">
                  <c:v>8.3441404194659098E-3</c:v>
                </c:pt>
                <c:pt idx="94">
                  <c:v>-1.8956669920385063E-3</c:v>
                </c:pt>
                <c:pt idx="95">
                  <c:v>1.5440421454730692E-2</c:v>
                </c:pt>
                <c:pt idx="96">
                  <c:v>-1.6618674843459112E-2</c:v>
                </c:pt>
                <c:pt idx="97">
                  <c:v>4.2405369723547519E-2</c:v>
                </c:pt>
                <c:pt idx="98">
                  <c:v>1.3293596612618974E-2</c:v>
                </c:pt>
                <c:pt idx="99">
                  <c:v>1.7990071680636349E-2</c:v>
                </c:pt>
                <c:pt idx="100">
                  <c:v>6.913856816680744E-2</c:v>
                </c:pt>
                <c:pt idx="101">
                  <c:v>-1.2385421745783012E-2</c:v>
                </c:pt>
                <c:pt idx="102">
                  <c:v>-3.2029622930154641E-2</c:v>
                </c:pt>
                <c:pt idx="103">
                  <c:v>-2.315131258637166E-2</c:v>
                </c:pt>
                <c:pt idx="104">
                  <c:v>-7.327760498652758E-3</c:v>
                </c:pt>
                <c:pt idx="105">
                  <c:v>1.4521625379742957E-2</c:v>
                </c:pt>
                <c:pt idx="106">
                  <c:v>-1.52963548045558E-2</c:v>
                </c:pt>
                <c:pt idx="107">
                  <c:v>-2.9890488160061145E-3</c:v>
                </c:pt>
                <c:pt idx="108">
                  <c:v>-5.5873911319511875E-3</c:v>
                </c:pt>
                <c:pt idx="109">
                  <c:v>8.2971977516844118E-3</c:v>
                </c:pt>
                <c:pt idx="110">
                  <c:v>4.1469011772061427E-3</c:v>
                </c:pt>
                <c:pt idx="111">
                  <c:v>-1.9416299387008101E-2</c:v>
                </c:pt>
                <c:pt idx="112">
                  <c:v>-1.1274442437939812E-2</c:v>
                </c:pt>
                <c:pt idx="113">
                  <c:v>3.325292400165035E-2</c:v>
                </c:pt>
                <c:pt idx="114">
                  <c:v>1.5938388247650408E-2</c:v>
                </c:pt>
                <c:pt idx="115">
                  <c:v>9.5513912062701264E-4</c:v>
                </c:pt>
                <c:pt idx="116">
                  <c:v>2.2239984295974041E-2</c:v>
                </c:pt>
                <c:pt idx="117">
                  <c:v>2.1585077530942551E-2</c:v>
                </c:pt>
                <c:pt idx="118">
                  <c:v>2.7472694152280548E-2</c:v>
                </c:pt>
                <c:pt idx="119">
                  <c:v>1.8685726322205713E-2</c:v>
                </c:pt>
                <c:pt idx="120">
                  <c:v>8.0864647427700016E-3</c:v>
                </c:pt>
                <c:pt idx="121">
                  <c:v>3.4458643237450369E-2</c:v>
                </c:pt>
                <c:pt idx="122">
                  <c:v>-5.8787854053339557E-3</c:v>
                </c:pt>
                <c:pt idx="123">
                  <c:v>-1.8298037683662813E-2</c:v>
                </c:pt>
                <c:pt idx="124">
                  <c:v>3.4931531255719947E-2</c:v>
                </c:pt>
                <c:pt idx="125">
                  <c:v>2.8760005136309587E-2</c:v>
                </c:pt>
                <c:pt idx="126">
                  <c:v>-1.346159992775053E-2</c:v>
                </c:pt>
                <c:pt idx="127">
                  <c:v>2.7783192483486062E-2</c:v>
                </c:pt>
                <c:pt idx="128">
                  <c:v>-1.7032651327142311E-3</c:v>
                </c:pt>
                <c:pt idx="129">
                  <c:v>1.934935947941702E-2</c:v>
                </c:pt>
                <c:pt idx="130">
                  <c:v>3.8500216148886234E-2</c:v>
                </c:pt>
                <c:pt idx="131">
                  <c:v>-3.0030217026846894E-2</c:v>
                </c:pt>
                <c:pt idx="132">
                  <c:v>-3.6691060714477912E-2</c:v>
                </c:pt>
                <c:pt idx="133">
                  <c:v>-3.1952573184985317E-2</c:v>
                </c:pt>
                <c:pt idx="134">
                  <c:v>-3.5730375195118153E-2</c:v>
                </c:pt>
                <c:pt idx="135">
                  <c:v>-3.0910300976215766E-2</c:v>
                </c:pt>
                <c:pt idx="136">
                  <c:v>-3.0723907511482944E-2</c:v>
                </c:pt>
                <c:pt idx="137">
                  <c:v>-3.4858543718055073E-2</c:v>
                </c:pt>
                <c:pt idx="138">
                  <c:v>-5.3601936817496924E-3</c:v>
                </c:pt>
                <c:pt idx="139">
                  <c:v>1.8909996413448414E-3</c:v>
                </c:pt>
                <c:pt idx="140">
                  <c:v>-1.3213444942142468E-2</c:v>
                </c:pt>
                <c:pt idx="141">
                  <c:v>-2.0833688859206587E-2</c:v>
                </c:pt>
                <c:pt idx="142">
                  <c:v>-1.0401448281566182E-2</c:v>
                </c:pt>
                <c:pt idx="143">
                  <c:v>8.4110421517989472E-3</c:v>
                </c:pt>
                <c:pt idx="144">
                  <c:v>3.7070868003692982E-3</c:v>
                </c:pt>
                <c:pt idx="145">
                  <c:v>9.5612374394800914E-3</c:v>
                </c:pt>
                <c:pt idx="146">
                  <c:v>8.2739951964912687E-3</c:v>
                </c:pt>
                <c:pt idx="147">
                  <c:v>7.1728504354125313E-3</c:v>
                </c:pt>
                <c:pt idx="148">
                  <c:v>2.0552252207997789E-2</c:v>
                </c:pt>
                <c:pt idx="149">
                  <c:v>2.3220269534574194E-3</c:v>
                </c:pt>
                <c:pt idx="150">
                  <c:v>1.5933197623965653E-2</c:v>
                </c:pt>
                <c:pt idx="151">
                  <c:v>1.9595920236397533E-2</c:v>
                </c:pt>
                <c:pt idx="152">
                  <c:v>3.0985198288230056E-2</c:v>
                </c:pt>
                <c:pt idx="153">
                  <c:v>-4.8072045433863167E-3</c:v>
                </c:pt>
                <c:pt idx="154">
                  <c:v>1.3897301250015806E-2</c:v>
                </c:pt>
                <c:pt idx="155">
                  <c:v>1.5230372538218333E-2</c:v>
                </c:pt>
                <c:pt idx="156">
                  <c:v>2.8331748407988321E-2</c:v>
                </c:pt>
                <c:pt idx="157">
                  <c:v>2.4842647109032001E-2</c:v>
                </c:pt>
                <c:pt idx="158">
                  <c:v>3.7772083698750085E-4</c:v>
                </c:pt>
                <c:pt idx="159">
                  <c:v>-3.7557121544620326E-3</c:v>
                </c:pt>
                <c:pt idx="160">
                  <c:v>2.0853379616731157E-2</c:v>
                </c:pt>
                <c:pt idx="161">
                  <c:v>2.3592657845206269E-2</c:v>
                </c:pt>
                <c:pt idx="162">
                  <c:v>3.9159418767691833E-3</c:v>
                </c:pt>
                <c:pt idx="163">
                  <c:v>-3.2901906687588479E-3</c:v>
                </c:pt>
                <c:pt idx="164">
                  <c:v>1.0604714192353768E-2</c:v>
                </c:pt>
                <c:pt idx="165">
                  <c:v>1.9838739850728027E-2</c:v>
                </c:pt>
                <c:pt idx="166">
                  <c:v>7.9418582629640772E-3</c:v>
                </c:pt>
                <c:pt idx="167">
                  <c:v>-3.0255763123635667E-3</c:v>
                </c:pt>
                <c:pt idx="168">
                  <c:v>2.192623894810097E-2</c:v>
                </c:pt>
                <c:pt idx="169">
                  <c:v>1.5735130808720552E-2</c:v>
                </c:pt>
                <c:pt idx="170">
                  <c:v>1.3187979752515577E-2</c:v>
                </c:pt>
                <c:pt idx="171">
                  <c:v>1.4217606776613457E-2</c:v>
                </c:pt>
                <c:pt idx="172">
                  <c:v>-2.3590659648840277E-3</c:v>
                </c:pt>
                <c:pt idx="173">
                  <c:v>5.9680468679340938E-3</c:v>
                </c:pt>
                <c:pt idx="174">
                  <c:v>1.4442606183344593E-2</c:v>
                </c:pt>
                <c:pt idx="175">
                  <c:v>-4.6798566668159727E-3</c:v>
                </c:pt>
                <c:pt idx="176">
                  <c:v>2.6351348552935167E-2</c:v>
                </c:pt>
                <c:pt idx="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B-471E-A12E-07E989CAC816}"/>
            </c:ext>
          </c:extLst>
        </c:ser>
        <c:ser>
          <c:idx val="2"/>
          <c:order val="1"/>
          <c:tx>
            <c:v>Model</c:v>
          </c:tx>
          <c:spPr>
            <a:ln>
              <a:solidFill>
                <a:srgbClr val="12395B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Historic_Domestic!$AC$2:$AC$190</c:f>
              <c:numCache>
                <c:formatCode>General</c:formatCode>
                <c:ptCount val="189"/>
                <c:pt idx="0">
                  <c:v>-9.021999999999919E-4</c:v>
                </c:pt>
                <c:pt idx="1">
                  <c:v>1.6766000000000073E-3</c:v>
                </c:pt>
                <c:pt idx="2">
                  <c:v>1.6766000000000073E-3</c:v>
                </c:pt>
                <c:pt idx="3">
                  <c:v>1.6766000000000073E-3</c:v>
                </c:pt>
                <c:pt idx="4">
                  <c:v>8.1867250286894646E-3</c:v>
                </c:pt>
                <c:pt idx="5">
                  <c:v>8.779991845716378E-3</c:v>
                </c:pt>
                <c:pt idx="6">
                  <c:v>1.3128152890073935E-2</c:v>
                </c:pt>
                <c:pt idx="7">
                  <c:v>1.5003081850920521E-2</c:v>
                </c:pt>
                <c:pt idx="8">
                  <c:v>1.3913631055272945E-2</c:v>
                </c:pt>
                <c:pt idx="9">
                  <c:v>1.4087716832177428E-2</c:v>
                </c:pt>
                <c:pt idx="10">
                  <c:v>1.7042003759821376E-2</c:v>
                </c:pt>
                <c:pt idx="11">
                  <c:v>2.1852641089603726E-2</c:v>
                </c:pt>
                <c:pt idx="12">
                  <c:v>2.3982546500693029E-2</c:v>
                </c:pt>
                <c:pt idx="13">
                  <c:v>2.395715069133527E-2</c:v>
                </c:pt>
                <c:pt idx="14">
                  <c:v>2.502145053651051E-2</c:v>
                </c:pt>
                <c:pt idx="15">
                  <c:v>2.8058748707079341E-2</c:v>
                </c:pt>
                <c:pt idx="16">
                  <c:v>2.9150921689941385E-2</c:v>
                </c:pt>
                <c:pt idx="17">
                  <c:v>1.8349611083630434E-2</c:v>
                </c:pt>
                <c:pt idx="18">
                  <c:v>1.3177465266977897E-2</c:v>
                </c:pt>
                <c:pt idx="19">
                  <c:v>2.8762252223784479E-2</c:v>
                </c:pt>
                <c:pt idx="20">
                  <c:v>2.8579234141139664E-2</c:v>
                </c:pt>
                <c:pt idx="21">
                  <c:v>2.6700721781261476E-2</c:v>
                </c:pt>
                <c:pt idx="22">
                  <c:v>2.3810484291445076E-2</c:v>
                </c:pt>
                <c:pt idx="23">
                  <c:v>1.6227701449762752E-2</c:v>
                </c:pt>
                <c:pt idx="24">
                  <c:v>1.739515695459453E-2</c:v>
                </c:pt>
                <c:pt idx="25">
                  <c:v>1.6131941598312282E-2</c:v>
                </c:pt>
                <c:pt idx="26">
                  <c:v>1.419407259084007E-3</c:v>
                </c:pt>
                <c:pt idx="27">
                  <c:v>1.1831899438135467E-4</c:v>
                </c:pt>
                <c:pt idx="28">
                  <c:v>-1.0800801949048453E-3</c:v>
                </c:pt>
                <c:pt idx="29">
                  <c:v>-3.2083483504350904E-4</c:v>
                </c:pt>
                <c:pt idx="30">
                  <c:v>-3.8470704276647376E-3</c:v>
                </c:pt>
                <c:pt idx="31">
                  <c:v>-6.3625813591452942E-3</c:v>
                </c:pt>
                <c:pt idx="32">
                  <c:v>-2.3552774321060673E-3</c:v>
                </c:pt>
                <c:pt idx="33">
                  <c:v>-5.8514399895490858E-3</c:v>
                </c:pt>
                <c:pt idx="34">
                  <c:v>1.7036135690379735E-3</c:v>
                </c:pt>
                <c:pt idx="35">
                  <c:v>-6.6630222512536162E-4</c:v>
                </c:pt>
                <c:pt idx="36">
                  <c:v>-2.8357299822328597E-3</c:v>
                </c:pt>
                <c:pt idx="37">
                  <c:v>-3.9125639879807527E-3</c:v>
                </c:pt>
                <c:pt idx="38">
                  <c:v>-4.0798201121415856E-3</c:v>
                </c:pt>
                <c:pt idx="39">
                  <c:v>-2.0094122178855194E-3</c:v>
                </c:pt>
                <c:pt idx="40">
                  <c:v>6.720614924800924E-3</c:v>
                </c:pt>
                <c:pt idx="41">
                  <c:v>8.7767535112882791E-3</c:v>
                </c:pt>
                <c:pt idx="42">
                  <c:v>6.5928198551689909E-3</c:v>
                </c:pt>
                <c:pt idx="43">
                  <c:v>9.4216420777407592E-3</c:v>
                </c:pt>
                <c:pt idx="44">
                  <c:v>1.1159594146538422E-2</c:v>
                </c:pt>
                <c:pt idx="45">
                  <c:v>5.9636390746857157E-3</c:v>
                </c:pt>
                <c:pt idx="46">
                  <c:v>3.7345614730412962E-3</c:v>
                </c:pt>
                <c:pt idx="47">
                  <c:v>7.3281152401153977E-4</c:v>
                </c:pt>
                <c:pt idx="48">
                  <c:v>2.3377113892524611E-3</c:v>
                </c:pt>
                <c:pt idx="49">
                  <c:v>2.0755391726846777E-3</c:v>
                </c:pt>
                <c:pt idx="50">
                  <c:v>6.1405384580605019E-3</c:v>
                </c:pt>
                <c:pt idx="51">
                  <c:v>1.254593213162246E-2</c:v>
                </c:pt>
                <c:pt idx="52">
                  <c:v>1.6260823147430291E-2</c:v>
                </c:pt>
                <c:pt idx="53">
                  <c:v>1.8484755084482548E-2</c:v>
                </c:pt>
                <c:pt idx="54">
                  <c:v>1.9263143210487714E-2</c:v>
                </c:pt>
                <c:pt idx="55">
                  <c:v>2.0045986689809819E-2</c:v>
                </c:pt>
                <c:pt idx="56">
                  <c:v>1.6501646894593824E-2</c:v>
                </c:pt>
                <c:pt idx="57">
                  <c:v>1.2393869347754745E-2</c:v>
                </c:pt>
                <c:pt idx="58">
                  <c:v>1.014860151974826E-2</c:v>
                </c:pt>
                <c:pt idx="59">
                  <c:v>7.8240665509509144E-3</c:v>
                </c:pt>
                <c:pt idx="60">
                  <c:v>1.0435820270266326E-3</c:v>
                </c:pt>
                <c:pt idx="61">
                  <c:v>-3.9189130315540211E-3</c:v>
                </c:pt>
                <c:pt idx="62">
                  <c:v>-7.268073766714676E-3</c:v>
                </c:pt>
                <c:pt idx="63">
                  <c:v>-1.4292235252550696E-2</c:v>
                </c:pt>
                <c:pt idx="64">
                  <c:v>-2.3579118455328198E-2</c:v>
                </c:pt>
                <c:pt idx="65">
                  <c:v>-2.8273325706396568E-2</c:v>
                </c:pt>
                <c:pt idx="66">
                  <c:v>-2.7057281723403381E-2</c:v>
                </c:pt>
                <c:pt idx="67">
                  <c:v>-2.7173130835009857E-2</c:v>
                </c:pt>
                <c:pt idx="68">
                  <c:v>-2.0303060965180232E-2</c:v>
                </c:pt>
                <c:pt idx="69">
                  <c:v>-1.4953776773074095E-2</c:v>
                </c:pt>
                <c:pt idx="70">
                  <c:v>-7.3180161190074663E-3</c:v>
                </c:pt>
                <c:pt idx="71">
                  <c:v>-3.301736854765602E-3</c:v>
                </c:pt>
                <c:pt idx="72">
                  <c:v>-2.6213999999999994E-3</c:v>
                </c:pt>
                <c:pt idx="73">
                  <c:v>-2.3595567490729431E-3</c:v>
                </c:pt>
                <c:pt idx="74">
                  <c:v>1.2901556874920549E-3</c:v>
                </c:pt>
                <c:pt idx="75">
                  <c:v>4.7648085954030894E-3</c:v>
                </c:pt>
                <c:pt idx="76">
                  <c:v>8.7659623138278703E-3</c:v>
                </c:pt>
                <c:pt idx="77">
                  <c:v>1.3906533539548677E-2</c:v>
                </c:pt>
                <c:pt idx="78">
                  <c:v>1.3797573894805312E-2</c:v>
                </c:pt>
                <c:pt idx="79">
                  <c:v>1.6822622425144831E-2</c:v>
                </c:pt>
                <c:pt idx="80">
                  <c:v>1.3784137357327251E-2</c:v>
                </c:pt>
                <c:pt idx="81">
                  <c:v>8.2825339010798183E-3</c:v>
                </c:pt>
                <c:pt idx="82">
                  <c:v>7.3885019260178444E-3</c:v>
                </c:pt>
                <c:pt idx="83">
                  <c:v>1.0272599999999998E-2</c:v>
                </c:pt>
                <c:pt idx="84">
                  <c:v>1.6239811925098803E-2</c:v>
                </c:pt>
                <c:pt idx="85">
                  <c:v>1.3821653885522613E-2</c:v>
                </c:pt>
                <c:pt idx="86">
                  <c:v>1.8746779391455776E-2</c:v>
                </c:pt>
                <c:pt idx="87">
                  <c:v>2.2188111410582072E-2</c:v>
                </c:pt>
                <c:pt idx="88">
                  <c:v>2.1103671673793324E-2</c:v>
                </c:pt>
                <c:pt idx="89">
                  <c:v>2.092993828860875E-2</c:v>
                </c:pt>
                <c:pt idx="90">
                  <c:v>2.1196098968411379E-2</c:v>
                </c:pt>
                <c:pt idx="91">
                  <c:v>1.9753792004728453E-2</c:v>
                </c:pt>
                <c:pt idx="92">
                  <c:v>1.4510164844311191E-2</c:v>
                </c:pt>
                <c:pt idx="93">
                  <c:v>1.1528730419174991E-2</c:v>
                </c:pt>
                <c:pt idx="94">
                  <c:v>1.0634323800153691E-2</c:v>
                </c:pt>
                <c:pt idx="95">
                  <c:v>1.1233925199267674E-2</c:v>
                </c:pt>
                <c:pt idx="96">
                  <c:v>1.3126105721125023E-2</c:v>
                </c:pt>
                <c:pt idx="97">
                  <c:v>1.7334105878917407E-2</c:v>
                </c:pt>
                <c:pt idx="98">
                  <c:v>2.1820055586822269E-2</c:v>
                </c:pt>
                <c:pt idx="99">
                  <c:v>2.3189235088522244E-2</c:v>
                </c:pt>
                <c:pt idx="100">
                  <c:v>2.0450841429029119E-2</c:v>
                </c:pt>
                <c:pt idx="101">
                  <c:v>1.5866247607654885E-2</c:v>
                </c:pt>
                <c:pt idx="102">
                  <c:v>7.1723132185933071E-3</c:v>
                </c:pt>
                <c:pt idx="103">
                  <c:v>-9.8269814802722476E-3</c:v>
                </c:pt>
                <c:pt idx="104">
                  <c:v>-1.3681170539156439E-2</c:v>
                </c:pt>
                <c:pt idx="105">
                  <c:v>-1.2076807513332732E-2</c:v>
                </c:pt>
                <c:pt idx="106">
                  <c:v>-4.6183416530300178E-3</c:v>
                </c:pt>
                <c:pt idx="107">
                  <c:v>1.3669539684179177E-3</c:v>
                </c:pt>
                <c:pt idx="108">
                  <c:v>7.2352370747340872E-3</c:v>
                </c:pt>
                <c:pt idx="109">
                  <c:v>7.3759038539184373E-3</c:v>
                </c:pt>
                <c:pt idx="110">
                  <c:v>-9.0250809180146552E-5</c:v>
                </c:pt>
                <c:pt idx="111">
                  <c:v>-5.1299417373453782E-3</c:v>
                </c:pt>
                <c:pt idx="112">
                  <c:v>-3.9138085132316928E-3</c:v>
                </c:pt>
                <c:pt idx="113">
                  <c:v>2.8719049925924837E-3</c:v>
                </c:pt>
                <c:pt idx="114">
                  <c:v>1.6028346523618973E-2</c:v>
                </c:pt>
                <c:pt idx="115">
                  <c:v>2.0664246732133417E-2</c:v>
                </c:pt>
                <c:pt idx="116">
                  <c:v>1.8056493103140201E-2</c:v>
                </c:pt>
                <c:pt idx="117">
                  <c:v>1.769768332049346E-2</c:v>
                </c:pt>
                <c:pt idx="118">
                  <c:v>1.7798144322389672E-2</c:v>
                </c:pt>
                <c:pt idx="119">
                  <c:v>1.8870222961517698E-2</c:v>
                </c:pt>
                <c:pt idx="120">
                  <c:v>2.1306526261792337E-2</c:v>
                </c:pt>
                <c:pt idx="121">
                  <c:v>2.0802960771906048E-2</c:v>
                </c:pt>
                <c:pt idx="122">
                  <c:v>2.2037770932274367E-2</c:v>
                </c:pt>
                <c:pt idx="123">
                  <c:v>2.3106944469479879E-2</c:v>
                </c:pt>
                <c:pt idx="124">
                  <c:v>2.3040615799407322E-2</c:v>
                </c:pt>
                <c:pt idx="125">
                  <c:v>2.1563921580355763E-2</c:v>
                </c:pt>
                <c:pt idx="126">
                  <c:v>2.0348935007893292E-2</c:v>
                </c:pt>
                <c:pt idx="127">
                  <c:v>1.8140674959661939E-2</c:v>
                </c:pt>
                <c:pt idx="128">
                  <c:v>8.4804683146857442E-3</c:v>
                </c:pt>
                <c:pt idx="129">
                  <c:v>-5.7607141129725802E-3</c:v>
                </c:pt>
                <c:pt idx="130">
                  <c:v>-7.4421718847400694E-3</c:v>
                </c:pt>
                <c:pt idx="131">
                  <c:v>-2.3935479195121175E-2</c:v>
                </c:pt>
                <c:pt idx="132">
                  <c:v>-1.8152460908304188E-2</c:v>
                </c:pt>
                <c:pt idx="133">
                  <c:v>-3.9289206474338034E-2</c:v>
                </c:pt>
                <c:pt idx="134">
                  <c:v>-6.1162856058333853E-2</c:v>
                </c:pt>
                <c:pt idx="135">
                  <c:v>-5.6176691088176994E-2</c:v>
                </c:pt>
                <c:pt idx="136">
                  <c:v>-5.7726591993935296E-2</c:v>
                </c:pt>
                <c:pt idx="137">
                  <c:v>-1.929111477942521E-2</c:v>
                </c:pt>
                <c:pt idx="138">
                  <c:v>2.8032573898723952E-3</c:v>
                </c:pt>
                <c:pt idx="139">
                  <c:v>3.7885533744048423E-3</c:v>
                </c:pt>
                <c:pt idx="140">
                  <c:v>7.8247527542113678E-3</c:v>
                </c:pt>
                <c:pt idx="141">
                  <c:v>6.0619886080747441E-5</c:v>
                </c:pt>
                <c:pt idx="142">
                  <c:v>2.4600381099509003E-3</c:v>
                </c:pt>
                <c:pt idx="143">
                  <c:v>8.7075712599351245E-3</c:v>
                </c:pt>
                <c:pt idx="144">
                  <c:v>9.8997346978035878E-3</c:v>
                </c:pt>
                <c:pt idx="145">
                  <c:v>1.005511070076601E-2</c:v>
                </c:pt>
                <c:pt idx="146">
                  <c:v>1.4685009046334518E-2</c:v>
                </c:pt>
                <c:pt idx="147">
                  <c:v>1.1565688015863745E-2</c:v>
                </c:pt>
                <c:pt idx="148">
                  <c:v>9.2704742683535971E-3</c:v>
                </c:pt>
                <c:pt idx="149">
                  <c:v>1.2998797397061487E-2</c:v>
                </c:pt>
                <c:pt idx="150">
                  <c:v>1.1797738017943782E-2</c:v>
                </c:pt>
                <c:pt idx="151">
                  <c:v>1.4074430638098245E-2</c:v>
                </c:pt>
                <c:pt idx="152">
                  <c:v>1.1113122308698351E-2</c:v>
                </c:pt>
                <c:pt idx="153">
                  <c:v>8.8690859632328135E-3</c:v>
                </c:pt>
                <c:pt idx="154">
                  <c:v>6.4822301269953034E-3</c:v>
                </c:pt>
                <c:pt idx="155">
                  <c:v>9.1943023544406415E-3</c:v>
                </c:pt>
                <c:pt idx="156">
                  <c:v>1.6696169990742825E-2</c:v>
                </c:pt>
                <c:pt idx="157">
                  <c:v>1.5225171471945048E-2</c:v>
                </c:pt>
                <c:pt idx="158">
                  <c:v>1.400905614313144E-2</c:v>
                </c:pt>
                <c:pt idx="159">
                  <c:v>1.1686052529341932E-2</c:v>
                </c:pt>
                <c:pt idx="160">
                  <c:v>7.0288752130110493E-3</c:v>
                </c:pt>
                <c:pt idx="161">
                  <c:v>9.362931369764042E-3</c:v>
                </c:pt>
                <c:pt idx="162">
                  <c:v>1.3301230201823963E-2</c:v>
                </c:pt>
                <c:pt idx="163">
                  <c:v>1.0435021550892503E-2</c:v>
                </c:pt>
                <c:pt idx="164">
                  <c:v>1.1427605430631781E-2</c:v>
                </c:pt>
                <c:pt idx="165">
                  <c:v>1.4895848902492789E-2</c:v>
                </c:pt>
                <c:pt idx="166">
                  <c:v>1.3749123371687457E-2</c:v>
                </c:pt>
                <c:pt idx="167">
                  <c:v>1.5596758756667595E-2</c:v>
                </c:pt>
                <c:pt idx="168">
                  <c:v>1.5281217882850587E-2</c:v>
                </c:pt>
                <c:pt idx="169">
                  <c:v>1.6603445842794298E-2</c:v>
                </c:pt>
                <c:pt idx="170">
                  <c:v>1.5708678828964789E-2</c:v>
                </c:pt>
                <c:pt idx="171">
                  <c:v>1.6392013118092713E-2</c:v>
                </c:pt>
                <c:pt idx="172">
                  <c:v>2.0385010243539892E-2</c:v>
                </c:pt>
                <c:pt idx="173">
                  <c:v>2.1643767810466605E-2</c:v>
                </c:pt>
                <c:pt idx="174">
                  <c:v>2.313866041510965E-2</c:v>
                </c:pt>
                <c:pt idx="175">
                  <c:v>2.1567377799856603E-2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B-471E-A12E-07E989CAC816}"/>
            </c:ext>
          </c:extLst>
        </c:ser>
        <c:ser>
          <c:idx val="0"/>
          <c:order val="3"/>
          <c:tx>
            <c:v>baseline</c:v>
          </c:tx>
          <c:spPr>
            <a:ln>
              <a:solidFill>
                <a:srgbClr val="87864A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Historic_Domestic_baseline!$Z$2:$Z$190</c:f>
              <c:numCache>
                <c:formatCode>General</c:formatCode>
                <c:ptCount val="189"/>
                <c:pt idx="174">
                  <c:v>2.313866041510965E-2</c:v>
                </c:pt>
                <c:pt idx="175">
                  <c:v>2.1567377799856603E-2</c:v>
                </c:pt>
                <c:pt idx="176">
                  <c:v>2.1375833855524336E-2</c:v>
                </c:pt>
                <c:pt idx="177">
                  <c:v>1.9924664437302834E-2</c:v>
                </c:pt>
                <c:pt idx="178">
                  <c:v>1.9683710635261639E-2</c:v>
                </c:pt>
                <c:pt idx="179">
                  <c:v>1.8278839639264268E-2</c:v>
                </c:pt>
                <c:pt idx="180">
                  <c:v>1.837946237765652E-2</c:v>
                </c:pt>
                <c:pt idx="181">
                  <c:v>1.7715519750891258E-2</c:v>
                </c:pt>
                <c:pt idx="182">
                  <c:v>1.837826253019308E-2</c:v>
                </c:pt>
                <c:pt idx="183">
                  <c:v>1.7722587523693652E-2</c:v>
                </c:pt>
                <c:pt idx="184">
                  <c:v>1.825083800869836E-2</c:v>
                </c:pt>
                <c:pt idx="185">
                  <c:v>1.673323286562052E-2</c:v>
                </c:pt>
                <c:pt idx="186">
                  <c:v>1.65705917965836E-2</c:v>
                </c:pt>
                <c:pt idx="187">
                  <c:v>1.5674211264144155E-2</c:v>
                </c:pt>
                <c:pt idx="188">
                  <c:v>1.5676326929503208E-2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5B-471E-A12E-07E989CAC816}"/>
            </c:ext>
          </c:extLst>
        </c:ser>
        <c:ser>
          <c:idx val="4"/>
          <c:order val="4"/>
          <c:tx>
            <c:v>sev. adverse</c:v>
          </c:tx>
          <c:spPr>
            <a:ln>
              <a:solidFill>
                <a:srgbClr val="80000B"/>
              </a:solidFill>
            </a:ln>
          </c:spPr>
          <c:marker>
            <c:symbol val="none"/>
          </c:marker>
          <c:cat>
            <c:strRef>
              <c:f>'[2]Relevant Scenarios'!$A$2:$A$178</c:f>
              <c:strCache>
                <c:ptCount val="177"/>
                <c:pt idx="0">
                  <c:v>Q1 1976</c:v>
                </c:pt>
                <c:pt idx="1">
                  <c:v>Q2 1976</c:v>
                </c:pt>
                <c:pt idx="2">
                  <c:v>Q3 1976</c:v>
                </c:pt>
                <c:pt idx="3">
                  <c:v>Q4 1976</c:v>
                </c:pt>
                <c:pt idx="4">
                  <c:v>Q1 1977</c:v>
                </c:pt>
                <c:pt idx="5">
                  <c:v>Q2 1977</c:v>
                </c:pt>
                <c:pt idx="6">
                  <c:v>Q3 1977</c:v>
                </c:pt>
                <c:pt idx="7">
                  <c:v>Q4 1977</c:v>
                </c:pt>
                <c:pt idx="8">
                  <c:v>Q1 1978</c:v>
                </c:pt>
                <c:pt idx="9">
                  <c:v>Q2 1978</c:v>
                </c:pt>
                <c:pt idx="10">
                  <c:v>Q3 1978</c:v>
                </c:pt>
                <c:pt idx="11">
                  <c:v>Q4 1978</c:v>
                </c:pt>
                <c:pt idx="12">
                  <c:v>Q1 1979</c:v>
                </c:pt>
                <c:pt idx="13">
                  <c:v>Q2 1979</c:v>
                </c:pt>
                <c:pt idx="14">
                  <c:v>Q3 1979</c:v>
                </c:pt>
                <c:pt idx="15">
                  <c:v>Q4 1979</c:v>
                </c:pt>
                <c:pt idx="16">
                  <c:v>Q1 1980</c:v>
                </c:pt>
                <c:pt idx="17">
                  <c:v>Q2 1980</c:v>
                </c:pt>
                <c:pt idx="18">
                  <c:v>Q3 1980</c:v>
                </c:pt>
                <c:pt idx="19">
                  <c:v>Q4 1980</c:v>
                </c:pt>
                <c:pt idx="20">
                  <c:v>Q1 1981</c:v>
                </c:pt>
                <c:pt idx="21">
                  <c:v>Q2 1981</c:v>
                </c:pt>
                <c:pt idx="22">
                  <c:v>Q3 1981</c:v>
                </c:pt>
                <c:pt idx="23">
                  <c:v>Q4 1981</c:v>
                </c:pt>
                <c:pt idx="24">
                  <c:v>Q1 1982</c:v>
                </c:pt>
                <c:pt idx="25">
                  <c:v>Q2 1982</c:v>
                </c:pt>
                <c:pt idx="26">
                  <c:v>Q3 1982</c:v>
                </c:pt>
                <c:pt idx="27">
                  <c:v>Q4 1982</c:v>
                </c:pt>
                <c:pt idx="28">
                  <c:v>Q1 1983</c:v>
                </c:pt>
                <c:pt idx="29">
                  <c:v>Q2 1983</c:v>
                </c:pt>
                <c:pt idx="30">
                  <c:v>Q3 1983</c:v>
                </c:pt>
                <c:pt idx="31">
                  <c:v>Q4 1983</c:v>
                </c:pt>
                <c:pt idx="32">
                  <c:v>Q1 1984</c:v>
                </c:pt>
                <c:pt idx="33">
                  <c:v>Q2 1984</c:v>
                </c:pt>
                <c:pt idx="34">
                  <c:v>Q3 1984</c:v>
                </c:pt>
                <c:pt idx="35">
                  <c:v>Q4 1984</c:v>
                </c:pt>
                <c:pt idx="36">
                  <c:v>Q1 1985</c:v>
                </c:pt>
                <c:pt idx="37">
                  <c:v>Q2 1985</c:v>
                </c:pt>
                <c:pt idx="38">
                  <c:v>Q3 1985</c:v>
                </c:pt>
                <c:pt idx="39">
                  <c:v>Q4 1985</c:v>
                </c:pt>
                <c:pt idx="40">
                  <c:v>Q1 1986</c:v>
                </c:pt>
                <c:pt idx="41">
                  <c:v>Q2 1986</c:v>
                </c:pt>
                <c:pt idx="42">
                  <c:v>Q3 1986</c:v>
                </c:pt>
                <c:pt idx="43">
                  <c:v>Q4 1986</c:v>
                </c:pt>
                <c:pt idx="44">
                  <c:v>Q1 1987</c:v>
                </c:pt>
                <c:pt idx="45">
                  <c:v>Q2 1987</c:v>
                </c:pt>
                <c:pt idx="46">
                  <c:v>Q3 1987</c:v>
                </c:pt>
                <c:pt idx="47">
                  <c:v>Q4 1987</c:v>
                </c:pt>
                <c:pt idx="48">
                  <c:v>Q1 1988</c:v>
                </c:pt>
                <c:pt idx="49">
                  <c:v>Q2 1988</c:v>
                </c:pt>
                <c:pt idx="50">
                  <c:v>Q3 1988</c:v>
                </c:pt>
                <c:pt idx="51">
                  <c:v>Q4 1988</c:v>
                </c:pt>
                <c:pt idx="52">
                  <c:v>Q1 1989</c:v>
                </c:pt>
                <c:pt idx="53">
                  <c:v>Q2 1989</c:v>
                </c:pt>
                <c:pt idx="54">
                  <c:v>Q3 1989</c:v>
                </c:pt>
                <c:pt idx="55">
                  <c:v>Q4 1989</c:v>
                </c:pt>
                <c:pt idx="56">
                  <c:v>Q1 1990</c:v>
                </c:pt>
                <c:pt idx="57">
                  <c:v>Q2 1990</c:v>
                </c:pt>
                <c:pt idx="58">
                  <c:v>Q3 1990</c:v>
                </c:pt>
                <c:pt idx="59">
                  <c:v>Q4 1990</c:v>
                </c:pt>
                <c:pt idx="60">
                  <c:v>Q1 1991</c:v>
                </c:pt>
                <c:pt idx="61">
                  <c:v>Q2 1991</c:v>
                </c:pt>
                <c:pt idx="62">
                  <c:v>Q3 1991</c:v>
                </c:pt>
                <c:pt idx="63">
                  <c:v>Q4 1991</c:v>
                </c:pt>
                <c:pt idx="64">
                  <c:v>Q1 1992</c:v>
                </c:pt>
                <c:pt idx="65">
                  <c:v>Q2 1992</c:v>
                </c:pt>
                <c:pt idx="66">
                  <c:v>Q3 1992</c:v>
                </c:pt>
                <c:pt idx="67">
                  <c:v>Q4 1992</c:v>
                </c:pt>
                <c:pt idx="68">
                  <c:v>Q1 1993</c:v>
                </c:pt>
                <c:pt idx="69">
                  <c:v>Q2 1993</c:v>
                </c:pt>
                <c:pt idx="70">
                  <c:v>Q3 1993</c:v>
                </c:pt>
                <c:pt idx="71">
                  <c:v>Q4 1993</c:v>
                </c:pt>
                <c:pt idx="72">
                  <c:v>Q1 1994</c:v>
                </c:pt>
                <c:pt idx="73">
                  <c:v>Q2 1994</c:v>
                </c:pt>
                <c:pt idx="74">
                  <c:v>Q3 1994</c:v>
                </c:pt>
                <c:pt idx="75">
                  <c:v>Q4 1994</c:v>
                </c:pt>
                <c:pt idx="76">
                  <c:v>Q1 1995</c:v>
                </c:pt>
                <c:pt idx="77">
                  <c:v>Q2 1995</c:v>
                </c:pt>
                <c:pt idx="78">
                  <c:v>Q3 1995</c:v>
                </c:pt>
                <c:pt idx="79">
                  <c:v>Q4 1995</c:v>
                </c:pt>
                <c:pt idx="80">
                  <c:v>Q1 1996</c:v>
                </c:pt>
                <c:pt idx="81">
                  <c:v>Q2 1996</c:v>
                </c:pt>
                <c:pt idx="82">
                  <c:v>Q3 1996</c:v>
                </c:pt>
                <c:pt idx="83">
                  <c:v>Q4 1996</c:v>
                </c:pt>
                <c:pt idx="84">
                  <c:v>Q1 1997</c:v>
                </c:pt>
                <c:pt idx="85">
                  <c:v>Q2 1997</c:v>
                </c:pt>
                <c:pt idx="86">
                  <c:v>Q3 1997</c:v>
                </c:pt>
                <c:pt idx="87">
                  <c:v>Q4 1997</c:v>
                </c:pt>
                <c:pt idx="88">
                  <c:v>Q1 1998</c:v>
                </c:pt>
                <c:pt idx="89">
                  <c:v>Q2 1998</c:v>
                </c:pt>
                <c:pt idx="90">
                  <c:v>Q3 1998</c:v>
                </c:pt>
                <c:pt idx="91">
                  <c:v>Q4 1998</c:v>
                </c:pt>
                <c:pt idx="92">
                  <c:v>Q1 1999</c:v>
                </c:pt>
                <c:pt idx="93">
                  <c:v>Q2 1999</c:v>
                </c:pt>
                <c:pt idx="94">
                  <c:v>Q3 1999</c:v>
                </c:pt>
                <c:pt idx="95">
                  <c:v>Q4 1999</c:v>
                </c:pt>
                <c:pt idx="96">
                  <c:v>Q1 2000</c:v>
                </c:pt>
                <c:pt idx="97">
                  <c:v>Q2 2000</c:v>
                </c:pt>
                <c:pt idx="98">
                  <c:v>Q3 2000</c:v>
                </c:pt>
                <c:pt idx="99">
                  <c:v>Q4 2000</c:v>
                </c:pt>
                <c:pt idx="100">
                  <c:v>Q1 2001</c:v>
                </c:pt>
                <c:pt idx="101">
                  <c:v>Q2 2001</c:v>
                </c:pt>
                <c:pt idx="102">
                  <c:v>Q3 2001</c:v>
                </c:pt>
                <c:pt idx="103">
                  <c:v>Q4 2001</c:v>
                </c:pt>
                <c:pt idx="104">
                  <c:v>Q1 2002</c:v>
                </c:pt>
                <c:pt idx="105">
                  <c:v>Q2 2002</c:v>
                </c:pt>
                <c:pt idx="106">
                  <c:v>Q3 2002</c:v>
                </c:pt>
                <c:pt idx="107">
                  <c:v>Q4 2002</c:v>
                </c:pt>
                <c:pt idx="108">
                  <c:v>Q1 2003</c:v>
                </c:pt>
                <c:pt idx="109">
                  <c:v>Q2 2003</c:v>
                </c:pt>
                <c:pt idx="110">
                  <c:v>Q3 2003</c:v>
                </c:pt>
                <c:pt idx="111">
                  <c:v>Q4 2003</c:v>
                </c:pt>
                <c:pt idx="112">
                  <c:v>Q1 2004</c:v>
                </c:pt>
                <c:pt idx="113">
                  <c:v>Q2 2004</c:v>
                </c:pt>
                <c:pt idx="114">
                  <c:v>Q3 2004</c:v>
                </c:pt>
                <c:pt idx="115">
                  <c:v>Q4 2004</c:v>
                </c:pt>
                <c:pt idx="116">
                  <c:v>Q1 2005</c:v>
                </c:pt>
                <c:pt idx="117">
                  <c:v>Q2 2005</c:v>
                </c:pt>
                <c:pt idx="118">
                  <c:v>Q3 2005</c:v>
                </c:pt>
                <c:pt idx="119">
                  <c:v>Q4 2005</c:v>
                </c:pt>
                <c:pt idx="120">
                  <c:v>Q1 2006</c:v>
                </c:pt>
                <c:pt idx="121">
                  <c:v>Q2 2006</c:v>
                </c:pt>
                <c:pt idx="122">
                  <c:v>Q3 2006</c:v>
                </c:pt>
                <c:pt idx="123">
                  <c:v>Q4 2006</c:v>
                </c:pt>
                <c:pt idx="124">
                  <c:v>Q1 2007</c:v>
                </c:pt>
                <c:pt idx="125">
                  <c:v>Q2 2007</c:v>
                </c:pt>
                <c:pt idx="126">
                  <c:v>Q3 2007</c:v>
                </c:pt>
                <c:pt idx="127">
                  <c:v>Q4 2007</c:v>
                </c:pt>
                <c:pt idx="128">
                  <c:v>Q1 2008</c:v>
                </c:pt>
                <c:pt idx="129">
                  <c:v>Q2 2008</c:v>
                </c:pt>
                <c:pt idx="130">
                  <c:v>Q3 2008</c:v>
                </c:pt>
                <c:pt idx="131">
                  <c:v>Q4 2008</c:v>
                </c:pt>
                <c:pt idx="132">
                  <c:v>Q1 2009</c:v>
                </c:pt>
                <c:pt idx="133">
                  <c:v>Q2 2009</c:v>
                </c:pt>
                <c:pt idx="134">
                  <c:v>Q3 2009</c:v>
                </c:pt>
                <c:pt idx="135">
                  <c:v>Q4 2009</c:v>
                </c:pt>
                <c:pt idx="136">
                  <c:v>Q1 2010</c:v>
                </c:pt>
                <c:pt idx="137">
                  <c:v>Q2 2010</c:v>
                </c:pt>
                <c:pt idx="138">
                  <c:v>Q3 2010</c:v>
                </c:pt>
                <c:pt idx="139">
                  <c:v>Q4 2010</c:v>
                </c:pt>
                <c:pt idx="140">
                  <c:v>Q1 2011</c:v>
                </c:pt>
                <c:pt idx="141">
                  <c:v>Q2 2011</c:v>
                </c:pt>
                <c:pt idx="142">
                  <c:v>Q3 2011</c:v>
                </c:pt>
                <c:pt idx="143">
                  <c:v>Q4 2011</c:v>
                </c:pt>
                <c:pt idx="144">
                  <c:v>Q1 2012</c:v>
                </c:pt>
                <c:pt idx="145">
                  <c:v>Q2 2012</c:v>
                </c:pt>
                <c:pt idx="146">
                  <c:v>Q3 2012</c:v>
                </c:pt>
                <c:pt idx="147">
                  <c:v>Q4 2012</c:v>
                </c:pt>
                <c:pt idx="148">
                  <c:v>Q1 2013</c:v>
                </c:pt>
                <c:pt idx="149">
                  <c:v>Q2 2013</c:v>
                </c:pt>
                <c:pt idx="150">
                  <c:v>Q3 2013</c:v>
                </c:pt>
                <c:pt idx="151">
                  <c:v>Q4 2013</c:v>
                </c:pt>
                <c:pt idx="152">
                  <c:v>Q1 2014</c:v>
                </c:pt>
                <c:pt idx="153">
                  <c:v>Q2 2014</c:v>
                </c:pt>
                <c:pt idx="154">
                  <c:v>Q3 2014</c:v>
                </c:pt>
                <c:pt idx="155">
                  <c:v>Q4 2014</c:v>
                </c:pt>
                <c:pt idx="156">
                  <c:v>Q1 2015</c:v>
                </c:pt>
                <c:pt idx="157">
                  <c:v>Q2 2015</c:v>
                </c:pt>
                <c:pt idx="158">
                  <c:v>Q3 2015</c:v>
                </c:pt>
                <c:pt idx="159">
                  <c:v>Q4 2015</c:v>
                </c:pt>
                <c:pt idx="160">
                  <c:v>Q1 2016</c:v>
                </c:pt>
                <c:pt idx="161">
                  <c:v>Q2 2016</c:v>
                </c:pt>
                <c:pt idx="162">
                  <c:v>Q3 2016</c:v>
                </c:pt>
                <c:pt idx="163">
                  <c:v>Q4 2016</c:v>
                </c:pt>
                <c:pt idx="164">
                  <c:v>Q1 2017</c:v>
                </c:pt>
                <c:pt idx="165">
                  <c:v>Q2 2017</c:v>
                </c:pt>
                <c:pt idx="166">
                  <c:v>Q3 2017</c:v>
                </c:pt>
                <c:pt idx="167">
                  <c:v>Q4 2017</c:v>
                </c:pt>
                <c:pt idx="168">
                  <c:v>Q1 2018</c:v>
                </c:pt>
                <c:pt idx="169">
                  <c:v>Q2 2018</c:v>
                </c:pt>
                <c:pt idx="170">
                  <c:v>Q3 2018</c:v>
                </c:pt>
                <c:pt idx="171">
                  <c:v>Q4 2018</c:v>
                </c:pt>
                <c:pt idx="172">
                  <c:v>Q1 2019</c:v>
                </c:pt>
                <c:pt idx="173">
                  <c:v>Q2 2019</c:v>
                </c:pt>
                <c:pt idx="174">
                  <c:v>Q3 2019</c:v>
                </c:pt>
                <c:pt idx="175">
                  <c:v>Q4 2019</c:v>
                </c:pt>
                <c:pt idx="176">
                  <c:v>Q1 2020</c:v>
                </c:pt>
              </c:strCache>
            </c:strRef>
          </c:cat>
          <c:val>
            <c:numRef>
              <c:f>Historic_Domestic_severelyAdv!$Z$2:$Z$190</c:f>
              <c:numCache>
                <c:formatCode>General</c:formatCode>
                <c:ptCount val="189"/>
                <c:pt idx="174">
                  <c:v>2.313866041510965E-2</c:v>
                </c:pt>
                <c:pt idx="175">
                  <c:v>2.1567377799856603E-2</c:v>
                </c:pt>
                <c:pt idx="176">
                  <c:v>1.865246285956659E-2</c:v>
                </c:pt>
                <c:pt idx="177">
                  <c:v>1.5082717125849009E-2</c:v>
                </c:pt>
                <c:pt idx="178">
                  <c:v>1.1808300489320918E-2</c:v>
                </c:pt>
                <c:pt idx="179">
                  <c:v>7.5549931158446432E-3</c:v>
                </c:pt>
                <c:pt idx="180">
                  <c:v>4.4438274509008141E-3</c:v>
                </c:pt>
                <c:pt idx="181">
                  <c:v>8.6301966486095581E-4</c:v>
                </c:pt>
                <c:pt idx="182">
                  <c:v>-2.7658807389964075E-3</c:v>
                </c:pt>
                <c:pt idx="183">
                  <c:v>-4.2376282022256132E-3</c:v>
                </c:pt>
                <c:pt idx="184">
                  <c:v>-3.8910365566760287E-3</c:v>
                </c:pt>
                <c:pt idx="185">
                  <c:v>-2.7126178970651778E-3</c:v>
                </c:pt>
                <c:pt idx="186">
                  <c:v>1.1545448877089371E-3</c:v>
                </c:pt>
                <c:pt idx="187">
                  <c:v>3.865676093283258E-3</c:v>
                </c:pt>
                <c:pt idx="188">
                  <c:v>6.3597024496270292E-3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5B-471E-A12E-07E989CA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96544"/>
        <c:axId val="441592640"/>
      </c:lineChart>
      <c:catAx>
        <c:axId val="367596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4159264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441592640"/>
        <c:scaling>
          <c:orientation val="minMax"/>
          <c:max val="0.15000000000000002"/>
          <c:min val="-0.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Loan Growth Rate - Not Top 100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67596544"/>
        <c:crosses val="autoZero"/>
        <c:crossBetween val="between"/>
      </c:valAx>
      <c:valAx>
        <c:axId val="441593216"/>
        <c:scaling>
          <c:orientation val="minMax"/>
          <c:max val="0.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97056"/>
        <c:crosses val="max"/>
        <c:crossBetween val="between"/>
      </c:valAx>
      <c:catAx>
        <c:axId val="367597056"/>
        <c:scaling>
          <c:orientation val="minMax"/>
        </c:scaling>
        <c:delete val="1"/>
        <c:axPos val="b"/>
        <c:majorTickMark val="out"/>
        <c:minorTickMark val="none"/>
        <c:tickLblPos val="none"/>
        <c:crossAx val="4415932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900">
          <a:latin typeface="Helvetica Neue" panose="02000503000000020004" pitchFamily="2"/>
          <a:cs typeface="Helvetica" panose="020B0604020202020204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0"/>
          <c:tx>
            <c:v>recession 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[1]FRED_Data!$A$2:$A$192</c:f>
              <c:numCache>
                <c:formatCode>General</c:formatCode>
                <c:ptCount val="191"/>
                <c:pt idx="0">
                  <c:v>26665</c:v>
                </c:pt>
                <c:pt idx="1">
                  <c:v>26755</c:v>
                </c:pt>
                <c:pt idx="2">
                  <c:v>26846</c:v>
                </c:pt>
                <c:pt idx="3">
                  <c:v>26938</c:v>
                </c:pt>
                <c:pt idx="4">
                  <c:v>27030</c:v>
                </c:pt>
                <c:pt idx="5">
                  <c:v>27120</c:v>
                </c:pt>
                <c:pt idx="6">
                  <c:v>27211</c:v>
                </c:pt>
                <c:pt idx="7">
                  <c:v>27303</c:v>
                </c:pt>
                <c:pt idx="8">
                  <c:v>27395</c:v>
                </c:pt>
                <c:pt idx="9">
                  <c:v>27485</c:v>
                </c:pt>
                <c:pt idx="10">
                  <c:v>27576</c:v>
                </c:pt>
                <c:pt idx="11">
                  <c:v>27668</c:v>
                </c:pt>
                <c:pt idx="12">
                  <c:v>27760</c:v>
                </c:pt>
                <c:pt idx="13">
                  <c:v>27851</c:v>
                </c:pt>
                <c:pt idx="14">
                  <c:v>27942</c:v>
                </c:pt>
                <c:pt idx="15">
                  <c:v>28034</c:v>
                </c:pt>
                <c:pt idx="16">
                  <c:v>28126</c:v>
                </c:pt>
                <c:pt idx="17">
                  <c:v>28216</c:v>
                </c:pt>
                <c:pt idx="18">
                  <c:v>28307</c:v>
                </c:pt>
                <c:pt idx="19">
                  <c:v>28399</c:v>
                </c:pt>
                <c:pt idx="20">
                  <c:v>28491</c:v>
                </c:pt>
                <c:pt idx="21">
                  <c:v>28581</c:v>
                </c:pt>
                <c:pt idx="22">
                  <c:v>28672</c:v>
                </c:pt>
                <c:pt idx="23">
                  <c:v>28764</c:v>
                </c:pt>
                <c:pt idx="24">
                  <c:v>28856</c:v>
                </c:pt>
                <c:pt idx="25">
                  <c:v>28946</c:v>
                </c:pt>
                <c:pt idx="26">
                  <c:v>29037</c:v>
                </c:pt>
                <c:pt idx="27">
                  <c:v>29129</c:v>
                </c:pt>
                <c:pt idx="28">
                  <c:v>29221</c:v>
                </c:pt>
                <c:pt idx="29">
                  <c:v>29312</c:v>
                </c:pt>
                <c:pt idx="30">
                  <c:v>29403</c:v>
                </c:pt>
                <c:pt idx="31">
                  <c:v>29495</c:v>
                </c:pt>
                <c:pt idx="32">
                  <c:v>29587</c:v>
                </c:pt>
                <c:pt idx="33">
                  <c:v>29677</c:v>
                </c:pt>
                <c:pt idx="34">
                  <c:v>29768</c:v>
                </c:pt>
                <c:pt idx="35">
                  <c:v>29860</c:v>
                </c:pt>
                <c:pt idx="36">
                  <c:v>29952</c:v>
                </c:pt>
                <c:pt idx="37">
                  <c:v>30042</c:v>
                </c:pt>
                <c:pt idx="38">
                  <c:v>30133</c:v>
                </c:pt>
                <c:pt idx="39">
                  <c:v>30225</c:v>
                </c:pt>
                <c:pt idx="40">
                  <c:v>30317</c:v>
                </c:pt>
                <c:pt idx="41">
                  <c:v>30407</c:v>
                </c:pt>
                <c:pt idx="42">
                  <c:v>30498</c:v>
                </c:pt>
                <c:pt idx="43">
                  <c:v>30590</c:v>
                </c:pt>
                <c:pt idx="44">
                  <c:v>30682</c:v>
                </c:pt>
                <c:pt idx="45">
                  <c:v>30773</c:v>
                </c:pt>
                <c:pt idx="46">
                  <c:v>30864</c:v>
                </c:pt>
                <c:pt idx="47">
                  <c:v>30956</c:v>
                </c:pt>
                <c:pt idx="48">
                  <c:v>31048</c:v>
                </c:pt>
                <c:pt idx="49">
                  <c:v>31138</c:v>
                </c:pt>
                <c:pt idx="50">
                  <c:v>31229</c:v>
                </c:pt>
                <c:pt idx="51">
                  <c:v>31321</c:v>
                </c:pt>
                <c:pt idx="52">
                  <c:v>31413</c:v>
                </c:pt>
                <c:pt idx="53">
                  <c:v>31503</c:v>
                </c:pt>
                <c:pt idx="54">
                  <c:v>31594</c:v>
                </c:pt>
                <c:pt idx="55">
                  <c:v>31686</c:v>
                </c:pt>
                <c:pt idx="56">
                  <c:v>31778</c:v>
                </c:pt>
                <c:pt idx="57">
                  <c:v>31868</c:v>
                </c:pt>
                <c:pt idx="58">
                  <c:v>31959</c:v>
                </c:pt>
                <c:pt idx="59">
                  <c:v>32051</c:v>
                </c:pt>
                <c:pt idx="60">
                  <c:v>32143</c:v>
                </c:pt>
                <c:pt idx="61">
                  <c:v>32234</c:v>
                </c:pt>
                <c:pt idx="62">
                  <c:v>32325</c:v>
                </c:pt>
                <c:pt idx="63">
                  <c:v>32417</c:v>
                </c:pt>
                <c:pt idx="64">
                  <c:v>32509</c:v>
                </c:pt>
                <c:pt idx="65">
                  <c:v>32599</c:v>
                </c:pt>
                <c:pt idx="66">
                  <c:v>32690</c:v>
                </c:pt>
                <c:pt idx="67">
                  <c:v>32782</c:v>
                </c:pt>
                <c:pt idx="68">
                  <c:v>32874</c:v>
                </c:pt>
                <c:pt idx="69">
                  <c:v>32964</c:v>
                </c:pt>
                <c:pt idx="70">
                  <c:v>33055</c:v>
                </c:pt>
                <c:pt idx="71">
                  <c:v>33147</c:v>
                </c:pt>
                <c:pt idx="72">
                  <c:v>33239</c:v>
                </c:pt>
                <c:pt idx="73">
                  <c:v>33329</c:v>
                </c:pt>
                <c:pt idx="74">
                  <c:v>33420</c:v>
                </c:pt>
                <c:pt idx="75">
                  <c:v>33512</c:v>
                </c:pt>
                <c:pt idx="76">
                  <c:v>33604</c:v>
                </c:pt>
                <c:pt idx="77">
                  <c:v>33695</c:v>
                </c:pt>
                <c:pt idx="78">
                  <c:v>33786</c:v>
                </c:pt>
                <c:pt idx="79">
                  <c:v>33878</c:v>
                </c:pt>
                <c:pt idx="80">
                  <c:v>33970</c:v>
                </c:pt>
                <c:pt idx="81">
                  <c:v>34060</c:v>
                </c:pt>
                <c:pt idx="82">
                  <c:v>34151</c:v>
                </c:pt>
                <c:pt idx="83">
                  <c:v>34243</c:v>
                </c:pt>
                <c:pt idx="84">
                  <c:v>34335</c:v>
                </c:pt>
                <c:pt idx="85">
                  <c:v>34425</c:v>
                </c:pt>
                <c:pt idx="86">
                  <c:v>34516</c:v>
                </c:pt>
                <c:pt idx="87">
                  <c:v>34608</c:v>
                </c:pt>
                <c:pt idx="88">
                  <c:v>34700</c:v>
                </c:pt>
                <c:pt idx="89">
                  <c:v>34790</c:v>
                </c:pt>
                <c:pt idx="90">
                  <c:v>34881</c:v>
                </c:pt>
                <c:pt idx="91">
                  <c:v>34973</c:v>
                </c:pt>
                <c:pt idx="92">
                  <c:v>35065</c:v>
                </c:pt>
                <c:pt idx="93">
                  <c:v>35156</c:v>
                </c:pt>
                <c:pt idx="94">
                  <c:v>35247</c:v>
                </c:pt>
                <c:pt idx="95">
                  <c:v>35339</c:v>
                </c:pt>
                <c:pt idx="96">
                  <c:v>35431</c:v>
                </c:pt>
                <c:pt idx="97">
                  <c:v>35521</c:v>
                </c:pt>
                <c:pt idx="98">
                  <c:v>35612</c:v>
                </c:pt>
                <c:pt idx="99">
                  <c:v>35704</c:v>
                </c:pt>
                <c:pt idx="100">
                  <c:v>35796</c:v>
                </c:pt>
                <c:pt idx="101">
                  <c:v>35886</c:v>
                </c:pt>
                <c:pt idx="102">
                  <c:v>35977</c:v>
                </c:pt>
                <c:pt idx="103">
                  <c:v>36069</c:v>
                </c:pt>
                <c:pt idx="104">
                  <c:v>36161</c:v>
                </c:pt>
                <c:pt idx="105">
                  <c:v>36251</c:v>
                </c:pt>
                <c:pt idx="106">
                  <c:v>36342</c:v>
                </c:pt>
                <c:pt idx="107">
                  <c:v>36434</c:v>
                </c:pt>
                <c:pt idx="108">
                  <c:v>36526</c:v>
                </c:pt>
                <c:pt idx="109">
                  <c:v>36617</c:v>
                </c:pt>
                <c:pt idx="110">
                  <c:v>36708</c:v>
                </c:pt>
                <c:pt idx="111">
                  <c:v>36800</c:v>
                </c:pt>
                <c:pt idx="112">
                  <c:v>36892</c:v>
                </c:pt>
                <c:pt idx="113">
                  <c:v>36982</c:v>
                </c:pt>
                <c:pt idx="114">
                  <c:v>37073</c:v>
                </c:pt>
                <c:pt idx="115">
                  <c:v>37165</c:v>
                </c:pt>
                <c:pt idx="116">
                  <c:v>37257</c:v>
                </c:pt>
                <c:pt idx="117">
                  <c:v>37347</c:v>
                </c:pt>
                <c:pt idx="118">
                  <c:v>37438</c:v>
                </c:pt>
                <c:pt idx="119">
                  <c:v>37530</c:v>
                </c:pt>
                <c:pt idx="120">
                  <c:v>37622</c:v>
                </c:pt>
                <c:pt idx="121">
                  <c:v>37712</c:v>
                </c:pt>
                <c:pt idx="122">
                  <c:v>37803</c:v>
                </c:pt>
                <c:pt idx="123">
                  <c:v>37895</c:v>
                </c:pt>
                <c:pt idx="124">
                  <c:v>37987</c:v>
                </c:pt>
                <c:pt idx="125">
                  <c:v>38078</c:v>
                </c:pt>
                <c:pt idx="126">
                  <c:v>38169</c:v>
                </c:pt>
                <c:pt idx="127">
                  <c:v>38261</c:v>
                </c:pt>
                <c:pt idx="128">
                  <c:v>38353</c:v>
                </c:pt>
                <c:pt idx="129">
                  <c:v>38443</c:v>
                </c:pt>
                <c:pt idx="130">
                  <c:v>38534</c:v>
                </c:pt>
                <c:pt idx="131">
                  <c:v>38626</c:v>
                </c:pt>
                <c:pt idx="132">
                  <c:v>38718</c:v>
                </c:pt>
                <c:pt idx="133">
                  <c:v>38808</c:v>
                </c:pt>
                <c:pt idx="134">
                  <c:v>38899</c:v>
                </c:pt>
                <c:pt idx="135">
                  <c:v>38991</c:v>
                </c:pt>
                <c:pt idx="136">
                  <c:v>39083</c:v>
                </c:pt>
                <c:pt idx="137">
                  <c:v>39173</c:v>
                </c:pt>
                <c:pt idx="138">
                  <c:v>39264</c:v>
                </c:pt>
                <c:pt idx="139">
                  <c:v>39356</c:v>
                </c:pt>
                <c:pt idx="140">
                  <c:v>39448</c:v>
                </c:pt>
                <c:pt idx="141">
                  <c:v>39539</c:v>
                </c:pt>
                <c:pt idx="142">
                  <c:v>39630</c:v>
                </c:pt>
                <c:pt idx="143">
                  <c:v>39722</c:v>
                </c:pt>
                <c:pt idx="144">
                  <c:v>39814</c:v>
                </c:pt>
                <c:pt idx="145">
                  <c:v>39904</c:v>
                </c:pt>
                <c:pt idx="146">
                  <c:v>39995</c:v>
                </c:pt>
                <c:pt idx="147">
                  <c:v>40087</c:v>
                </c:pt>
                <c:pt idx="148">
                  <c:v>40179</c:v>
                </c:pt>
                <c:pt idx="149">
                  <c:v>40269</c:v>
                </c:pt>
                <c:pt idx="150">
                  <c:v>40360</c:v>
                </c:pt>
                <c:pt idx="151">
                  <c:v>40452</c:v>
                </c:pt>
                <c:pt idx="152">
                  <c:v>40544</c:v>
                </c:pt>
                <c:pt idx="153">
                  <c:v>40634</c:v>
                </c:pt>
                <c:pt idx="154">
                  <c:v>40725</c:v>
                </c:pt>
                <c:pt idx="155">
                  <c:v>40817</c:v>
                </c:pt>
                <c:pt idx="156">
                  <c:v>40909</c:v>
                </c:pt>
                <c:pt idx="157">
                  <c:v>41000</c:v>
                </c:pt>
                <c:pt idx="158">
                  <c:v>41091</c:v>
                </c:pt>
                <c:pt idx="159">
                  <c:v>41183</c:v>
                </c:pt>
                <c:pt idx="160">
                  <c:v>41275</c:v>
                </c:pt>
                <c:pt idx="161">
                  <c:v>41365</c:v>
                </c:pt>
                <c:pt idx="162">
                  <c:v>41456</c:v>
                </c:pt>
                <c:pt idx="163">
                  <c:v>41548</c:v>
                </c:pt>
                <c:pt idx="164">
                  <c:v>41640</c:v>
                </c:pt>
                <c:pt idx="165">
                  <c:v>41730</c:v>
                </c:pt>
                <c:pt idx="166">
                  <c:v>41821</c:v>
                </c:pt>
                <c:pt idx="167">
                  <c:v>41913</c:v>
                </c:pt>
                <c:pt idx="168">
                  <c:v>42005</c:v>
                </c:pt>
                <c:pt idx="169">
                  <c:v>42095</c:v>
                </c:pt>
                <c:pt idx="170">
                  <c:v>42186</c:v>
                </c:pt>
                <c:pt idx="171">
                  <c:v>42278</c:v>
                </c:pt>
                <c:pt idx="172">
                  <c:v>42370</c:v>
                </c:pt>
                <c:pt idx="173">
                  <c:v>42461</c:v>
                </c:pt>
                <c:pt idx="174">
                  <c:v>42552</c:v>
                </c:pt>
                <c:pt idx="175">
                  <c:v>42644</c:v>
                </c:pt>
                <c:pt idx="176">
                  <c:v>42736</c:v>
                </c:pt>
                <c:pt idx="177">
                  <c:v>42826</c:v>
                </c:pt>
                <c:pt idx="178">
                  <c:v>42917</c:v>
                </c:pt>
                <c:pt idx="179">
                  <c:v>43009</c:v>
                </c:pt>
                <c:pt idx="180">
                  <c:v>43101</c:v>
                </c:pt>
                <c:pt idx="181">
                  <c:v>43191</c:v>
                </c:pt>
                <c:pt idx="182">
                  <c:v>43282</c:v>
                </c:pt>
                <c:pt idx="183">
                  <c:v>43374</c:v>
                </c:pt>
                <c:pt idx="184">
                  <c:v>43466</c:v>
                </c:pt>
                <c:pt idx="185">
                  <c:v>43556</c:v>
                </c:pt>
                <c:pt idx="186">
                  <c:v>43647</c:v>
                </c:pt>
                <c:pt idx="187">
                  <c:v>43739</c:v>
                </c:pt>
                <c:pt idx="188">
                  <c:v>43831</c:v>
                </c:pt>
                <c:pt idx="189">
                  <c:v>43922</c:v>
                </c:pt>
                <c:pt idx="190">
                  <c:v>44013</c:v>
                </c:pt>
              </c:numCache>
            </c:numRef>
          </c:cat>
          <c:val>
            <c:numRef>
              <c:f>[1]Recession!$B$2:$B$192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B-4DE7-AE3A-F81EFABD6E71}"/>
            </c:ext>
          </c:extLst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val>
            <c:numRef>
              <c:f>[1]Recession!$C$2:$C$192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B-4DE7-AE3A-F81EFABD6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32008"/>
        <c:axId val="670131024"/>
      </c:areaChart>
      <c:lineChart>
        <c:grouping val="standard"/>
        <c:varyColors val="0"/>
        <c:ser>
          <c:idx val="0"/>
          <c:order val="1"/>
          <c:tx>
            <c:v>Not Top 100 Comm Banks</c:v>
          </c:tx>
          <c:spPr>
            <a:ln w="28575" cap="rnd">
              <a:solidFill>
                <a:srgbClr val="12395B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[1]FRED_Data!$A$2:$A$191</c:f>
              <c:numCache>
                <c:formatCode>General</c:formatCode>
                <c:ptCount val="190"/>
                <c:pt idx="0">
                  <c:v>26665</c:v>
                </c:pt>
                <c:pt idx="1">
                  <c:v>26755</c:v>
                </c:pt>
                <c:pt idx="2">
                  <c:v>26846</c:v>
                </c:pt>
                <c:pt idx="3">
                  <c:v>26938</c:v>
                </c:pt>
                <c:pt idx="4">
                  <c:v>27030</c:v>
                </c:pt>
                <c:pt idx="5">
                  <c:v>27120</c:v>
                </c:pt>
                <c:pt idx="6">
                  <c:v>27211</c:v>
                </c:pt>
                <c:pt idx="7">
                  <c:v>27303</c:v>
                </c:pt>
                <c:pt idx="8">
                  <c:v>27395</c:v>
                </c:pt>
                <c:pt idx="9">
                  <c:v>27485</c:v>
                </c:pt>
                <c:pt idx="10">
                  <c:v>27576</c:v>
                </c:pt>
                <c:pt idx="11">
                  <c:v>27668</c:v>
                </c:pt>
                <c:pt idx="12">
                  <c:v>27760</c:v>
                </c:pt>
                <c:pt idx="13">
                  <c:v>27851</c:v>
                </c:pt>
                <c:pt idx="14">
                  <c:v>27942</c:v>
                </c:pt>
                <c:pt idx="15">
                  <c:v>28034</c:v>
                </c:pt>
                <c:pt idx="16">
                  <c:v>28126</c:v>
                </c:pt>
                <c:pt idx="17">
                  <c:v>28216</c:v>
                </c:pt>
                <c:pt idx="18">
                  <c:v>28307</c:v>
                </c:pt>
                <c:pt idx="19">
                  <c:v>28399</c:v>
                </c:pt>
                <c:pt idx="20">
                  <c:v>28491</c:v>
                </c:pt>
                <c:pt idx="21">
                  <c:v>28581</c:v>
                </c:pt>
                <c:pt idx="22">
                  <c:v>28672</c:v>
                </c:pt>
                <c:pt idx="23">
                  <c:v>28764</c:v>
                </c:pt>
                <c:pt idx="24">
                  <c:v>28856</c:v>
                </c:pt>
                <c:pt idx="25">
                  <c:v>28946</c:v>
                </c:pt>
                <c:pt idx="26">
                  <c:v>29037</c:v>
                </c:pt>
                <c:pt idx="27">
                  <c:v>29129</c:v>
                </c:pt>
                <c:pt idx="28">
                  <c:v>29221</c:v>
                </c:pt>
                <c:pt idx="29">
                  <c:v>29312</c:v>
                </c:pt>
                <c:pt idx="30">
                  <c:v>29403</c:v>
                </c:pt>
                <c:pt idx="31">
                  <c:v>29495</c:v>
                </c:pt>
                <c:pt idx="32">
                  <c:v>29587</c:v>
                </c:pt>
                <c:pt idx="33">
                  <c:v>29677</c:v>
                </c:pt>
                <c:pt idx="34">
                  <c:v>29768</c:v>
                </c:pt>
                <c:pt idx="35">
                  <c:v>29860</c:v>
                </c:pt>
                <c:pt idx="36">
                  <c:v>29952</c:v>
                </c:pt>
                <c:pt idx="37">
                  <c:v>30042</c:v>
                </c:pt>
                <c:pt idx="38">
                  <c:v>30133</c:v>
                </c:pt>
                <c:pt idx="39">
                  <c:v>30225</c:v>
                </c:pt>
                <c:pt idx="40">
                  <c:v>30317</c:v>
                </c:pt>
                <c:pt idx="41">
                  <c:v>30407</c:v>
                </c:pt>
                <c:pt idx="42">
                  <c:v>30498</c:v>
                </c:pt>
                <c:pt idx="43">
                  <c:v>30590</c:v>
                </c:pt>
                <c:pt idx="44">
                  <c:v>30682</c:v>
                </c:pt>
                <c:pt idx="45">
                  <c:v>30773</c:v>
                </c:pt>
                <c:pt idx="46">
                  <c:v>30864</c:v>
                </c:pt>
                <c:pt idx="47">
                  <c:v>30956</c:v>
                </c:pt>
                <c:pt idx="48">
                  <c:v>31048</c:v>
                </c:pt>
                <c:pt idx="49">
                  <c:v>31138</c:v>
                </c:pt>
                <c:pt idx="50">
                  <c:v>31229</c:v>
                </c:pt>
                <c:pt idx="51">
                  <c:v>31321</c:v>
                </c:pt>
                <c:pt idx="52">
                  <c:v>31413</c:v>
                </c:pt>
                <c:pt idx="53">
                  <c:v>31503</c:v>
                </c:pt>
                <c:pt idx="54">
                  <c:v>31594</c:v>
                </c:pt>
                <c:pt idx="55">
                  <c:v>31686</c:v>
                </c:pt>
                <c:pt idx="56">
                  <c:v>31778</c:v>
                </c:pt>
                <c:pt idx="57">
                  <c:v>31868</c:v>
                </c:pt>
                <c:pt idx="58">
                  <c:v>31959</c:v>
                </c:pt>
                <c:pt idx="59">
                  <c:v>32051</c:v>
                </c:pt>
                <c:pt idx="60">
                  <c:v>32143</c:v>
                </c:pt>
                <c:pt idx="61">
                  <c:v>32234</c:v>
                </c:pt>
                <c:pt idx="62">
                  <c:v>32325</c:v>
                </c:pt>
                <c:pt idx="63">
                  <c:v>32417</c:v>
                </c:pt>
                <c:pt idx="64">
                  <c:v>32509</c:v>
                </c:pt>
                <c:pt idx="65">
                  <c:v>32599</c:v>
                </c:pt>
                <c:pt idx="66">
                  <c:v>32690</c:v>
                </c:pt>
                <c:pt idx="67">
                  <c:v>32782</c:v>
                </c:pt>
                <c:pt idx="68">
                  <c:v>32874</c:v>
                </c:pt>
                <c:pt idx="69">
                  <c:v>32964</c:v>
                </c:pt>
                <c:pt idx="70">
                  <c:v>33055</c:v>
                </c:pt>
                <c:pt idx="71">
                  <c:v>33147</c:v>
                </c:pt>
                <c:pt idx="72">
                  <c:v>33239</c:v>
                </c:pt>
                <c:pt idx="73">
                  <c:v>33329</c:v>
                </c:pt>
                <c:pt idx="74">
                  <c:v>33420</c:v>
                </c:pt>
                <c:pt idx="75">
                  <c:v>33512</c:v>
                </c:pt>
                <c:pt idx="76">
                  <c:v>33604</c:v>
                </c:pt>
                <c:pt idx="77">
                  <c:v>33695</c:v>
                </c:pt>
                <c:pt idx="78">
                  <c:v>33786</c:v>
                </c:pt>
                <c:pt idx="79">
                  <c:v>33878</c:v>
                </c:pt>
                <c:pt idx="80">
                  <c:v>33970</c:v>
                </c:pt>
                <c:pt idx="81">
                  <c:v>34060</c:v>
                </c:pt>
                <c:pt idx="82">
                  <c:v>34151</c:v>
                </c:pt>
                <c:pt idx="83">
                  <c:v>34243</c:v>
                </c:pt>
                <c:pt idx="84">
                  <c:v>34335</c:v>
                </c:pt>
                <c:pt idx="85">
                  <c:v>34425</c:v>
                </c:pt>
                <c:pt idx="86">
                  <c:v>34516</c:v>
                </c:pt>
                <c:pt idx="87">
                  <c:v>34608</c:v>
                </c:pt>
                <c:pt idx="88">
                  <c:v>34700</c:v>
                </c:pt>
                <c:pt idx="89">
                  <c:v>34790</c:v>
                </c:pt>
                <c:pt idx="90">
                  <c:v>34881</c:v>
                </c:pt>
                <c:pt idx="91">
                  <c:v>34973</c:v>
                </c:pt>
                <c:pt idx="92">
                  <c:v>35065</c:v>
                </c:pt>
                <c:pt idx="93">
                  <c:v>35156</c:v>
                </c:pt>
                <c:pt idx="94">
                  <c:v>35247</c:v>
                </c:pt>
                <c:pt idx="95">
                  <c:v>35339</c:v>
                </c:pt>
                <c:pt idx="96">
                  <c:v>35431</c:v>
                </c:pt>
                <c:pt idx="97">
                  <c:v>35521</c:v>
                </c:pt>
                <c:pt idx="98">
                  <c:v>35612</c:v>
                </c:pt>
                <c:pt idx="99">
                  <c:v>35704</c:v>
                </c:pt>
                <c:pt idx="100">
                  <c:v>35796</c:v>
                </c:pt>
                <c:pt idx="101">
                  <c:v>35886</c:v>
                </c:pt>
                <c:pt idx="102">
                  <c:v>35977</c:v>
                </c:pt>
                <c:pt idx="103">
                  <c:v>36069</c:v>
                </c:pt>
                <c:pt idx="104">
                  <c:v>36161</c:v>
                </c:pt>
                <c:pt idx="105">
                  <c:v>36251</c:v>
                </c:pt>
                <c:pt idx="106">
                  <c:v>36342</c:v>
                </c:pt>
                <c:pt idx="107">
                  <c:v>36434</c:v>
                </c:pt>
                <c:pt idx="108">
                  <c:v>36526</c:v>
                </c:pt>
                <c:pt idx="109">
                  <c:v>36617</c:v>
                </c:pt>
                <c:pt idx="110">
                  <c:v>36708</c:v>
                </c:pt>
                <c:pt idx="111">
                  <c:v>36800</c:v>
                </c:pt>
                <c:pt idx="112">
                  <c:v>36892</c:v>
                </c:pt>
                <c:pt idx="113">
                  <c:v>36982</c:v>
                </c:pt>
                <c:pt idx="114">
                  <c:v>37073</c:v>
                </c:pt>
                <c:pt idx="115">
                  <c:v>37165</c:v>
                </c:pt>
                <c:pt idx="116">
                  <c:v>37257</c:v>
                </c:pt>
                <c:pt idx="117">
                  <c:v>37347</c:v>
                </c:pt>
                <c:pt idx="118">
                  <c:v>37438</c:v>
                </c:pt>
                <c:pt idx="119">
                  <c:v>37530</c:v>
                </c:pt>
                <c:pt idx="120">
                  <c:v>37622</c:v>
                </c:pt>
                <c:pt idx="121">
                  <c:v>37712</c:v>
                </c:pt>
                <c:pt idx="122">
                  <c:v>37803</c:v>
                </c:pt>
                <c:pt idx="123">
                  <c:v>37895</c:v>
                </c:pt>
                <c:pt idx="124">
                  <c:v>37987</c:v>
                </c:pt>
                <c:pt idx="125">
                  <c:v>38078</c:v>
                </c:pt>
                <c:pt idx="126">
                  <c:v>38169</c:v>
                </c:pt>
                <c:pt idx="127">
                  <c:v>38261</c:v>
                </c:pt>
                <c:pt idx="128">
                  <c:v>38353</c:v>
                </c:pt>
                <c:pt idx="129">
                  <c:v>38443</c:v>
                </c:pt>
                <c:pt idx="130">
                  <c:v>38534</c:v>
                </c:pt>
                <c:pt idx="131">
                  <c:v>38626</c:v>
                </c:pt>
                <c:pt idx="132">
                  <c:v>38718</c:v>
                </c:pt>
                <c:pt idx="133">
                  <c:v>38808</c:v>
                </c:pt>
                <c:pt idx="134">
                  <c:v>38899</c:v>
                </c:pt>
                <c:pt idx="135">
                  <c:v>38991</c:v>
                </c:pt>
                <c:pt idx="136">
                  <c:v>39083</c:v>
                </c:pt>
                <c:pt idx="137">
                  <c:v>39173</c:v>
                </c:pt>
                <c:pt idx="138">
                  <c:v>39264</c:v>
                </c:pt>
                <c:pt idx="139">
                  <c:v>39356</c:v>
                </c:pt>
                <c:pt idx="140">
                  <c:v>39448</c:v>
                </c:pt>
                <c:pt idx="141">
                  <c:v>39539</c:v>
                </c:pt>
                <c:pt idx="142">
                  <c:v>39630</c:v>
                </c:pt>
                <c:pt idx="143">
                  <c:v>39722</c:v>
                </c:pt>
                <c:pt idx="144">
                  <c:v>39814</c:v>
                </c:pt>
                <c:pt idx="145">
                  <c:v>39904</c:v>
                </c:pt>
                <c:pt idx="146">
                  <c:v>39995</c:v>
                </c:pt>
                <c:pt idx="147">
                  <c:v>40087</c:v>
                </c:pt>
                <c:pt idx="148">
                  <c:v>40179</c:v>
                </c:pt>
                <c:pt idx="149">
                  <c:v>40269</c:v>
                </c:pt>
                <c:pt idx="150">
                  <c:v>40360</c:v>
                </c:pt>
                <c:pt idx="151">
                  <c:v>40452</c:v>
                </c:pt>
                <c:pt idx="152">
                  <c:v>40544</c:v>
                </c:pt>
                <c:pt idx="153">
                  <c:v>40634</c:v>
                </c:pt>
                <c:pt idx="154">
                  <c:v>40725</c:v>
                </c:pt>
                <c:pt idx="155">
                  <c:v>40817</c:v>
                </c:pt>
                <c:pt idx="156">
                  <c:v>40909</c:v>
                </c:pt>
                <c:pt idx="157">
                  <c:v>41000</c:v>
                </c:pt>
                <c:pt idx="158">
                  <c:v>41091</c:v>
                </c:pt>
                <c:pt idx="159">
                  <c:v>41183</c:v>
                </c:pt>
                <c:pt idx="160">
                  <c:v>41275</c:v>
                </c:pt>
                <c:pt idx="161">
                  <c:v>41365</c:v>
                </c:pt>
                <c:pt idx="162">
                  <c:v>41456</c:v>
                </c:pt>
                <c:pt idx="163">
                  <c:v>41548</c:v>
                </c:pt>
                <c:pt idx="164">
                  <c:v>41640</c:v>
                </c:pt>
                <c:pt idx="165">
                  <c:v>41730</c:v>
                </c:pt>
                <c:pt idx="166">
                  <c:v>41821</c:v>
                </c:pt>
                <c:pt idx="167">
                  <c:v>41913</c:v>
                </c:pt>
                <c:pt idx="168">
                  <c:v>42005</c:v>
                </c:pt>
                <c:pt idx="169">
                  <c:v>42095</c:v>
                </c:pt>
                <c:pt idx="170">
                  <c:v>42186</c:v>
                </c:pt>
                <c:pt idx="171">
                  <c:v>42278</c:v>
                </c:pt>
                <c:pt idx="172">
                  <c:v>42370</c:v>
                </c:pt>
                <c:pt idx="173">
                  <c:v>42461</c:v>
                </c:pt>
                <c:pt idx="174">
                  <c:v>42552</c:v>
                </c:pt>
                <c:pt idx="175">
                  <c:v>42644</c:v>
                </c:pt>
                <c:pt idx="176">
                  <c:v>42736</c:v>
                </c:pt>
                <c:pt idx="177">
                  <c:v>42826</c:v>
                </c:pt>
                <c:pt idx="178">
                  <c:v>42917</c:v>
                </c:pt>
                <c:pt idx="179">
                  <c:v>43009</c:v>
                </c:pt>
                <c:pt idx="180">
                  <c:v>43101</c:v>
                </c:pt>
                <c:pt idx="181">
                  <c:v>43191</c:v>
                </c:pt>
                <c:pt idx="182">
                  <c:v>43282</c:v>
                </c:pt>
                <c:pt idx="183">
                  <c:v>43374</c:v>
                </c:pt>
                <c:pt idx="184">
                  <c:v>43466</c:v>
                </c:pt>
                <c:pt idx="185">
                  <c:v>43556</c:v>
                </c:pt>
                <c:pt idx="186">
                  <c:v>43647</c:v>
                </c:pt>
                <c:pt idx="187">
                  <c:v>43739</c:v>
                </c:pt>
                <c:pt idx="188">
                  <c:v>43831</c:v>
                </c:pt>
                <c:pt idx="189">
                  <c:v>43922</c:v>
                </c:pt>
              </c:numCache>
            </c:numRef>
          </c:cat>
          <c:val>
            <c:numRef>
              <c:f>[1]FRED_Data!$G$3:$G$191</c:f>
              <c:numCache>
                <c:formatCode>General</c:formatCode>
                <c:ptCount val="189"/>
                <c:pt idx="48">
                  <c:v>2.176782187079174E-2</c:v>
                </c:pt>
                <c:pt idx="49">
                  <c:v>2.3839036622255263E-3</c:v>
                </c:pt>
                <c:pt idx="50">
                  <c:v>1.4394048112453607E-2</c:v>
                </c:pt>
                <c:pt idx="51">
                  <c:v>2.2596230014975308E-2</c:v>
                </c:pt>
                <c:pt idx="52">
                  <c:v>7.0313354542015953E-3</c:v>
                </c:pt>
                <c:pt idx="53">
                  <c:v>-1.727783111141365E-2</c:v>
                </c:pt>
                <c:pt idx="54">
                  <c:v>2.1860378756246641E-2</c:v>
                </c:pt>
                <c:pt idx="55">
                  <c:v>1.0624950868188602E-2</c:v>
                </c:pt>
                <c:pt idx="56">
                  <c:v>-4.3112710783201492E-3</c:v>
                </c:pt>
                <c:pt idx="57">
                  <c:v>-8.1351984346617508E-3</c:v>
                </c:pt>
                <c:pt idx="58">
                  <c:v>1.2761307939173216E-2</c:v>
                </c:pt>
                <c:pt idx="59">
                  <c:v>5.703109718183527E-3</c:v>
                </c:pt>
                <c:pt idx="60">
                  <c:v>2.1371316850265901E-2</c:v>
                </c:pt>
                <c:pt idx="61">
                  <c:v>1.0652912335980373E-3</c:v>
                </c:pt>
                <c:pt idx="62">
                  <c:v>7.4938886072160931E-3</c:v>
                </c:pt>
                <c:pt idx="63">
                  <c:v>1.116830907124202E-2</c:v>
                </c:pt>
                <c:pt idx="64">
                  <c:v>1.1952568109688899E-2</c:v>
                </c:pt>
                <c:pt idx="65">
                  <c:v>-1.7909228455473246E-3</c:v>
                </c:pt>
                <c:pt idx="66">
                  <c:v>9.889414245642077E-3</c:v>
                </c:pt>
                <c:pt idx="67">
                  <c:v>-1.1075363196074625E-2</c:v>
                </c:pt>
                <c:pt idx="68">
                  <c:v>-7.314324094994812E-3</c:v>
                </c:pt>
                <c:pt idx="69">
                  <c:v>-8.4155300780570097E-3</c:v>
                </c:pt>
                <c:pt idx="70">
                  <c:v>-5.711359826944892E-3</c:v>
                </c:pt>
                <c:pt idx="71">
                  <c:v>-1.6726742190922426E-2</c:v>
                </c:pt>
                <c:pt idx="72">
                  <c:v>-2.7183241855565192E-2</c:v>
                </c:pt>
                <c:pt idx="73">
                  <c:v>-5.1750687928696526E-2</c:v>
                </c:pt>
                <c:pt idx="74">
                  <c:v>-2.0531590151308718E-2</c:v>
                </c:pt>
                <c:pt idx="75">
                  <c:v>-8.6990269278908738E-3</c:v>
                </c:pt>
                <c:pt idx="76">
                  <c:v>-2.5419744536155853E-2</c:v>
                </c:pt>
                <c:pt idx="77">
                  <c:v>-5.1500330741515013E-2</c:v>
                </c:pt>
                <c:pt idx="78">
                  <c:v>-3.165913710054793E-3</c:v>
                </c:pt>
                <c:pt idx="79">
                  <c:v>-1.6874412722525645E-2</c:v>
                </c:pt>
                <c:pt idx="80">
                  <c:v>-2.1045330216343756E-2</c:v>
                </c:pt>
                <c:pt idx="81">
                  <c:v>-2.2960939318431909E-2</c:v>
                </c:pt>
                <c:pt idx="82">
                  <c:v>2.2256115618105761E-2</c:v>
                </c:pt>
                <c:pt idx="83">
                  <c:v>9.5140639700005726E-3</c:v>
                </c:pt>
                <c:pt idx="84">
                  <c:v>2.255261777899022E-2</c:v>
                </c:pt>
                <c:pt idx="85">
                  <c:v>-1.0883585034698214E-2</c:v>
                </c:pt>
                <c:pt idx="86">
                  <c:v>3.3834125375010501E-2</c:v>
                </c:pt>
                <c:pt idx="87">
                  <c:v>2.980868659098505E-2</c:v>
                </c:pt>
                <c:pt idx="88">
                  <c:v>3.9513828931670401E-2</c:v>
                </c:pt>
                <c:pt idx="89">
                  <c:v>-9.7062303747199848E-4</c:v>
                </c:pt>
                <c:pt idx="90">
                  <c:v>2.3444765989379165E-2</c:v>
                </c:pt>
                <c:pt idx="91">
                  <c:v>2.2298643743184295E-2</c:v>
                </c:pt>
                <c:pt idx="92">
                  <c:v>-5.4112349591125312E-2</c:v>
                </c:pt>
                <c:pt idx="93">
                  <c:v>-1.6376335448140638E-2</c:v>
                </c:pt>
                <c:pt idx="94">
                  <c:v>1.5045416747282407E-2</c:v>
                </c:pt>
                <c:pt idx="95">
                  <c:v>-1.6013986363493833E-3</c:v>
                </c:pt>
                <c:pt idx="96">
                  <c:v>-9.544358262459969E-2</c:v>
                </c:pt>
                <c:pt idx="97">
                  <c:v>-1.6760925979408346E-2</c:v>
                </c:pt>
                <c:pt idx="98">
                  <c:v>-6.2883626356213264E-4</c:v>
                </c:pt>
                <c:pt idx="99">
                  <c:v>1.0252481485678354E-2</c:v>
                </c:pt>
                <c:pt idx="100">
                  <c:v>1.8596580174493921E-2</c:v>
                </c:pt>
                <c:pt idx="101">
                  <c:v>-4.2658522754237963E-3</c:v>
                </c:pt>
                <c:pt idx="102">
                  <c:v>-2.7630601481989947E-3</c:v>
                </c:pt>
                <c:pt idx="103">
                  <c:v>3.3507224627141362E-2</c:v>
                </c:pt>
                <c:pt idx="104">
                  <c:v>8.3441404194659098E-3</c:v>
                </c:pt>
                <c:pt idx="105">
                  <c:v>-1.8956669920385063E-3</c:v>
                </c:pt>
                <c:pt idx="106">
                  <c:v>1.5440421454730692E-2</c:v>
                </c:pt>
                <c:pt idx="107">
                  <c:v>-1.6618674843459112E-2</c:v>
                </c:pt>
                <c:pt idx="108">
                  <c:v>4.2405369723547519E-2</c:v>
                </c:pt>
                <c:pt idx="109">
                  <c:v>1.3293596612618974E-2</c:v>
                </c:pt>
                <c:pt idx="110">
                  <c:v>1.7990071680636349E-2</c:v>
                </c:pt>
                <c:pt idx="111">
                  <c:v>6.913856816680744E-2</c:v>
                </c:pt>
                <c:pt idx="112">
                  <c:v>-1.2385421745783012E-2</c:v>
                </c:pt>
                <c:pt idx="113">
                  <c:v>-3.2029622930154641E-2</c:v>
                </c:pt>
                <c:pt idx="114">
                  <c:v>-2.315131258637166E-2</c:v>
                </c:pt>
                <c:pt idx="115">
                  <c:v>-7.327760498652758E-3</c:v>
                </c:pt>
                <c:pt idx="116">
                  <c:v>1.4521625379742957E-2</c:v>
                </c:pt>
                <c:pt idx="117">
                  <c:v>-1.52963548045558E-2</c:v>
                </c:pt>
                <c:pt idx="118">
                  <c:v>-2.9890488160061145E-3</c:v>
                </c:pt>
                <c:pt idx="119">
                  <c:v>-5.5873911319511875E-3</c:v>
                </c:pt>
                <c:pt idx="120">
                  <c:v>8.2971977516844118E-3</c:v>
                </c:pt>
                <c:pt idx="121">
                  <c:v>4.1469011772061427E-3</c:v>
                </c:pt>
                <c:pt idx="122">
                  <c:v>-1.9416299387008101E-2</c:v>
                </c:pt>
                <c:pt idx="123">
                  <c:v>-1.1274442437939812E-2</c:v>
                </c:pt>
                <c:pt idx="124">
                  <c:v>3.325292400165035E-2</c:v>
                </c:pt>
                <c:pt idx="125">
                  <c:v>1.5938388247650408E-2</c:v>
                </c:pt>
                <c:pt idx="126">
                  <c:v>9.5513912062701264E-4</c:v>
                </c:pt>
                <c:pt idx="127">
                  <c:v>2.2239984295974041E-2</c:v>
                </c:pt>
                <c:pt idx="128">
                  <c:v>2.1585077530942551E-2</c:v>
                </c:pt>
                <c:pt idx="129">
                  <c:v>2.7472694152280548E-2</c:v>
                </c:pt>
                <c:pt idx="130">
                  <c:v>1.8685726322205713E-2</c:v>
                </c:pt>
                <c:pt idx="131">
                  <c:v>8.0864647427700016E-3</c:v>
                </c:pt>
                <c:pt idx="132">
                  <c:v>3.4458643237450369E-2</c:v>
                </c:pt>
                <c:pt idx="133">
                  <c:v>-5.8787854053339557E-3</c:v>
                </c:pt>
                <c:pt idx="134">
                  <c:v>-1.8298037683662813E-2</c:v>
                </c:pt>
                <c:pt idx="135">
                  <c:v>3.4931531255719947E-2</c:v>
                </c:pt>
                <c:pt idx="136">
                  <c:v>2.8760005136309587E-2</c:v>
                </c:pt>
                <c:pt idx="137">
                  <c:v>-1.346159992775053E-2</c:v>
                </c:pt>
                <c:pt idx="138">
                  <c:v>2.7783192483486062E-2</c:v>
                </c:pt>
                <c:pt idx="139">
                  <c:v>-1.7032651327142311E-3</c:v>
                </c:pt>
                <c:pt idx="140">
                  <c:v>1.934935947941702E-2</c:v>
                </c:pt>
                <c:pt idx="141">
                  <c:v>3.8500216148886234E-2</c:v>
                </c:pt>
                <c:pt idx="142">
                  <c:v>-3.0030217026846894E-2</c:v>
                </c:pt>
                <c:pt idx="143">
                  <c:v>-3.6691060714477912E-2</c:v>
                </c:pt>
                <c:pt idx="144">
                  <c:v>-3.1952573184985317E-2</c:v>
                </c:pt>
                <c:pt idx="145">
                  <c:v>-3.5730375195118153E-2</c:v>
                </c:pt>
                <c:pt idx="146">
                  <c:v>-3.0910300976215766E-2</c:v>
                </c:pt>
                <c:pt idx="147">
                  <c:v>-3.0723907511482944E-2</c:v>
                </c:pt>
                <c:pt idx="148">
                  <c:v>-3.4858543718055073E-2</c:v>
                </c:pt>
                <c:pt idx="149">
                  <c:v>-5.3601936817496924E-3</c:v>
                </c:pt>
                <c:pt idx="150">
                  <c:v>1.8909996413448414E-3</c:v>
                </c:pt>
                <c:pt idx="151">
                  <c:v>-1.3213444942142468E-2</c:v>
                </c:pt>
                <c:pt idx="152">
                  <c:v>-2.0833688859206587E-2</c:v>
                </c:pt>
                <c:pt idx="153">
                  <c:v>-1.0401448281566182E-2</c:v>
                </c:pt>
                <c:pt idx="154">
                  <c:v>8.4110421517989472E-3</c:v>
                </c:pt>
                <c:pt idx="155">
                  <c:v>3.7070868003692982E-3</c:v>
                </c:pt>
                <c:pt idx="156">
                  <c:v>9.5612374394800914E-3</c:v>
                </c:pt>
                <c:pt idx="157">
                  <c:v>8.2739951964912687E-3</c:v>
                </c:pt>
                <c:pt idx="158">
                  <c:v>7.1728504354125313E-3</c:v>
                </c:pt>
                <c:pt idx="159">
                  <c:v>2.0552252207997789E-2</c:v>
                </c:pt>
                <c:pt idx="160">
                  <c:v>2.3220269534574194E-3</c:v>
                </c:pt>
                <c:pt idx="161">
                  <c:v>1.5933197623965653E-2</c:v>
                </c:pt>
                <c:pt idx="162">
                  <c:v>1.9595920236397533E-2</c:v>
                </c:pt>
                <c:pt idx="163">
                  <c:v>3.0985198288230056E-2</c:v>
                </c:pt>
                <c:pt idx="164">
                  <c:v>-4.8072045433863167E-3</c:v>
                </c:pt>
                <c:pt idx="165">
                  <c:v>1.3897301250015806E-2</c:v>
                </c:pt>
                <c:pt idx="166">
                  <c:v>1.5230372538218333E-2</c:v>
                </c:pt>
                <c:pt idx="167">
                  <c:v>2.8331748407988321E-2</c:v>
                </c:pt>
                <c:pt idx="168">
                  <c:v>2.4842647109032001E-2</c:v>
                </c:pt>
                <c:pt idx="169">
                  <c:v>3.7772083698750085E-4</c:v>
                </c:pt>
                <c:pt idx="170">
                  <c:v>-3.7557121544620326E-3</c:v>
                </c:pt>
                <c:pt idx="171">
                  <c:v>2.0853379616731157E-2</c:v>
                </c:pt>
                <c:pt idx="172">
                  <c:v>2.3592657845206269E-2</c:v>
                </c:pt>
                <c:pt idx="173">
                  <c:v>3.9159418767691833E-3</c:v>
                </c:pt>
                <c:pt idx="174">
                  <c:v>-3.2901906687588479E-3</c:v>
                </c:pt>
                <c:pt idx="175">
                  <c:v>1.0604714192353768E-2</c:v>
                </c:pt>
                <c:pt idx="176">
                  <c:v>1.9838739850728027E-2</c:v>
                </c:pt>
                <c:pt idx="177">
                  <c:v>7.9418582629640772E-3</c:v>
                </c:pt>
                <c:pt idx="178">
                  <c:v>-3.0255763123635667E-3</c:v>
                </c:pt>
                <c:pt idx="179">
                  <c:v>2.192623894810097E-2</c:v>
                </c:pt>
                <c:pt idx="180">
                  <c:v>1.5735130808720552E-2</c:v>
                </c:pt>
                <c:pt idx="181">
                  <c:v>1.3187979752515577E-2</c:v>
                </c:pt>
                <c:pt idx="182">
                  <c:v>1.4217606776613457E-2</c:v>
                </c:pt>
                <c:pt idx="183">
                  <c:v>-2.3590659648840277E-3</c:v>
                </c:pt>
                <c:pt idx="184">
                  <c:v>5.9680468679340938E-3</c:v>
                </c:pt>
                <c:pt idx="185">
                  <c:v>1.4442606183344593E-2</c:v>
                </c:pt>
                <c:pt idx="186">
                  <c:v>-4.6798566668159727E-3</c:v>
                </c:pt>
                <c:pt idx="187">
                  <c:v>2.6351348552935167E-2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B-4DE7-AE3A-F81EFABD6E71}"/>
            </c:ext>
          </c:extLst>
        </c:ser>
        <c:ser>
          <c:idx val="1"/>
          <c:order val="2"/>
          <c:tx>
            <c:v>All Commercial Banks</c:v>
          </c:tx>
          <c:spPr>
            <a:ln w="28575" cap="rnd">
              <a:solidFill>
                <a:srgbClr val="12395B"/>
              </a:solidFill>
              <a:round/>
            </a:ln>
            <a:effectLst/>
          </c:spPr>
          <c:marker>
            <c:symbol val="none"/>
          </c:marker>
          <c:cat>
            <c:numRef>
              <c:f>[1]FRED_Data!$A$2:$A$191</c:f>
              <c:numCache>
                <c:formatCode>General</c:formatCode>
                <c:ptCount val="190"/>
                <c:pt idx="0">
                  <c:v>26665</c:v>
                </c:pt>
                <c:pt idx="1">
                  <c:v>26755</c:v>
                </c:pt>
                <c:pt idx="2">
                  <c:v>26846</c:v>
                </c:pt>
                <c:pt idx="3">
                  <c:v>26938</c:v>
                </c:pt>
                <c:pt idx="4">
                  <c:v>27030</c:v>
                </c:pt>
                <c:pt idx="5">
                  <c:v>27120</c:v>
                </c:pt>
                <c:pt idx="6">
                  <c:v>27211</c:v>
                </c:pt>
                <c:pt idx="7">
                  <c:v>27303</c:v>
                </c:pt>
                <c:pt idx="8">
                  <c:v>27395</c:v>
                </c:pt>
                <c:pt idx="9">
                  <c:v>27485</c:v>
                </c:pt>
                <c:pt idx="10">
                  <c:v>27576</c:v>
                </c:pt>
                <c:pt idx="11">
                  <c:v>27668</c:v>
                </c:pt>
                <c:pt idx="12">
                  <c:v>27760</c:v>
                </c:pt>
                <c:pt idx="13">
                  <c:v>27851</c:v>
                </c:pt>
                <c:pt idx="14">
                  <c:v>27942</c:v>
                </c:pt>
                <c:pt idx="15">
                  <c:v>28034</c:v>
                </c:pt>
                <c:pt idx="16">
                  <c:v>28126</c:v>
                </c:pt>
                <c:pt idx="17">
                  <c:v>28216</c:v>
                </c:pt>
                <c:pt idx="18">
                  <c:v>28307</c:v>
                </c:pt>
                <c:pt idx="19">
                  <c:v>28399</c:v>
                </c:pt>
                <c:pt idx="20">
                  <c:v>28491</c:v>
                </c:pt>
                <c:pt idx="21">
                  <c:v>28581</c:v>
                </c:pt>
                <c:pt idx="22">
                  <c:v>28672</c:v>
                </c:pt>
                <c:pt idx="23">
                  <c:v>28764</c:v>
                </c:pt>
                <c:pt idx="24">
                  <c:v>28856</c:v>
                </c:pt>
                <c:pt idx="25">
                  <c:v>28946</c:v>
                </c:pt>
                <c:pt idx="26">
                  <c:v>29037</c:v>
                </c:pt>
                <c:pt idx="27">
                  <c:v>29129</c:v>
                </c:pt>
                <c:pt idx="28">
                  <c:v>29221</c:v>
                </c:pt>
                <c:pt idx="29">
                  <c:v>29312</c:v>
                </c:pt>
                <c:pt idx="30">
                  <c:v>29403</c:v>
                </c:pt>
                <c:pt idx="31">
                  <c:v>29495</c:v>
                </c:pt>
                <c:pt idx="32">
                  <c:v>29587</c:v>
                </c:pt>
                <c:pt idx="33">
                  <c:v>29677</c:v>
                </c:pt>
                <c:pt idx="34">
                  <c:v>29768</c:v>
                </c:pt>
                <c:pt idx="35">
                  <c:v>29860</c:v>
                </c:pt>
                <c:pt idx="36">
                  <c:v>29952</c:v>
                </c:pt>
                <c:pt idx="37">
                  <c:v>30042</c:v>
                </c:pt>
                <c:pt idx="38">
                  <c:v>30133</c:v>
                </c:pt>
                <c:pt idx="39">
                  <c:v>30225</c:v>
                </c:pt>
                <c:pt idx="40">
                  <c:v>30317</c:v>
                </c:pt>
                <c:pt idx="41">
                  <c:v>30407</c:v>
                </c:pt>
                <c:pt idx="42">
                  <c:v>30498</c:v>
                </c:pt>
                <c:pt idx="43">
                  <c:v>30590</c:v>
                </c:pt>
                <c:pt idx="44">
                  <c:v>30682</c:v>
                </c:pt>
                <c:pt idx="45">
                  <c:v>30773</c:v>
                </c:pt>
                <c:pt idx="46">
                  <c:v>30864</c:v>
                </c:pt>
                <c:pt idx="47">
                  <c:v>30956</c:v>
                </c:pt>
                <c:pt idx="48">
                  <c:v>31048</c:v>
                </c:pt>
                <c:pt idx="49">
                  <c:v>31138</c:v>
                </c:pt>
                <c:pt idx="50">
                  <c:v>31229</c:v>
                </c:pt>
                <c:pt idx="51">
                  <c:v>31321</c:v>
                </c:pt>
                <c:pt idx="52">
                  <c:v>31413</c:v>
                </c:pt>
                <c:pt idx="53">
                  <c:v>31503</c:v>
                </c:pt>
                <c:pt idx="54">
                  <c:v>31594</c:v>
                </c:pt>
                <c:pt idx="55">
                  <c:v>31686</c:v>
                </c:pt>
                <c:pt idx="56">
                  <c:v>31778</c:v>
                </c:pt>
                <c:pt idx="57">
                  <c:v>31868</c:v>
                </c:pt>
                <c:pt idx="58">
                  <c:v>31959</c:v>
                </c:pt>
                <c:pt idx="59">
                  <c:v>32051</c:v>
                </c:pt>
                <c:pt idx="60">
                  <c:v>32143</c:v>
                </c:pt>
                <c:pt idx="61">
                  <c:v>32234</c:v>
                </c:pt>
                <c:pt idx="62">
                  <c:v>32325</c:v>
                </c:pt>
                <c:pt idx="63">
                  <c:v>32417</c:v>
                </c:pt>
                <c:pt idx="64">
                  <c:v>32509</c:v>
                </c:pt>
                <c:pt idx="65">
                  <c:v>32599</c:v>
                </c:pt>
                <c:pt idx="66">
                  <c:v>32690</c:v>
                </c:pt>
                <c:pt idx="67">
                  <c:v>32782</c:v>
                </c:pt>
                <c:pt idx="68">
                  <c:v>32874</c:v>
                </c:pt>
                <c:pt idx="69">
                  <c:v>32964</c:v>
                </c:pt>
                <c:pt idx="70">
                  <c:v>33055</c:v>
                </c:pt>
                <c:pt idx="71">
                  <c:v>33147</c:v>
                </c:pt>
                <c:pt idx="72">
                  <c:v>33239</c:v>
                </c:pt>
                <c:pt idx="73">
                  <c:v>33329</c:v>
                </c:pt>
                <c:pt idx="74">
                  <c:v>33420</c:v>
                </c:pt>
                <c:pt idx="75">
                  <c:v>33512</c:v>
                </c:pt>
                <c:pt idx="76">
                  <c:v>33604</c:v>
                </c:pt>
                <c:pt idx="77">
                  <c:v>33695</c:v>
                </c:pt>
                <c:pt idx="78">
                  <c:v>33786</c:v>
                </c:pt>
                <c:pt idx="79">
                  <c:v>33878</c:v>
                </c:pt>
                <c:pt idx="80">
                  <c:v>33970</c:v>
                </c:pt>
                <c:pt idx="81">
                  <c:v>34060</c:v>
                </c:pt>
                <c:pt idx="82">
                  <c:v>34151</c:v>
                </c:pt>
                <c:pt idx="83">
                  <c:v>34243</c:v>
                </c:pt>
                <c:pt idx="84">
                  <c:v>34335</c:v>
                </c:pt>
                <c:pt idx="85">
                  <c:v>34425</c:v>
                </c:pt>
                <c:pt idx="86">
                  <c:v>34516</c:v>
                </c:pt>
                <c:pt idx="87">
                  <c:v>34608</c:v>
                </c:pt>
                <c:pt idx="88">
                  <c:v>34700</c:v>
                </c:pt>
                <c:pt idx="89">
                  <c:v>34790</c:v>
                </c:pt>
                <c:pt idx="90">
                  <c:v>34881</c:v>
                </c:pt>
                <c:pt idx="91">
                  <c:v>34973</c:v>
                </c:pt>
                <c:pt idx="92">
                  <c:v>35065</c:v>
                </c:pt>
                <c:pt idx="93">
                  <c:v>35156</c:v>
                </c:pt>
                <c:pt idx="94">
                  <c:v>35247</c:v>
                </c:pt>
                <c:pt idx="95">
                  <c:v>35339</c:v>
                </c:pt>
                <c:pt idx="96">
                  <c:v>35431</c:v>
                </c:pt>
                <c:pt idx="97">
                  <c:v>35521</c:v>
                </c:pt>
                <c:pt idx="98">
                  <c:v>35612</c:v>
                </c:pt>
                <c:pt idx="99">
                  <c:v>35704</c:v>
                </c:pt>
                <c:pt idx="100">
                  <c:v>35796</c:v>
                </c:pt>
                <c:pt idx="101">
                  <c:v>35886</c:v>
                </c:pt>
                <c:pt idx="102">
                  <c:v>35977</c:v>
                </c:pt>
                <c:pt idx="103">
                  <c:v>36069</c:v>
                </c:pt>
                <c:pt idx="104">
                  <c:v>36161</c:v>
                </c:pt>
                <c:pt idx="105">
                  <c:v>36251</c:v>
                </c:pt>
                <c:pt idx="106">
                  <c:v>36342</c:v>
                </c:pt>
                <c:pt idx="107">
                  <c:v>36434</c:v>
                </c:pt>
                <c:pt idx="108">
                  <c:v>36526</c:v>
                </c:pt>
                <c:pt idx="109">
                  <c:v>36617</c:v>
                </c:pt>
                <c:pt idx="110">
                  <c:v>36708</c:v>
                </c:pt>
                <c:pt idx="111">
                  <c:v>36800</c:v>
                </c:pt>
                <c:pt idx="112">
                  <c:v>36892</c:v>
                </c:pt>
                <c:pt idx="113">
                  <c:v>36982</c:v>
                </c:pt>
                <c:pt idx="114">
                  <c:v>37073</c:v>
                </c:pt>
                <c:pt idx="115">
                  <c:v>37165</c:v>
                </c:pt>
                <c:pt idx="116">
                  <c:v>37257</c:v>
                </c:pt>
                <c:pt idx="117">
                  <c:v>37347</c:v>
                </c:pt>
                <c:pt idx="118">
                  <c:v>37438</c:v>
                </c:pt>
                <c:pt idx="119">
                  <c:v>37530</c:v>
                </c:pt>
                <c:pt idx="120">
                  <c:v>37622</c:v>
                </c:pt>
                <c:pt idx="121">
                  <c:v>37712</c:v>
                </c:pt>
                <c:pt idx="122">
                  <c:v>37803</c:v>
                </c:pt>
                <c:pt idx="123">
                  <c:v>37895</c:v>
                </c:pt>
                <c:pt idx="124">
                  <c:v>37987</c:v>
                </c:pt>
                <c:pt idx="125">
                  <c:v>38078</c:v>
                </c:pt>
                <c:pt idx="126">
                  <c:v>38169</c:v>
                </c:pt>
                <c:pt idx="127">
                  <c:v>38261</c:v>
                </c:pt>
                <c:pt idx="128">
                  <c:v>38353</c:v>
                </c:pt>
                <c:pt idx="129">
                  <c:v>38443</c:v>
                </c:pt>
                <c:pt idx="130">
                  <c:v>38534</c:v>
                </c:pt>
                <c:pt idx="131">
                  <c:v>38626</c:v>
                </c:pt>
                <c:pt idx="132">
                  <c:v>38718</c:v>
                </c:pt>
                <c:pt idx="133">
                  <c:v>38808</c:v>
                </c:pt>
                <c:pt idx="134">
                  <c:v>38899</c:v>
                </c:pt>
                <c:pt idx="135">
                  <c:v>38991</c:v>
                </c:pt>
                <c:pt idx="136">
                  <c:v>39083</c:v>
                </c:pt>
                <c:pt idx="137">
                  <c:v>39173</c:v>
                </c:pt>
                <c:pt idx="138">
                  <c:v>39264</c:v>
                </c:pt>
                <c:pt idx="139">
                  <c:v>39356</c:v>
                </c:pt>
                <c:pt idx="140">
                  <c:v>39448</c:v>
                </c:pt>
                <c:pt idx="141">
                  <c:v>39539</c:v>
                </c:pt>
                <c:pt idx="142">
                  <c:v>39630</c:v>
                </c:pt>
                <c:pt idx="143">
                  <c:v>39722</c:v>
                </c:pt>
                <c:pt idx="144">
                  <c:v>39814</c:v>
                </c:pt>
                <c:pt idx="145">
                  <c:v>39904</c:v>
                </c:pt>
                <c:pt idx="146">
                  <c:v>39995</c:v>
                </c:pt>
                <c:pt idx="147">
                  <c:v>40087</c:v>
                </c:pt>
                <c:pt idx="148">
                  <c:v>40179</c:v>
                </c:pt>
                <c:pt idx="149">
                  <c:v>40269</c:v>
                </c:pt>
                <c:pt idx="150">
                  <c:v>40360</c:v>
                </c:pt>
                <c:pt idx="151">
                  <c:v>40452</c:v>
                </c:pt>
                <c:pt idx="152">
                  <c:v>40544</c:v>
                </c:pt>
                <c:pt idx="153">
                  <c:v>40634</c:v>
                </c:pt>
                <c:pt idx="154">
                  <c:v>40725</c:v>
                </c:pt>
                <c:pt idx="155">
                  <c:v>40817</c:v>
                </c:pt>
                <c:pt idx="156">
                  <c:v>40909</c:v>
                </c:pt>
                <c:pt idx="157">
                  <c:v>41000</c:v>
                </c:pt>
                <c:pt idx="158">
                  <c:v>41091</c:v>
                </c:pt>
                <c:pt idx="159">
                  <c:v>41183</c:v>
                </c:pt>
                <c:pt idx="160">
                  <c:v>41275</c:v>
                </c:pt>
                <c:pt idx="161">
                  <c:v>41365</c:v>
                </c:pt>
                <c:pt idx="162">
                  <c:v>41456</c:v>
                </c:pt>
                <c:pt idx="163">
                  <c:v>41548</c:v>
                </c:pt>
                <c:pt idx="164">
                  <c:v>41640</c:v>
                </c:pt>
                <c:pt idx="165">
                  <c:v>41730</c:v>
                </c:pt>
                <c:pt idx="166">
                  <c:v>41821</c:v>
                </c:pt>
                <c:pt idx="167">
                  <c:v>41913</c:v>
                </c:pt>
                <c:pt idx="168">
                  <c:v>42005</c:v>
                </c:pt>
                <c:pt idx="169">
                  <c:v>42095</c:v>
                </c:pt>
                <c:pt idx="170">
                  <c:v>42186</c:v>
                </c:pt>
                <c:pt idx="171">
                  <c:v>42278</c:v>
                </c:pt>
                <c:pt idx="172">
                  <c:v>42370</c:v>
                </c:pt>
                <c:pt idx="173">
                  <c:v>42461</c:v>
                </c:pt>
                <c:pt idx="174">
                  <c:v>42552</c:v>
                </c:pt>
                <c:pt idx="175">
                  <c:v>42644</c:v>
                </c:pt>
                <c:pt idx="176">
                  <c:v>42736</c:v>
                </c:pt>
                <c:pt idx="177">
                  <c:v>42826</c:v>
                </c:pt>
                <c:pt idx="178">
                  <c:v>42917</c:v>
                </c:pt>
                <c:pt idx="179">
                  <c:v>43009</c:v>
                </c:pt>
                <c:pt idx="180">
                  <c:v>43101</c:v>
                </c:pt>
                <c:pt idx="181">
                  <c:v>43191</c:v>
                </c:pt>
                <c:pt idx="182">
                  <c:v>43282</c:v>
                </c:pt>
                <c:pt idx="183">
                  <c:v>43374</c:v>
                </c:pt>
                <c:pt idx="184">
                  <c:v>43466</c:v>
                </c:pt>
                <c:pt idx="185">
                  <c:v>43556</c:v>
                </c:pt>
                <c:pt idx="186">
                  <c:v>43647</c:v>
                </c:pt>
                <c:pt idx="187">
                  <c:v>43739</c:v>
                </c:pt>
                <c:pt idx="188">
                  <c:v>43831</c:v>
                </c:pt>
                <c:pt idx="189">
                  <c:v>43922</c:v>
                </c:pt>
              </c:numCache>
            </c:numRef>
          </c:cat>
          <c:val>
            <c:numRef>
              <c:f>[1]FRED_Data!$F$3:$F$191</c:f>
              <c:numCache>
                <c:formatCode>General</c:formatCode>
                <c:ptCount val="189"/>
                <c:pt idx="0">
                  <c:v>4.7982551974495941E-2</c:v>
                </c:pt>
                <c:pt idx="1">
                  <c:v>3.6997368832118564E-2</c:v>
                </c:pt>
                <c:pt idx="2">
                  <c:v>1.8147357315728703E-2</c:v>
                </c:pt>
                <c:pt idx="3">
                  <c:v>5.1817186694298634E-2</c:v>
                </c:pt>
                <c:pt idx="4">
                  <c:v>5.8289797343031587E-2</c:v>
                </c:pt>
                <c:pt idx="5">
                  <c:v>4.0083828708920979E-2</c:v>
                </c:pt>
                <c:pt idx="6">
                  <c:v>1.7773256157545294E-2</c:v>
                </c:pt>
                <c:pt idx="7">
                  <c:v>-2.0498309701109791E-2</c:v>
                </c:pt>
                <c:pt idx="8">
                  <c:v>-1.8093632549995405E-2</c:v>
                </c:pt>
                <c:pt idx="9">
                  <c:v>-8.8485022712414315E-3</c:v>
                </c:pt>
                <c:pt idx="10">
                  <c:v>6.6922947282249965E-3</c:v>
                </c:pt>
                <c:pt idx="11">
                  <c:v>-3.1276782423112104E-2</c:v>
                </c:pt>
                <c:pt idx="12">
                  <c:v>9.0360106924444478E-3</c:v>
                </c:pt>
                <c:pt idx="13">
                  <c:v>1.0084841395695317E-2</c:v>
                </c:pt>
                <c:pt idx="14">
                  <c:v>2.0501995584491079E-2</c:v>
                </c:pt>
                <c:pt idx="15">
                  <c:v>2.2570244066498758E-2</c:v>
                </c:pt>
                <c:pt idx="16">
                  <c:v>2.5034841255024746E-2</c:v>
                </c:pt>
                <c:pt idx="17">
                  <c:v>2.5628798790255675E-2</c:v>
                </c:pt>
                <c:pt idx="18">
                  <c:v>2.843292251378525E-2</c:v>
                </c:pt>
                <c:pt idx="19">
                  <c:v>4.5641467776318959E-2</c:v>
                </c:pt>
                <c:pt idx="20">
                  <c:v>4.4376583787964795E-2</c:v>
                </c:pt>
                <c:pt idx="21">
                  <c:v>2.9081511639186854E-2</c:v>
                </c:pt>
                <c:pt idx="22">
                  <c:v>2.5266180257851333E-2</c:v>
                </c:pt>
                <c:pt idx="23">
                  <c:v>5.1548858042387569E-2</c:v>
                </c:pt>
                <c:pt idx="24">
                  <c:v>6.0787568976757349E-2</c:v>
                </c:pt>
                <c:pt idx="25">
                  <c:v>3.9289054898890778E-2</c:v>
                </c:pt>
                <c:pt idx="26">
                  <c:v>1.8726088529802967E-2</c:v>
                </c:pt>
                <c:pt idx="27">
                  <c:v>3.0953798638680894E-2</c:v>
                </c:pt>
                <c:pt idx="28">
                  <c:v>-1.0032743543896537E-2</c:v>
                </c:pt>
                <c:pt idx="29">
                  <c:v>2.709273097455505E-2</c:v>
                </c:pt>
                <c:pt idx="30">
                  <c:v>5.6077331368979438E-2</c:v>
                </c:pt>
                <c:pt idx="31">
                  <c:v>9.5961544941030805E-3</c:v>
                </c:pt>
                <c:pt idx="32">
                  <c:v>4.4206817315039469E-2</c:v>
                </c:pt>
                <c:pt idx="33">
                  <c:v>3.6038055935725496E-2</c:v>
                </c:pt>
                <c:pt idx="34">
                  <c:v>3.0419459954889625E-2</c:v>
                </c:pt>
                <c:pt idx="35">
                  <c:v>4.1792400955519567E-2</c:v>
                </c:pt>
                <c:pt idx="36">
                  <c:v>4.3421154419491605E-2</c:v>
                </c:pt>
                <c:pt idx="37">
                  <c:v>2.3978301335280967E-2</c:v>
                </c:pt>
                <c:pt idx="38">
                  <c:v>-4.1547403790651192E-3</c:v>
                </c:pt>
                <c:pt idx="39">
                  <c:v>9.6882221605564898E-3</c:v>
                </c:pt>
                <c:pt idx="40">
                  <c:v>-1.9853461619003428E-3</c:v>
                </c:pt>
                <c:pt idx="41">
                  <c:v>2.2610829132980594E-2</c:v>
                </c:pt>
                <c:pt idx="42">
                  <c:v>3.0457619880959227E-2</c:v>
                </c:pt>
                <c:pt idx="43">
                  <c:v>3.9540558959784429E-2</c:v>
                </c:pt>
                <c:pt idx="44">
                  <c:v>4.7671087348870475E-2</c:v>
                </c:pt>
                <c:pt idx="45">
                  <c:v>1.9783186168572494E-2</c:v>
                </c:pt>
                <c:pt idx="46">
                  <c:v>2.6373059801876438E-2</c:v>
                </c:pt>
                <c:pt idx="47">
                  <c:v>1.5057497882167491E-2</c:v>
                </c:pt>
                <c:pt idx="48">
                  <c:v>1.3754353604015631E-3</c:v>
                </c:pt>
                <c:pt idx="49">
                  <c:v>2.7583852270561711E-2</c:v>
                </c:pt>
                <c:pt idx="50">
                  <c:v>2.3875693302675173E-3</c:v>
                </c:pt>
                <c:pt idx="51">
                  <c:v>2.1005160916850361E-2</c:v>
                </c:pt>
                <c:pt idx="52">
                  <c:v>1.3063821335301927E-2</c:v>
                </c:pt>
                <c:pt idx="53">
                  <c:v>5.9434901873008658E-3</c:v>
                </c:pt>
                <c:pt idx="54">
                  <c:v>7.0414418415686228E-2</c:v>
                </c:pt>
                <c:pt idx="55">
                  <c:v>-9.2166066926275964E-3</c:v>
                </c:pt>
                <c:pt idx="56">
                  <c:v>9.0637056290544717E-3</c:v>
                </c:pt>
                <c:pt idx="57">
                  <c:v>1.9009795930318582E-2</c:v>
                </c:pt>
                <c:pt idx="58">
                  <c:v>-6.5448700238128195E-4</c:v>
                </c:pt>
                <c:pt idx="59">
                  <c:v>1.3941264924738645E-2</c:v>
                </c:pt>
                <c:pt idx="60">
                  <c:v>3.3030644801681608E-2</c:v>
                </c:pt>
                <c:pt idx="61">
                  <c:v>4.8569171435521594E-3</c:v>
                </c:pt>
                <c:pt idx="62">
                  <c:v>1.5216197821232912E-2</c:v>
                </c:pt>
                <c:pt idx="63">
                  <c:v>2.1638973088233624E-2</c:v>
                </c:pt>
                <c:pt idx="64">
                  <c:v>1.0011956469082262E-2</c:v>
                </c:pt>
                <c:pt idx="65">
                  <c:v>1.9946703059372833E-2</c:v>
                </c:pt>
                <c:pt idx="66">
                  <c:v>-5.2388840252277024E-4</c:v>
                </c:pt>
                <c:pt idx="67">
                  <c:v>4.1140391778515927E-3</c:v>
                </c:pt>
                <c:pt idx="68">
                  <c:v>5.0090825011894343E-3</c:v>
                </c:pt>
                <c:pt idx="69">
                  <c:v>-4.2502949180134118E-3</c:v>
                </c:pt>
                <c:pt idx="70">
                  <c:v>6.1714963716168192E-3</c:v>
                </c:pt>
                <c:pt idx="71">
                  <c:v>-1.0978094523890574E-2</c:v>
                </c:pt>
                <c:pt idx="72">
                  <c:v>-1.4161032418650949E-2</c:v>
                </c:pt>
                <c:pt idx="73">
                  <c:v>-9.120388508440087E-3</c:v>
                </c:pt>
                <c:pt idx="74">
                  <c:v>-3.4312643573501736E-3</c:v>
                </c:pt>
                <c:pt idx="75">
                  <c:v>-1.9613276792588986E-2</c:v>
                </c:pt>
                <c:pt idx="76">
                  <c:v>-1.0844518238688311E-2</c:v>
                </c:pt>
                <c:pt idx="77">
                  <c:v>-3.3206062654745987E-3</c:v>
                </c:pt>
                <c:pt idx="78">
                  <c:v>-4.2175507612588611E-3</c:v>
                </c:pt>
                <c:pt idx="79">
                  <c:v>-1.2165353667110201E-2</c:v>
                </c:pt>
                <c:pt idx="80">
                  <c:v>3.0990194739352961E-3</c:v>
                </c:pt>
                <c:pt idx="81">
                  <c:v>-7.1997578710615998E-3</c:v>
                </c:pt>
                <c:pt idx="82">
                  <c:v>-5.338046383718863E-3</c:v>
                </c:pt>
                <c:pt idx="83">
                  <c:v>2.5807985538067384E-2</c:v>
                </c:pt>
                <c:pt idx="84">
                  <c:v>1.8107531248504932E-2</c:v>
                </c:pt>
                <c:pt idx="85">
                  <c:v>2.6502160919049635E-2</c:v>
                </c:pt>
                <c:pt idx="86">
                  <c:v>3.0447388149409695E-2</c:v>
                </c:pt>
                <c:pt idx="87">
                  <c:v>4.5305080631208874E-2</c:v>
                </c:pt>
                <c:pt idx="88">
                  <c:v>2.4928240074279632E-2</c:v>
                </c:pt>
                <c:pt idx="89">
                  <c:v>1.988219784376713E-2</c:v>
                </c:pt>
                <c:pt idx="90">
                  <c:v>1.3596891156212446E-2</c:v>
                </c:pt>
                <c:pt idx="91">
                  <c:v>1.891982769170136E-2</c:v>
                </c:pt>
                <c:pt idx="92">
                  <c:v>2.0012327787385067E-2</c:v>
                </c:pt>
                <c:pt idx="93">
                  <c:v>2.4156005458975588E-2</c:v>
                </c:pt>
                <c:pt idx="94">
                  <c:v>2.3846484062739804E-2</c:v>
                </c:pt>
                <c:pt idx="95">
                  <c:v>2.2777449678480857E-2</c:v>
                </c:pt>
                <c:pt idx="96">
                  <c:v>2.0522557010826562E-2</c:v>
                </c:pt>
                <c:pt idx="97">
                  <c:v>1.6796693267443222E-2</c:v>
                </c:pt>
                <c:pt idx="98">
                  <c:v>2.6589988854415568E-2</c:v>
                </c:pt>
                <c:pt idx="99">
                  <c:v>1.5411175182455026E-2</c:v>
                </c:pt>
                <c:pt idx="100">
                  <c:v>3.1440719593075851E-2</c:v>
                </c:pt>
                <c:pt idx="101">
                  <c:v>2.3827860442171011E-2</c:v>
                </c:pt>
                <c:pt idx="102">
                  <c:v>2.5050603672554163E-2</c:v>
                </c:pt>
                <c:pt idx="103">
                  <c:v>1.2790045053977385E-2</c:v>
                </c:pt>
                <c:pt idx="104">
                  <c:v>3.1158208898428336E-3</c:v>
                </c:pt>
                <c:pt idx="105">
                  <c:v>2.5473142236748934E-2</c:v>
                </c:pt>
                <c:pt idx="106">
                  <c:v>2.4105068163341518E-2</c:v>
                </c:pt>
                <c:pt idx="107">
                  <c:v>2.7483526958113996E-2</c:v>
                </c:pt>
                <c:pt idx="108">
                  <c:v>3.3313679854507096E-2</c:v>
                </c:pt>
                <c:pt idx="109">
                  <c:v>1.3486452104680744E-2</c:v>
                </c:pt>
                <c:pt idx="110">
                  <c:v>1.201329540127364E-2</c:v>
                </c:pt>
                <c:pt idx="111">
                  <c:v>1.8496832019482279E-3</c:v>
                </c:pt>
                <c:pt idx="112">
                  <c:v>-2.061884468042172E-2</c:v>
                </c:pt>
                <c:pt idx="113">
                  <c:v>-1.4327614031651578E-2</c:v>
                </c:pt>
                <c:pt idx="114">
                  <c:v>-3.518036625369457E-2</c:v>
                </c:pt>
                <c:pt idx="115">
                  <c:v>-6.3424670289866673E-3</c:v>
                </c:pt>
                <c:pt idx="116">
                  <c:v>-3.1217179437716146E-2</c:v>
                </c:pt>
                <c:pt idx="117">
                  <c:v>-1.4697413080106784E-2</c:v>
                </c:pt>
                <c:pt idx="118">
                  <c:v>-6.8498144211412539E-3</c:v>
                </c:pt>
                <c:pt idx="119">
                  <c:v>-2.5322199881483286E-2</c:v>
                </c:pt>
                <c:pt idx="120">
                  <c:v>-2.1415699703778424E-2</c:v>
                </c:pt>
                <c:pt idx="121">
                  <c:v>-1.9975605938247133E-2</c:v>
                </c:pt>
                <c:pt idx="122">
                  <c:v>-1.9912415558037931E-2</c:v>
                </c:pt>
                <c:pt idx="123">
                  <c:v>-1.7005241830732917E-2</c:v>
                </c:pt>
                <c:pt idx="124">
                  <c:v>7.9881123976409396E-3</c:v>
                </c:pt>
                <c:pt idx="125">
                  <c:v>1.6678072458635219E-2</c:v>
                </c:pt>
                <c:pt idx="126">
                  <c:v>3.0394801614837676E-2</c:v>
                </c:pt>
                <c:pt idx="127">
                  <c:v>3.7343429937591224E-2</c:v>
                </c:pt>
                <c:pt idx="128">
                  <c:v>2.8220621881488463E-2</c:v>
                </c:pt>
                <c:pt idx="129">
                  <c:v>3.185018680565338E-2</c:v>
                </c:pt>
                <c:pt idx="130">
                  <c:v>3.456517262887196E-2</c:v>
                </c:pt>
                <c:pt idx="131">
                  <c:v>2.7945117933671597E-2</c:v>
                </c:pt>
                <c:pt idx="132">
                  <c:v>4.2824903709646985E-2</c:v>
                </c:pt>
                <c:pt idx="133">
                  <c:v>2.3402797579979078E-2</c:v>
                </c:pt>
                <c:pt idx="134">
                  <c:v>3.0247434149839811E-2</c:v>
                </c:pt>
                <c:pt idx="135">
                  <c:v>3.1220200334380652E-2</c:v>
                </c:pt>
                <c:pt idx="136">
                  <c:v>3.7086071903967184E-2</c:v>
                </c:pt>
                <c:pt idx="137">
                  <c:v>7.2129969083724599E-2</c:v>
                </c:pt>
                <c:pt idx="138">
                  <c:v>4.6144816166596041E-2</c:v>
                </c:pt>
                <c:pt idx="139">
                  <c:v>3.739963284894178E-2</c:v>
                </c:pt>
                <c:pt idx="140">
                  <c:v>1.7752846361703347E-2</c:v>
                </c:pt>
                <c:pt idx="141">
                  <c:v>2.5199236654715247E-2</c:v>
                </c:pt>
                <c:pt idx="142">
                  <c:v>-3.3391531273533111E-3</c:v>
                </c:pt>
                <c:pt idx="143">
                  <c:v>-1.963894391565341E-2</c:v>
                </c:pt>
                <c:pt idx="144">
                  <c:v>-4.9365051480840021E-2</c:v>
                </c:pt>
                <c:pt idx="145">
                  <c:v>-8.1607737970421368E-2</c:v>
                </c:pt>
                <c:pt idx="146">
                  <c:v>-5.1239102906540261E-2</c:v>
                </c:pt>
                <c:pt idx="147">
                  <c:v>-3.7263212386009041E-2</c:v>
                </c:pt>
                <c:pt idx="148">
                  <c:v>-2.2322160616801149E-2</c:v>
                </c:pt>
                <c:pt idx="149">
                  <c:v>8.4122558816897481E-4</c:v>
                </c:pt>
                <c:pt idx="150">
                  <c:v>6.4216893473039898E-3</c:v>
                </c:pt>
                <c:pt idx="151">
                  <c:v>1.3215973053017249E-2</c:v>
                </c:pt>
                <c:pt idx="152">
                  <c:v>2.1617616758761438E-2</c:v>
                </c:pt>
                <c:pt idx="153">
                  <c:v>2.8031363497867331E-2</c:v>
                </c:pt>
                <c:pt idx="154">
                  <c:v>2.9339138847906003E-2</c:v>
                </c:pt>
                <c:pt idx="155">
                  <c:v>3.5330091687304783E-2</c:v>
                </c:pt>
                <c:pt idx="156">
                  <c:v>3.2093957774634446E-2</c:v>
                </c:pt>
                <c:pt idx="157">
                  <c:v>2.8469761379405024E-2</c:v>
                </c:pt>
                <c:pt idx="158">
                  <c:v>2.9289633611690746E-2</c:v>
                </c:pt>
                <c:pt idx="159">
                  <c:v>1.5294667782535095E-2</c:v>
                </c:pt>
                <c:pt idx="160">
                  <c:v>1.2157147104865632E-2</c:v>
                </c:pt>
                <c:pt idx="161">
                  <c:v>7.8853820253967088E-3</c:v>
                </c:pt>
                <c:pt idx="162">
                  <c:v>2.6468336254893123E-2</c:v>
                </c:pt>
                <c:pt idx="163">
                  <c:v>3.5247744135571503E-2</c:v>
                </c:pt>
                <c:pt idx="164">
                  <c:v>2.9157261597635535E-2</c:v>
                </c:pt>
                <c:pt idx="165">
                  <c:v>2.5175834913594691E-2</c:v>
                </c:pt>
                <c:pt idx="166">
                  <c:v>2.7832301818682063E-2</c:v>
                </c:pt>
                <c:pt idx="167">
                  <c:v>3.4928747074419036E-2</c:v>
                </c:pt>
                <c:pt idx="168">
                  <c:v>2.4547968111322004E-2</c:v>
                </c:pt>
                <c:pt idx="169">
                  <c:v>1.954023307907982E-2</c:v>
                </c:pt>
                <c:pt idx="170">
                  <c:v>1.7162212767784076E-2</c:v>
                </c:pt>
                <c:pt idx="171">
                  <c:v>3.3267336453727786E-2</c:v>
                </c:pt>
                <c:pt idx="172">
                  <c:v>1.7963606999708028E-2</c:v>
                </c:pt>
                <c:pt idx="173">
                  <c:v>7.4659440002363096E-3</c:v>
                </c:pt>
                <c:pt idx="174">
                  <c:v>3.350733701122998E-3</c:v>
                </c:pt>
                <c:pt idx="175">
                  <c:v>-9.4253443236215415E-3</c:v>
                </c:pt>
                <c:pt idx="176">
                  <c:v>7.0084645286490046E-3</c:v>
                </c:pt>
                <c:pt idx="177">
                  <c:v>1.5310303632166554E-2</c:v>
                </c:pt>
                <c:pt idx="178">
                  <c:v>9.8988764784286361E-4</c:v>
                </c:pt>
                <c:pt idx="179">
                  <c:v>6.8252913644662001E-3</c:v>
                </c:pt>
                <c:pt idx="180">
                  <c:v>3.3739700148182103E-2</c:v>
                </c:pt>
                <c:pt idx="181">
                  <c:v>1.0149223544301275E-2</c:v>
                </c:pt>
                <c:pt idx="182">
                  <c:v>4.2416017345954959E-2</c:v>
                </c:pt>
                <c:pt idx="183">
                  <c:v>9.0836768016607835E-3</c:v>
                </c:pt>
                <c:pt idx="184">
                  <c:v>5.7527349371591747E-3</c:v>
                </c:pt>
                <c:pt idx="185">
                  <c:v>6.763551097999739E-3</c:v>
                </c:pt>
                <c:pt idx="186">
                  <c:v>-4.1129589919617635E-3</c:v>
                </c:pt>
                <c:pt idx="187">
                  <c:v>0.14043460525261858</c:v>
                </c:pt>
                <c:pt idx="188">
                  <c:v>5.8090077401402672E-2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B-4DE7-AE3A-F81EFABD6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61192"/>
        <c:axId val="671661520"/>
      </c:lineChart>
      <c:catAx>
        <c:axId val="671661192"/>
        <c:scaling>
          <c:orientation val="minMax"/>
        </c:scaling>
        <c:delete val="0"/>
        <c:axPos val="b"/>
        <c:numFmt formatCode="yyyy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/>
                <a:ea typeface="+mn-ea"/>
                <a:cs typeface="+mn-cs"/>
              </a:defRPr>
            </a:pPr>
            <a:endParaRPr lang="en-US"/>
          </a:p>
        </c:txPr>
        <c:crossAx val="671661520"/>
        <c:crosses val="autoZero"/>
        <c:auto val="1"/>
        <c:lblAlgn val="ctr"/>
        <c:lblOffset val="100"/>
        <c:tickLblSkip val="4"/>
        <c:noMultiLvlLbl val="1"/>
      </c:catAx>
      <c:valAx>
        <c:axId val="671661520"/>
        <c:scaling>
          <c:orientation val="minMax"/>
          <c:max val="0.15000000000000002"/>
          <c:min val="-0.1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/>
                <a:ea typeface="+mn-ea"/>
                <a:cs typeface="+mn-cs"/>
              </a:defRPr>
            </a:pPr>
            <a:endParaRPr lang="en-US"/>
          </a:p>
        </c:txPr>
        <c:crossAx val="671661192"/>
        <c:crosses val="autoZero"/>
        <c:crossBetween val="between"/>
      </c:valAx>
      <c:valAx>
        <c:axId val="670131024"/>
        <c:scaling>
          <c:orientation val="minMax"/>
          <c:max val="0.2"/>
          <c:min val="-0.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/>
                <a:ea typeface="+mn-ea"/>
                <a:cs typeface="+mn-cs"/>
              </a:defRPr>
            </a:pPr>
            <a:endParaRPr lang="en-US"/>
          </a:p>
        </c:txPr>
        <c:crossAx val="670132008"/>
        <c:crosses val="max"/>
        <c:crossBetween val="between"/>
      </c:valAx>
      <c:catAx>
        <c:axId val="670132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1310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 Neue" panose="02000503000000020004" pitchFamily="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0"/>
          <c:tx>
            <c:v>recession 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[1]FRED_Data!$A$14:$A$192</c:f>
              <c:numCache>
                <c:formatCode>General</c:formatCode>
                <c:ptCount val="179"/>
                <c:pt idx="0">
                  <c:v>27760</c:v>
                </c:pt>
                <c:pt idx="1">
                  <c:v>27851</c:v>
                </c:pt>
                <c:pt idx="2">
                  <c:v>27942</c:v>
                </c:pt>
                <c:pt idx="3">
                  <c:v>28034</c:v>
                </c:pt>
                <c:pt idx="4">
                  <c:v>28126</c:v>
                </c:pt>
                <c:pt idx="5">
                  <c:v>28216</c:v>
                </c:pt>
                <c:pt idx="6">
                  <c:v>28307</c:v>
                </c:pt>
                <c:pt idx="7">
                  <c:v>28399</c:v>
                </c:pt>
                <c:pt idx="8">
                  <c:v>28491</c:v>
                </c:pt>
                <c:pt idx="9">
                  <c:v>28581</c:v>
                </c:pt>
                <c:pt idx="10">
                  <c:v>28672</c:v>
                </c:pt>
                <c:pt idx="11">
                  <c:v>28764</c:v>
                </c:pt>
                <c:pt idx="12">
                  <c:v>28856</c:v>
                </c:pt>
                <c:pt idx="13">
                  <c:v>28946</c:v>
                </c:pt>
                <c:pt idx="14">
                  <c:v>29037</c:v>
                </c:pt>
                <c:pt idx="15">
                  <c:v>29129</c:v>
                </c:pt>
                <c:pt idx="16">
                  <c:v>29221</c:v>
                </c:pt>
                <c:pt idx="17">
                  <c:v>29312</c:v>
                </c:pt>
                <c:pt idx="18">
                  <c:v>29403</c:v>
                </c:pt>
                <c:pt idx="19">
                  <c:v>29495</c:v>
                </c:pt>
                <c:pt idx="20">
                  <c:v>29587</c:v>
                </c:pt>
                <c:pt idx="21">
                  <c:v>29677</c:v>
                </c:pt>
                <c:pt idx="22">
                  <c:v>29768</c:v>
                </c:pt>
                <c:pt idx="23">
                  <c:v>29860</c:v>
                </c:pt>
                <c:pt idx="24">
                  <c:v>29952</c:v>
                </c:pt>
                <c:pt idx="25">
                  <c:v>30042</c:v>
                </c:pt>
                <c:pt idx="26">
                  <c:v>30133</c:v>
                </c:pt>
                <c:pt idx="27">
                  <c:v>30225</c:v>
                </c:pt>
                <c:pt idx="28">
                  <c:v>30317</c:v>
                </c:pt>
                <c:pt idx="29">
                  <c:v>30407</c:v>
                </c:pt>
                <c:pt idx="30">
                  <c:v>30498</c:v>
                </c:pt>
                <c:pt idx="31">
                  <c:v>30590</c:v>
                </c:pt>
                <c:pt idx="32">
                  <c:v>30682</c:v>
                </c:pt>
                <c:pt idx="33">
                  <c:v>30773</c:v>
                </c:pt>
                <c:pt idx="34">
                  <c:v>30864</c:v>
                </c:pt>
                <c:pt idx="35">
                  <c:v>30956</c:v>
                </c:pt>
                <c:pt idx="36">
                  <c:v>31048</c:v>
                </c:pt>
                <c:pt idx="37">
                  <c:v>31138</c:v>
                </c:pt>
                <c:pt idx="38">
                  <c:v>31229</c:v>
                </c:pt>
                <c:pt idx="39">
                  <c:v>31321</c:v>
                </c:pt>
                <c:pt idx="40">
                  <c:v>31413</c:v>
                </c:pt>
                <c:pt idx="41">
                  <c:v>31503</c:v>
                </c:pt>
                <c:pt idx="42">
                  <c:v>31594</c:v>
                </c:pt>
                <c:pt idx="43">
                  <c:v>31686</c:v>
                </c:pt>
                <c:pt idx="44">
                  <c:v>31778</c:v>
                </c:pt>
                <c:pt idx="45">
                  <c:v>31868</c:v>
                </c:pt>
                <c:pt idx="46">
                  <c:v>31959</c:v>
                </c:pt>
                <c:pt idx="47">
                  <c:v>32051</c:v>
                </c:pt>
                <c:pt idx="48">
                  <c:v>32143</c:v>
                </c:pt>
                <c:pt idx="49">
                  <c:v>32234</c:v>
                </c:pt>
                <c:pt idx="50">
                  <c:v>32325</c:v>
                </c:pt>
                <c:pt idx="51">
                  <c:v>32417</c:v>
                </c:pt>
                <c:pt idx="52">
                  <c:v>32509</c:v>
                </c:pt>
                <c:pt idx="53">
                  <c:v>32599</c:v>
                </c:pt>
                <c:pt idx="54">
                  <c:v>32690</c:v>
                </c:pt>
                <c:pt idx="55">
                  <c:v>32782</c:v>
                </c:pt>
                <c:pt idx="56">
                  <c:v>32874</c:v>
                </c:pt>
                <c:pt idx="57">
                  <c:v>32964</c:v>
                </c:pt>
                <c:pt idx="58">
                  <c:v>33055</c:v>
                </c:pt>
                <c:pt idx="59">
                  <c:v>33147</c:v>
                </c:pt>
                <c:pt idx="60">
                  <c:v>33239</c:v>
                </c:pt>
                <c:pt idx="61">
                  <c:v>33329</c:v>
                </c:pt>
                <c:pt idx="62">
                  <c:v>33420</c:v>
                </c:pt>
                <c:pt idx="63">
                  <c:v>33512</c:v>
                </c:pt>
                <c:pt idx="64">
                  <c:v>33604</c:v>
                </c:pt>
                <c:pt idx="65">
                  <c:v>33695</c:v>
                </c:pt>
                <c:pt idx="66">
                  <c:v>33786</c:v>
                </c:pt>
                <c:pt idx="67">
                  <c:v>33878</c:v>
                </c:pt>
                <c:pt idx="68">
                  <c:v>33970</c:v>
                </c:pt>
                <c:pt idx="69">
                  <c:v>34060</c:v>
                </c:pt>
                <c:pt idx="70">
                  <c:v>34151</c:v>
                </c:pt>
                <c:pt idx="71">
                  <c:v>34243</c:v>
                </c:pt>
                <c:pt idx="72">
                  <c:v>34335</c:v>
                </c:pt>
                <c:pt idx="73">
                  <c:v>34425</c:v>
                </c:pt>
                <c:pt idx="74">
                  <c:v>34516</c:v>
                </c:pt>
                <c:pt idx="75">
                  <c:v>34608</c:v>
                </c:pt>
                <c:pt idx="76">
                  <c:v>34700</c:v>
                </c:pt>
                <c:pt idx="77">
                  <c:v>34790</c:v>
                </c:pt>
                <c:pt idx="78">
                  <c:v>34881</c:v>
                </c:pt>
                <c:pt idx="79">
                  <c:v>34973</c:v>
                </c:pt>
                <c:pt idx="80">
                  <c:v>35065</c:v>
                </c:pt>
                <c:pt idx="81">
                  <c:v>35156</c:v>
                </c:pt>
                <c:pt idx="82">
                  <c:v>35247</c:v>
                </c:pt>
                <c:pt idx="83">
                  <c:v>35339</c:v>
                </c:pt>
                <c:pt idx="84">
                  <c:v>35431</c:v>
                </c:pt>
                <c:pt idx="85">
                  <c:v>35521</c:v>
                </c:pt>
                <c:pt idx="86">
                  <c:v>35612</c:v>
                </c:pt>
                <c:pt idx="87">
                  <c:v>35704</c:v>
                </c:pt>
                <c:pt idx="88">
                  <c:v>35796</c:v>
                </c:pt>
                <c:pt idx="89">
                  <c:v>35886</c:v>
                </c:pt>
                <c:pt idx="90">
                  <c:v>35977</c:v>
                </c:pt>
                <c:pt idx="91">
                  <c:v>36069</c:v>
                </c:pt>
                <c:pt idx="92">
                  <c:v>36161</c:v>
                </c:pt>
                <c:pt idx="93">
                  <c:v>36251</c:v>
                </c:pt>
                <c:pt idx="94">
                  <c:v>36342</c:v>
                </c:pt>
                <c:pt idx="95">
                  <c:v>36434</c:v>
                </c:pt>
                <c:pt idx="96">
                  <c:v>36526</c:v>
                </c:pt>
                <c:pt idx="97">
                  <c:v>36617</c:v>
                </c:pt>
                <c:pt idx="98">
                  <c:v>36708</c:v>
                </c:pt>
                <c:pt idx="99">
                  <c:v>36800</c:v>
                </c:pt>
                <c:pt idx="100">
                  <c:v>36892</c:v>
                </c:pt>
                <c:pt idx="101">
                  <c:v>36982</c:v>
                </c:pt>
                <c:pt idx="102">
                  <c:v>37073</c:v>
                </c:pt>
                <c:pt idx="103">
                  <c:v>37165</c:v>
                </c:pt>
                <c:pt idx="104">
                  <c:v>37257</c:v>
                </c:pt>
                <c:pt idx="105">
                  <c:v>37347</c:v>
                </c:pt>
                <c:pt idx="106">
                  <c:v>37438</c:v>
                </c:pt>
                <c:pt idx="107">
                  <c:v>37530</c:v>
                </c:pt>
                <c:pt idx="108">
                  <c:v>37622</c:v>
                </c:pt>
                <c:pt idx="109">
                  <c:v>37712</c:v>
                </c:pt>
                <c:pt idx="110">
                  <c:v>37803</c:v>
                </c:pt>
                <c:pt idx="111">
                  <c:v>37895</c:v>
                </c:pt>
                <c:pt idx="112">
                  <c:v>37987</c:v>
                </c:pt>
                <c:pt idx="113">
                  <c:v>38078</c:v>
                </c:pt>
                <c:pt idx="114">
                  <c:v>38169</c:v>
                </c:pt>
                <c:pt idx="115">
                  <c:v>38261</c:v>
                </c:pt>
                <c:pt idx="116">
                  <c:v>38353</c:v>
                </c:pt>
                <c:pt idx="117">
                  <c:v>38443</c:v>
                </c:pt>
                <c:pt idx="118">
                  <c:v>38534</c:v>
                </c:pt>
                <c:pt idx="119">
                  <c:v>38626</c:v>
                </c:pt>
                <c:pt idx="120">
                  <c:v>38718</c:v>
                </c:pt>
                <c:pt idx="121">
                  <c:v>38808</c:v>
                </c:pt>
                <c:pt idx="122">
                  <c:v>38899</c:v>
                </c:pt>
                <c:pt idx="123">
                  <c:v>38991</c:v>
                </c:pt>
                <c:pt idx="124">
                  <c:v>39083</c:v>
                </c:pt>
                <c:pt idx="125">
                  <c:v>39173</c:v>
                </c:pt>
                <c:pt idx="126">
                  <c:v>39264</c:v>
                </c:pt>
                <c:pt idx="127">
                  <c:v>39356</c:v>
                </c:pt>
                <c:pt idx="128">
                  <c:v>39448</c:v>
                </c:pt>
                <c:pt idx="129">
                  <c:v>39539</c:v>
                </c:pt>
                <c:pt idx="130">
                  <c:v>39630</c:v>
                </c:pt>
                <c:pt idx="131">
                  <c:v>39722</c:v>
                </c:pt>
                <c:pt idx="132">
                  <c:v>39814</c:v>
                </c:pt>
                <c:pt idx="133">
                  <c:v>39904</c:v>
                </c:pt>
                <c:pt idx="134">
                  <c:v>39995</c:v>
                </c:pt>
                <c:pt idx="135">
                  <c:v>40087</c:v>
                </c:pt>
                <c:pt idx="136">
                  <c:v>40179</c:v>
                </c:pt>
                <c:pt idx="137">
                  <c:v>40269</c:v>
                </c:pt>
                <c:pt idx="138">
                  <c:v>40360</c:v>
                </c:pt>
                <c:pt idx="139">
                  <c:v>40452</c:v>
                </c:pt>
                <c:pt idx="140">
                  <c:v>40544</c:v>
                </c:pt>
                <c:pt idx="141">
                  <c:v>40634</c:v>
                </c:pt>
                <c:pt idx="142">
                  <c:v>40725</c:v>
                </c:pt>
                <c:pt idx="143">
                  <c:v>40817</c:v>
                </c:pt>
                <c:pt idx="144">
                  <c:v>40909</c:v>
                </c:pt>
                <c:pt idx="145">
                  <c:v>41000</c:v>
                </c:pt>
                <c:pt idx="146">
                  <c:v>41091</c:v>
                </c:pt>
                <c:pt idx="147">
                  <c:v>41183</c:v>
                </c:pt>
                <c:pt idx="148">
                  <c:v>41275</c:v>
                </c:pt>
                <c:pt idx="149">
                  <c:v>41365</c:v>
                </c:pt>
                <c:pt idx="150">
                  <c:v>41456</c:v>
                </c:pt>
                <c:pt idx="151">
                  <c:v>41548</c:v>
                </c:pt>
                <c:pt idx="152">
                  <c:v>41640</c:v>
                </c:pt>
                <c:pt idx="153">
                  <c:v>41730</c:v>
                </c:pt>
                <c:pt idx="154">
                  <c:v>41821</c:v>
                </c:pt>
                <c:pt idx="155">
                  <c:v>41913</c:v>
                </c:pt>
                <c:pt idx="156">
                  <c:v>42005</c:v>
                </c:pt>
                <c:pt idx="157">
                  <c:v>42095</c:v>
                </c:pt>
                <c:pt idx="158">
                  <c:v>42186</c:v>
                </c:pt>
                <c:pt idx="159">
                  <c:v>42278</c:v>
                </c:pt>
                <c:pt idx="160">
                  <c:v>42370</c:v>
                </c:pt>
                <c:pt idx="161">
                  <c:v>42461</c:v>
                </c:pt>
                <c:pt idx="162">
                  <c:v>42552</c:v>
                </c:pt>
                <c:pt idx="163">
                  <c:v>42644</c:v>
                </c:pt>
                <c:pt idx="164">
                  <c:v>42736</c:v>
                </c:pt>
                <c:pt idx="165">
                  <c:v>42826</c:v>
                </c:pt>
                <c:pt idx="166">
                  <c:v>42917</c:v>
                </c:pt>
                <c:pt idx="167">
                  <c:v>43009</c:v>
                </c:pt>
                <c:pt idx="168">
                  <c:v>43101</c:v>
                </c:pt>
                <c:pt idx="169">
                  <c:v>43191</c:v>
                </c:pt>
                <c:pt idx="170">
                  <c:v>43282</c:v>
                </c:pt>
                <c:pt idx="171">
                  <c:v>43374</c:v>
                </c:pt>
                <c:pt idx="172">
                  <c:v>43466</c:v>
                </c:pt>
                <c:pt idx="173">
                  <c:v>43556</c:v>
                </c:pt>
                <c:pt idx="174">
                  <c:v>43647</c:v>
                </c:pt>
                <c:pt idx="175">
                  <c:v>43739</c:v>
                </c:pt>
                <c:pt idx="176">
                  <c:v>43831</c:v>
                </c:pt>
                <c:pt idx="177">
                  <c:v>43922</c:v>
                </c:pt>
                <c:pt idx="178">
                  <c:v>44013</c:v>
                </c:pt>
              </c:numCache>
            </c:numRef>
          </c:cat>
          <c:val>
            <c:numRef>
              <c:f>[1]Recession!$B$14:$B$192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1-4708-8F83-C6482F61C866}"/>
            </c:ext>
          </c:extLst>
        </c:ser>
        <c:ser>
          <c:idx val="3"/>
          <c:order val="2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[1]FRED_Data!$A$14:$A$192</c:f>
              <c:numCache>
                <c:formatCode>General</c:formatCode>
                <c:ptCount val="179"/>
                <c:pt idx="0">
                  <c:v>27760</c:v>
                </c:pt>
                <c:pt idx="1">
                  <c:v>27851</c:v>
                </c:pt>
                <c:pt idx="2">
                  <c:v>27942</c:v>
                </c:pt>
                <c:pt idx="3">
                  <c:v>28034</c:v>
                </c:pt>
                <c:pt idx="4">
                  <c:v>28126</c:v>
                </c:pt>
                <c:pt idx="5">
                  <c:v>28216</c:v>
                </c:pt>
                <c:pt idx="6">
                  <c:v>28307</c:v>
                </c:pt>
                <c:pt idx="7">
                  <c:v>28399</c:v>
                </c:pt>
                <c:pt idx="8">
                  <c:v>28491</c:v>
                </c:pt>
                <c:pt idx="9">
                  <c:v>28581</c:v>
                </c:pt>
                <c:pt idx="10">
                  <c:v>28672</c:v>
                </c:pt>
                <c:pt idx="11">
                  <c:v>28764</c:v>
                </c:pt>
                <c:pt idx="12">
                  <c:v>28856</c:v>
                </c:pt>
                <c:pt idx="13">
                  <c:v>28946</c:v>
                </c:pt>
                <c:pt idx="14">
                  <c:v>29037</c:v>
                </c:pt>
                <c:pt idx="15">
                  <c:v>29129</c:v>
                </c:pt>
                <c:pt idx="16">
                  <c:v>29221</c:v>
                </c:pt>
                <c:pt idx="17">
                  <c:v>29312</c:v>
                </c:pt>
                <c:pt idx="18">
                  <c:v>29403</c:v>
                </c:pt>
                <c:pt idx="19">
                  <c:v>29495</c:v>
                </c:pt>
                <c:pt idx="20">
                  <c:v>29587</c:v>
                </c:pt>
                <c:pt idx="21">
                  <c:v>29677</c:v>
                </c:pt>
                <c:pt idx="22">
                  <c:v>29768</c:v>
                </c:pt>
                <c:pt idx="23">
                  <c:v>29860</c:v>
                </c:pt>
                <c:pt idx="24">
                  <c:v>29952</c:v>
                </c:pt>
                <c:pt idx="25">
                  <c:v>30042</c:v>
                </c:pt>
                <c:pt idx="26">
                  <c:v>30133</c:v>
                </c:pt>
                <c:pt idx="27">
                  <c:v>30225</c:v>
                </c:pt>
                <c:pt idx="28">
                  <c:v>30317</c:v>
                </c:pt>
                <c:pt idx="29">
                  <c:v>30407</c:v>
                </c:pt>
                <c:pt idx="30">
                  <c:v>30498</c:v>
                </c:pt>
                <c:pt idx="31">
                  <c:v>30590</c:v>
                </c:pt>
                <c:pt idx="32">
                  <c:v>30682</c:v>
                </c:pt>
                <c:pt idx="33">
                  <c:v>30773</c:v>
                </c:pt>
                <c:pt idx="34">
                  <c:v>30864</c:v>
                </c:pt>
                <c:pt idx="35">
                  <c:v>30956</c:v>
                </c:pt>
                <c:pt idx="36">
                  <c:v>31048</c:v>
                </c:pt>
                <c:pt idx="37">
                  <c:v>31138</c:v>
                </c:pt>
                <c:pt idx="38">
                  <c:v>31229</c:v>
                </c:pt>
                <c:pt idx="39">
                  <c:v>31321</c:v>
                </c:pt>
                <c:pt idx="40">
                  <c:v>31413</c:v>
                </c:pt>
                <c:pt idx="41">
                  <c:v>31503</c:v>
                </c:pt>
                <c:pt idx="42">
                  <c:v>31594</c:v>
                </c:pt>
                <c:pt idx="43">
                  <c:v>31686</c:v>
                </c:pt>
                <c:pt idx="44">
                  <c:v>31778</c:v>
                </c:pt>
                <c:pt idx="45">
                  <c:v>31868</c:v>
                </c:pt>
                <c:pt idx="46">
                  <c:v>31959</c:v>
                </c:pt>
                <c:pt idx="47">
                  <c:v>32051</c:v>
                </c:pt>
                <c:pt idx="48">
                  <c:v>32143</c:v>
                </c:pt>
                <c:pt idx="49">
                  <c:v>32234</c:v>
                </c:pt>
                <c:pt idx="50">
                  <c:v>32325</c:v>
                </c:pt>
                <c:pt idx="51">
                  <c:v>32417</c:v>
                </c:pt>
                <c:pt idx="52">
                  <c:v>32509</c:v>
                </c:pt>
                <c:pt idx="53">
                  <c:v>32599</c:v>
                </c:pt>
                <c:pt idx="54">
                  <c:v>32690</c:v>
                </c:pt>
                <c:pt idx="55">
                  <c:v>32782</c:v>
                </c:pt>
                <c:pt idx="56">
                  <c:v>32874</c:v>
                </c:pt>
                <c:pt idx="57">
                  <c:v>32964</c:v>
                </c:pt>
                <c:pt idx="58">
                  <c:v>33055</c:v>
                </c:pt>
                <c:pt idx="59">
                  <c:v>33147</c:v>
                </c:pt>
                <c:pt idx="60">
                  <c:v>33239</c:v>
                </c:pt>
                <c:pt idx="61">
                  <c:v>33329</c:v>
                </c:pt>
                <c:pt idx="62">
                  <c:v>33420</c:v>
                </c:pt>
                <c:pt idx="63">
                  <c:v>33512</c:v>
                </c:pt>
                <c:pt idx="64">
                  <c:v>33604</c:v>
                </c:pt>
                <c:pt idx="65">
                  <c:v>33695</c:v>
                </c:pt>
                <c:pt idx="66">
                  <c:v>33786</c:v>
                </c:pt>
                <c:pt idx="67">
                  <c:v>33878</c:v>
                </c:pt>
                <c:pt idx="68">
                  <c:v>33970</c:v>
                </c:pt>
                <c:pt idx="69">
                  <c:v>34060</c:v>
                </c:pt>
                <c:pt idx="70">
                  <c:v>34151</c:v>
                </c:pt>
                <c:pt idx="71">
                  <c:v>34243</c:v>
                </c:pt>
                <c:pt idx="72">
                  <c:v>34335</c:v>
                </c:pt>
                <c:pt idx="73">
                  <c:v>34425</c:v>
                </c:pt>
                <c:pt idx="74">
                  <c:v>34516</c:v>
                </c:pt>
                <c:pt idx="75">
                  <c:v>34608</c:v>
                </c:pt>
                <c:pt idx="76">
                  <c:v>34700</c:v>
                </c:pt>
                <c:pt idx="77">
                  <c:v>34790</c:v>
                </c:pt>
                <c:pt idx="78">
                  <c:v>34881</c:v>
                </c:pt>
                <c:pt idx="79">
                  <c:v>34973</c:v>
                </c:pt>
                <c:pt idx="80">
                  <c:v>35065</c:v>
                </c:pt>
                <c:pt idx="81">
                  <c:v>35156</c:v>
                </c:pt>
                <c:pt idx="82">
                  <c:v>35247</c:v>
                </c:pt>
                <c:pt idx="83">
                  <c:v>35339</c:v>
                </c:pt>
                <c:pt idx="84">
                  <c:v>35431</c:v>
                </c:pt>
                <c:pt idx="85">
                  <c:v>35521</c:v>
                </c:pt>
                <c:pt idx="86">
                  <c:v>35612</c:v>
                </c:pt>
                <c:pt idx="87">
                  <c:v>35704</c:v>
                </c:pt>
                <c:pt idx="88">
                  <c:v>35796</c:v>
                </c:pt>
                <c:pt idx="89">
                  <c:v>35886</c:v>
                </c:pt>
                <c:pt idx="90">
                  <c:v>35977</c:v>
                </c:pt>
                <c:pt idx="91">
                  <c:v>36069</c:v>
                </c:pt>
                <c:pt idx="92">
                  <c:v>36161</c:v>
                </c:pt>
                <c:pt idx="93">
                  <c:v>36251</c:v>
                </c:pt>
                <c:pt idx="94">
                  <c:v>36342</c:v>
                </c:pt>
                <c:pt idx="95">
                  <c:v>36434</c:v>
                </c:pt>
                <c:pt idx="96">
                  <c:v>36526</c:v>
                </c:pt>
                <c:pt idx="97">
                  <c:v>36617</c:v>
                </c:pt>
                <c:pt idx="98">
                  <c:v>36708</c:v>
                </c:pt>
                <c:pt idx="99">
                  <c:v>36800</c:v>
                </c:pt>
                <c:pt idx="100">
                  <c:v>36892</c:v>
                </c:pt>
                <c:pt idx="101">
                  <c:v>36982</c:v>
                </c:pt>
                <c:pt idx="102">
                  <c:v>37073</c:v>
                </c:pt>
                <c:pt idx="103">
                  <c:v>37165</c:v>
                </c:pt>
                <c:pt idx="104">
                  <c:v>37257</c:v>
                </c:pt>
                <c:pt idx="105">
                  <c:v>37347</c:v>
                </c:pt>
                <c:pt idx="106">
                  <c:v>37438</c:v>
                </c:pt>
                <c:pt idx="107">
                  <c:v>37530</c:v>
                </c:pt>
                <c:pt idx="108">
                  <c:v>37622</c:v>
                </c:pt>
                <c:pt idx="109">
                  <c:v>37712</c:v>
                </c:pt>
                <c:pt idx="110">
                  <c:v>37803</c:v>
                </c:pt>
                <c:pt idx="111">
                  <c:v>37895</c:v>
                </c:pt>
                <c:pt idx="112">
                  <c:v>37987</c:v>
                </c:pt>
                <c:pt idx="113">
                  <c:v>38078</c:v>
                </c:pt>
                <c:pt idx="114">
                  <c:v>38169</c:v>
                </c:pt>
                <c:pt idx="115">
                  <c:v>38261</c:v>
                </c:pt>
                <c:pt idx="116">
                  <c:v>38353</c:v>
                </c:pt>
                <c:pt idx="117">
                  <c:v>38443</c:v>
                </c:pt>
                <c:pt idx="118">
                  <c:v>38534</c:v>
                </c:pt>
                <c:pt idx="119">
                  <c:v>38626</c:v>
                </c:pt>
                <c:pt idx="120">
                  <c:v>38718</c:v>
                </c:pt>
                <c:pt idx="121">
                  <c:v>38808</c:v>
                </c:pt>
                <c:pt idx="122">
                  <c:v>38899</c:v>
                </c:pt>
                <c:pt idx="123">
                  <c:v>38991</c:v>
                </c:pt>
                <c:pt idx="124">
                  <c:v>39083</c:v>
                </c:pt>
                <c:pt idx="125">
                  <c:v>39173</c:v>
                </c:pt>
                <c:pt idx="126">
                  <c:v>39264</c:v>
                </c:pt>
                <c:pt idx="127">
                  <c:v>39356</c:v>
                </c:pt>
                <c:pt idx="128">
                  <c:v>39448</c:v>
                </c:pt>
                <c:pt idx="129">
                  <c:v>39539</c:v>
                </c:pt>
                <c:pt idx="130">
                  <c:v>39630</c:v>
                </c:pt>
                <c:pt idx="131">
                  <c:v>39722</c:v>
                </c:pt>
                <c:pt idx="132">
                  <c:v>39814</c:v>
                </c:pt>
                <c:pt idx="133">
                  <c:v>39904</c:v>
                </c:pt>
                <c:pt idx="134">
                  <c:v>39995</c:v>
                </c:pt>
                <c:pt idx="135">
                  <c:v>40087</c:v>
                </c:pt>
                <c:pt idx="136">
                  <c:v>40179</c:v>
                </c:pt>
                <c:pt idx="137">
                  <c:v>40269</c:v>
                </c:pt>
                <c:pt idx="138">
                  <c:v>40360</c:v>
                </c:pt>
                <c:pt idx="139">
                  <c:v>40452</c:v>
                </c:pt>
                <c:pt idx="140">
                  <c:v>40544</c:v>
                </c:pt>
                <c:pt idx="141">
                  <c:v>40634</c:v>
                </c:pt>
                <c:pt idx="142">
                  <c:v>40725</c:v>
                </c:pt>
                <c:pt idx="143">
                  <c:v>40817</c:v>
                </c:pt>
                <c:pt idx="144">
                  <c:v>40909</c:v>
                </c:pt>
                <c:pt idx="145">
                  <c:v>41000</c:v>
                </c:pt>
                <c:pt idx="146">
                  <c:v>41091</c:v>
                </c:pt>
                <c:pt idx="147">
                  <c:v>41183</c:v>
                </c:pt>
                <c:pt idx="148">
                  <c:v>41275</c:v>
                </c:pt>
                <c:pt idx="149">
                  <c:v>41365</c:v>
                </c:pt>
                <c:pt idx="150">
                  <c:v>41456</c:v>
                </c:pt>
                <c:pt idx="151">
                  <c:v>41548</c:v>
                </c:pt>
                <c:pt idx="152">
                  <c:v>41640</c:v>
                </c:pt>
                <c:pt idx="153">
                  <c:v>41730</c:v>
                </c:pt>
                <c:pt idx="154">
                  <c:v>41821</c:v>
                </c:pt>
                <c:pt idx="155">
                  <c:v>41913</c:v>
                </c:pt>
                <c:pt idx="156">
                  <c:v>42005</c:v>
                </c:pt>
                <c:pt idx="157">
                  <c:v>42095</c:v>
                </c:pt>
                <c:pt idx="158">
                  <c:v>42186</c:v>
                </c:pt>
                <c:pt idx="159">
                  <c:v>42278</c:v>
                </c:pt>
                <c:pt idx="160">
                  <c:v>42370</c:v>
                </c:pt>
                <c:pt idx="161">
                  <c:v>42461</c:v>
                </c:pt>
                <c:pt idx="162">
                  <c:v>42552</c:v>
                </c:pt>
                <c:pt idx="163">
                  <c:v>42644</c:v>
                </c:pt>
                <c:pt idx="164">
                  <c:v>42736</c:v>
                </c:pt>
                <c:pt idx="165">
                  <c:v>42826</c:v>
                </c:pt>
                <c:pt idx="166">
                  <c:v>42917</c:v>
                </c:pt>
                <c:pt idx="167">
                  <c:v>43009</c:v>
                </c:pt>
                <c:pt idx="168">
                  <c:v>43101</c:v>
                </c:pt>
                <c:pt idx="169">
                  <c:v>43191</c:v>
                </c:pt>
                <c:pt idx="170">
                  <c:v>43282</c:v>
                </c:pt>
                <c:pt idx="171">
                  <c:v>43374</c:v>
                </c:pt>
                <c:pt idx="172">
                  <c:v>43466</c:v>
                </c:pt>
                <c:pt idx="173">
                  <c:v>43556</c:v>
                </c:pt>
                <c:pt idx="174">
                  <c:v>43647</c:v>
                </c:pt>
                <c:pt idx="175">
                  <c:v>43739</c:v>
                </c:pt>
                <c:pt idx="176">
                  <c:v>43831</c:v>
                </c:pt>
                <c:pt idx="177">
                  <c:v>43922</c:v>
                </c:pt>
                <c:pt idx="178">
                  <c:v>44013</c:v>
                </c:pt>
              </c:numCache>
            </c:numRef>
          </c:cat>
          <c:val>
            <c:numRef>
              <c:f>[1]Recession!$C$14:$C$192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1-4708-8F83-C6482F61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32008"/>
        <c:axId val="670131024"/>
      </c:areaChart>
      <c:lineChart>
        <c:grouping val="standard"/>
        <c:varyColors val="0"/>
        <c:ser>
          <c:idx val="1"/>
          <c:order val="1"/>
          <c:tx>
            <c:v>All Commercial Banks</c:v>
          </c:tx>
          <c:spPr>
            <a:ln w="28575" cap="rnd">
              <a:solidFill>
                <a:srgbClr val="12395B"/>
              </a:solidFill>
              <a:round/>
            </a:ln>
            <a:effectLst/>
          </c:spPr>
          <c:marker>
            <c:symbol val="none"/>
          </c:marker>
          <c:cat>
            <c:numRef>
              <c:f>'[1]ModelBuildPreProcessed (2)'!$A$2:$A$180</c:f>
              <c:numCache>
                <c:formatCode>General</c:formatCode>
                <c:ptCount val="179"/>
                <c:pt idx="0">
                  <c:v>27760</c:v>
                </c:pt>
                <c:pt idx="1">
                  <c:v>27851</c:v>
                </c:pt>
                <c:pt idx="2">
                  <c:v>27942</c:v>
                </c:pt>
                <c:pt idx="3">
                  <c:v>28034</c:v>
                </c:pt>
                <c:pt idx="4">
                  <c:v>28126</c:v>
                </c:pt>
                <c:pt idx="5">
                  <c:v>28216</c:v>
                </c:pt>
                <c:pt idx="6">
                  <c:v>28307</c:v>
                </c:pt>
                <c:pt idx="7">
                  <c:v>28399</c:v>
                </c:pt>
                <c:pt idx="8">
                  <c:v>28491</c:v>
                </c:pt>
                <c:pt idx="9">
                  <c:v>28581</c:v>
                </c:pt>
                <c:pt idx="10">
                  <c:v>28672</c:v>
                </c:pt>
                <c:pt idx="11">
                  <c:v>28764</c:v>
                </c:pt>
                <c:pt idx="12">
                  <c:v>28856</c:v>
                </c:pt>
                <c:pt idx="13">
                  <c:v>28946</c:v>
                </c:pt>
                <c:pt idx="14">
                  <c:v>29037</c:v>
                </c:pt>
                <c:pt idx="15">
                  <c:v>29129</c:v>
                </c:pt>
                <c:pt idx="16">
                  <c:v>29221</c:v>
                </c:pt>
                <c:pt idx="17">
                  <c:v>29312</c:v>
                </c:pt>
                <c:pt idx="18">
                  <c:v>29403</c:v>
                </c:pt>
                <c:pt idx="19">
                  <c:v>29495</c:v>
                </c:pt>
                <c:pt idx="20">
                  <c:v>29587</c:v>
                </c:pt>
                <c:pt idx="21">
                  <c:v>29677</c:v>
                </c:pt>
                <c:pt idx="22">
                  <c:v>29768</c:v>
                </c:pt>
                <c:pt idx="23">
                  <c:v>29860</c:v>
                </c:pt>
                <c:pt idx="24">
                  <c:v>29952</c:v>
                </c:pt>
                <c:pt idx="25">
                  <c:v>30042</c:v>
                </c:pt>
                <c:pt idx="26">
                  <c:v>30133</c:v>
                </c:pt>
                <c:pt idx="27">
                  <c:v>30225</c:v>
                </c:pt>
                <c:pt idx="28">
                  <c:v>30317</c:v>
                </c:pt>
                <c:pt idx="29">
                  <c:v>30407</c:v>
                </c:pt>
                <c:pt idx="30">
                  <c:v>30498</c:v>
                </c:pt>
                <c:pt idx="31">
                  <c:v>30590</c:v>
                </c:pt>
                <c:pt idx="32">
                  <c:v>30682</c:v>
                </c:pt>
                <c:pt idx="33">
                  <c:v>30773</c:v>
                </c:pt>
                <c:pt idx="34">
                  <c:v>30864</c:v>
                </c:pt>
                <c:pt idx="35">
                  <c:v>30956</c:v>
                </c:pt>
                <c:pt idx="36">
                  <c:v>31048</c:v>
                </c:pt>
                <c:pt idx="37">
                  <c:v>31138</c:v>
                </c:pt>
                <c:pt idx="38">
                  <c:v>31229</c:v>
                </c:pt>
                <c:pt idx="39">
                  <c:v>31321</c:v>
                </c:pt>
                <c:pt idx="40">
                  <c:v>31413</c:v>
                </c:pt>
                <c:pt idx="41">
                  <c:v>31503</c:v>
                </c:pt>
                <c:pt idx="42">
                  <c:v>31594</c:v>
                </c:pt>
                <c:pt idx="43">
                  <c:v>31686</c:v>
                </c:pt>
                <c:pt idx="44">
                  <c:v>31778</c:v>
                </c:pt>
                <c:pt idx="45">
                  <c:v>31868</c:v>
                </c:pt>
                <c:pt idx="46">
                  <c:v>31959</c:v>
                </c:pt>
                <c:pt idx="47">
                  <c:v>32051</c:v>
                </c:pt>
                <c:pt idx="48">
                  <c:v>32143</c:v>
                </c:pt>
                <c:pt idx="49">
                  <c:v>32234</c:v>
                </c:pt>
                <c:pt idx="50">
                  <c:v>32325</c:v>
                </c:pt>
                <c:pt idx="51">
                  <c:v>32417</c:v>
                </c:pt>
                <c:pt idx="52">
                  <c:v>32509</c:v>
                </c:pt>
                <c:pt idx="53">
                  <c:v>32599</c:v>
                </c:pt>
                <c:pt idx="54">
                  <c:v>32690</c:v>
                </c:pt>
                <c:pt idx="55">
                  <c:v>32782</c:v>
                </c:pt>
                <c:pt idx="56">
                  <c:v>32874</c:v>
                </c:pt>
                <c:pt idx="57">
                  <c:v>32964</c:v>
                </c:pt>
                <c:pt idx="58">
                  <c:v>33055</c:v>
                </c:pt>
                <c:pt idx="59">
                  <c:v>33147</c:v>
                </c:pt>
                <c:pt idx="60">
                  <c:v>33239</c:v>
                </c:pt>
                <c:pt idx="61">
                  <c:v>33329</c:v>
                </c:pt>
                <c:pt idx="62">
                  <c:v>33420</c:v>
                </c:pt>
                <c:pt idx="63">
                  <c:v>33512</c:v>
                </c:pt>
                <c:pt idx="64">
                  <c:v>33604</c:v>
                </c:pt>
                <c:pt idx="65">
                  <c:v>33695</c:v>
                </c:pt>
                <c:pt idx="66">
                  <c:v>33786</c:v>
                </c:pt>
                <c:pt idx="67">
                  <c:v>33878</c:v>
                </c:pt>
                <c:pt idx="68">
                  <c:v>33970</c:v>
                </c:pt>
                <c:pt idx="69">
                  <c:v>34060</c:v>
                </c:pt>
                <c:pt idx="70">
                  <c:v>34151</c:v>
                </c:pt>
                <c:pt idx="71">
                  <c:v>34243</c:v>
                </c:pt>
                <c:pt idx="72">
                  <c:v>34335</c:v>
                </c:pt>
                <c:pt idx="73">
                  <c:v>34425</c:v>
                </c:pt>
                <c:pt idx="74">
                  <c:v>34516</c:v>
                </c:pt>
                <c:pt idx="75">
                  <c:v>34608</c:v>
                </c:pt>
                <c:pt idx="76">
                  <c:v>34700</c:v>
                </c:pt>
                <c:pt idx="77">
                  <c:v>34790</c:v>
                </c:pt>
                <c:pt idx="78">
                  <c:v>34881</c:v>
                </c:pt>
                <c:pt idx="79">
                  <c:v>34973</c:v>
                </c:pt>
                <c:pt idx="80">
                  <c:v>35065</c:v>
                </c:pt>
                <c:pt idx="81">
                  <c:v>35156</c:v>
                </c:pt>
                <c:pt idx="82">
                  <c:v>35247</c:v>
                </c:pt>
                <c:pt idx="83">
                  <c:v>35339</c:v>
                </c:pt>
                <c:pt idx="84">
                  <c:v>35431</c:v>
                </c:pt>
                <c:pt idx="85">
                  <c:v>35521</c:v>
                </c:pt>
                <c:pt idx="86">
                  <c:v>35612</c:v>
                </c:pt>
                <c:pt idx="87">
                  <c:v>35704</c:v>
                </c:pt>
                <c:pt idx="88">
                  <c:v>35796</c:v>
                </c:pt>
                <c:pt idx="89">
                  <c:v>35886</c:v>
                </c:pt>
                <c:pt idx="90">
                  <c:v>35977</c:v>
                </c:pt>
                <c:pt idx="91">
                  <c:v>36069</c:v>
                </c:pt>
                <c:pt idx="92">
                  <c:v>36161</c:v>
                </c:pt>
                <c:pt idx="93">
                  <c:v>36251</c:v>
                </c:pt>
                <c:pt idx="94">
                  <c:v>36342</c:v>
                </c:pt>
                <c:pt idx="95">
                  <c:v>36434</c:v>
                </c:pt>
                <c:pt idx="96">
                  <c:v>36526</c:v>
                </c:pt>
                <c:pt idx="97">
                  <c:v>36617</c:v>
                </c:pt>
                <c:pt idx="98">
                  <c:v>36708</c:v>
                </c:pt>
                <c:pt idx="99">
                  <c:v>36800</c:v>
                </c:pt>
                <c:pt idx="100">
                  <c:v>36892</c:v>
                </c:pt>
                <c:pt idx="101">
                  <c:v>36982</c:v>
                </c:pt>
                <c:pt idx="102">
                  <c:v>37073</c:v>
                </c:pt>
                <c:pt idx="103">
                  <c:v>37165</c:v>
                </c:pt>
                <c:pt idx="104">
                  <c:v>37257</c:v>
                </c:pt>
                <c:pt idx="105">
                  <c:v>37347</c:v>
                </c:pt>
                <c:pt idx="106">
                  <c:v>37438</c:v>
                </c:pt>
                <c:pt idx="107">
                  <c:v>37530</c:v>
                </c:pt>
                <c:pt idx="108">
                  <c:v>37622</c:v>
                </c:pt>
                <c:pt idx="109">
                  <c:v>37712</c:v>
                </c:pt>
                <c:pt idx="110">
                  <c:v>37803</c:v>
                </c:pt>
                <c:pt idx="111">
                  <c:v>37895</c:v>
                </c:pt>
                <c:pt idx="112">
                  <c:v>37987</c:v>
                </c:pt>
                <c:pt idx="113">
                  <c:v>38078</c:v>
                </c:pt>
                <c:pt idx="114">
                  <c:v>38169</c:v>
                </c:pt>
                <c:pt idx="115">
                  <c:v>38261</c:v>
                </c:pt>
                <c:pt idx="116">
                  <c:v>38353</c:v>
                </c:pt>
                <c:pt idx="117">
                  <c:v>38443</c:v>
                </c:pt>
                <c:pt idx="118">
                  <c:v>38534</c:v>
                </c:pt>
                <c:pt idx="119">
                  <c:v>38626</c:v>
                </c:pt>
                <c:pt idx="120">
                  <c:v>38718</c:v>
                </c:pt>
                <c:pt idx="121">
                  <c:v>38808</c:v>
                </c:pt>
                <c:pt idx="122">
                  <c:v>38899</c:v>
                </c:pt>
                <c:pt idx="123">
                  <c:v>38991</c:v>
                </c:pt>
                <c:pt idx="124">
                  <c:v>39083</c:v>
                </c:pt>
                <c:pt idx="125">
                  <c:v>39173</c:v>
                </c:pt>
                <c:pt idx="126">
                  <c:v>39264</c:v>
                </c:pt>
                <c:pt idx="127">
                  <c:v>39356</c:v>
                </c:pt>
                <c:pt idx="128">
                  <c:v>39448</c:v>
                </c:pt>
                <c:pt idx="129">
                  <c:v>39539</c:v>
                </c:pt>
                <c:pt idx="130">
                  <c:v>39630</c:v>
                </c:pt>
                <c:pt idx="131">
                  <c:v>39722</c:v>
                </c:pt>
                <c:pt idx="132">
                  <c:v>39814</c:v>
                </c:pt>
                <c:pt idx="133">
                  <c:v>39904</c:v>
                </c:pt>
                <c:pt idx="134">
                  <c:v>39995</c:v>
                </c:pt>
                <c:pt idx="135">
                  <c:v>40087</c:v>
                </c:pt>
                <c:pt idx="136">
                  <c:v>40179</c:v>
                </c:pt>
                <c:pt idx="137">
                  <c:v>40269</c:v>
                </c:pt>
                <c:pt idx="138">
                  <c:v>40360</c:v>
                </c:pt>
                <c:pt idx="139">
                  <c:v>40452</c:v>
                </c:pt>
                <c:pt idx="140">
                  <c:v>40544</c:v>
                </c:pt>
                <c:pt idx="141">
                  <c:v>40634</c:v>
                </c:pt>
                <c:pt idx="142">
                  <c:v>40725</c:v>
                </c:pt>
                <c:pt idx="143">
                  <c:v>40817</c:v>
                </c:pt>
                <c:pt idx="144">
                  <c:v>40909</c:v>
                </c:pt>
                <c:pt idx="145">
                  <c:v>41000</c:v>
                </c:pt>
                <c:pt idx="146">
                  <c:v>41091</c:v>
                </c:pt>
                <c:pt idx="147">
                  <c:v>41183</c:v>
                </c:pt>
                <c:pt idx="148">
                  <c:v>41275</c:v>
                </c:pt>
                <c:pt idx="149">
                  <c:v>41365</c:v>
                </c:pt>
                <c:pt idx="150">
                  <c:v>41456</c:v>
                </c:pt>
                <c:pt idx="151">
                  <c:v>41548</c:v>
                </c:pt>
                <c:pt idx="152">
                  <c:v>41640</c:v>
                </c:pt>
                <c:pt idx="153">
                  <c:v>41730</c:v>
                </c:pt>
                <c:pt idx="154">
                  <c:v>41821</c:v>
                </c:pt>
                <c:pt idx="155">
                  <c:v>41913</c:v>
                </c:pt>
                <c:pt idx="156">
                  <c:v>42005</c:v>
                </c:pt>
                <c:pt idx="157">
                  <c:v>42095</c:v>
                </c:pt>
                <c:pt idx="158">
                  <c:v>42186</c:v>
                </c:pt>
                <c:pt idx="159">
                  <c:v>42278</c:v>
                </c:pt>
                <c:pt idx="160">
                  <c:v>42370</c:v>
                </c:pt>
                <c:pt idx="161">
                  <c:v>42461</c:v>
                </c:pt>
                <c:pt idx="162">
                  <c:v>42552</c:v>
                </c:pt>
                <c:pt idx="163">
                  <c:v>42644</c:v>
                </c:pt>
                <c:pt idx="164">
                  <c:v>42736</c:v>
                </c:pt>
                <c:pt idx="165">
                  <c:v>42826</c:v>
                </c:pt>
                <c:pt idx="166">
                  <c:v>42917</c:v>
                </c:pt>
                <c:pt idx="167">
                  <c:v>43009</c:v>
                </c:pt>
                <c:pt idx="168">
                  <c:v>43101</c:v>
                </c:pt>
                <c:pt idx="169">
                  <c:v>43191</c:v>
                </c:pt>
                <c:pt idx="170">
                  <c:v>43282</c:v>
                </c:pt>
                <c:pt idx="171">
                  <c:v>43374</c:v>
                </c:pt>
                <c:pt idx="172">
                  <c:v>43466</c:v>
                </c:pt>
                <c:pt idx="173">
                  <c:v>43556</c:v>
                </c:pt>
                <c:pt idx="174">
                  <c:v>43647</c:v>
                </c:pt>
                <c:pt idx="175">
                  <c:v>43739</c:v>
                </c:pt>
                <c:pt idx="176">
                  <c:v>43831</c:v>
                </c:pt>
                <c:pt idx="177">
                  <c:v>43922</c:v>
                </c:pt>
                <c:pt idx="178">
                  <c:v>44013</c:v>
                </c:pt>
              </c:numCache>
            </c:numRef>
          </c:cat>
          <c:val>
            <c:numRef>
              <c:f>'[1]ModelBuildPreProcessed (2)'!$B$2:$B$180</c:f>
              <c:numCache>
                <c:formatCode>General</c:formatCode>
                <c:ptCount val="179"/>
                <c:pt idx="0">
                  <c:v>-3.1276782423112104E-2</c:v>
                </c:pt>
                <c:pt idx="1">
                  <c:v>9.0360106924444478E-3</c:v>
                </c:pt>
                <c:pt idx="2">
                  <c:v>1.0084841395695317E-2</c:v>
                </c:pt>
                <c:pt idx="3">
                  <c:v>2.0501995584491079E-2</c:v>
                </c:pt>
                <c:pt idx="4">
                  <c:v>2.2570244066498758E-2</c:v>
                </c:pt>
                <c:pt idx="5">
                  <c:v>2.5034841255024746E-2</c:v>
                </c:pt>
                <c:pt idx="6">
                  <c:v>2.5628798790255675E-2</c:v>
                </c:pt>
                <c:pt idx="7">
                  <c:v>2.843292251378525E-2</c:v>
                </c:pt>
                <c:pt idx="8">
                  <c:v>4.5641467776318959E-2</c:v>
                </c:pt>
                <c:pt idx="9">
                  <c:v>4.4376583787964795E-2</c:v>
                </c:pt>
                <c:pt idx="10">
                  <c:v>2.9081511639186854E-2</c:v>
                </c:pt>
                <c:pt idx="11">
                  <c:v>2.5266180257851333E-2</c:v>
                </c:pt>
                <c:pt idx="12">
                  <c:v>5.1548858042387569E-2</c:v>
                </c:pt>
                <c:pt idx="13">
                  <c:v>6.0787568976757349E-2</c:v>
                </c:pt>
                <c:pt idx="14">
                  <c:v>3.9289054898890778E-2</c:v>
                </c:pt>
                <c:pt idx="15">
                  <c:v>1.8726088529802967E-2</c:v>
                </c:pt>
                <c:pt idx="16">
                  <c:v>3.0953798638680894E-2</c:v>
                </c:pt>
                <c:pt idx="17">
                  <c:v>-1.0032743543896537E-2</c:v>
                </c:pt>
                <c:pt idx="18">
                  <c:v>2.709273097455505E-2</c:v>
                </c:pt>
                <c:pt idx="19">
                  <c:v>5.6077331368979438E-2</c:v>
                </c:pt>
                <c:pt idx="20">
                  <c:v>9.5961544941030805E-3</c:v>
                </c:pt>
                <c:pt idx="21">
                  <c:v>4.4206817315039469E-2</c:v>
                </c:pt>
                <c:pt idx="22">
                  <c:v>3.6038055935725496E-2</c:v>
                </c:pt>
                <c:pt idx="23">
                  <c:v>3.0419459954889625E-2</c:v>
                </c:pt>
                <c:pt idx="24">
                  <c:v>4.1792400955519567E-2</c:v>
                </c:pt>
                <c:pt idx="25">
                  <c:v>4.3421154419491605E-2</c:v>
                </c:pt>
                <c:pt idx="26">
                  <c:v>2.3978301335280967E-2</c:v>
                </c:pt>
                <c:pt idx="27">
                  <c:v>-4.1547403790651192E-3</c:v>
                </c:pt>
                <c:pt idx="28">
                  <c:v>9.6882221605564898E-3</c:v>
                </c:pt>
                <c:pt idx="29">
                  <c:v>-1.9853461619003428E-3</c:v>
                </c:pt>
                <c:pt idx="30">
                  <c:v>2.2610829132980594E-2</c:v>
                </c:pt>
                <c:pt idx="31">
                  <c:v>3.0457619880959227E-2</c:v>
                </c:pt>
                <c:pt idx="32">
                  <c:v>3.9540558959784429E-2</c:v>
                </c:pt>
                <c:pt idx="33">
                  <c:v>4.7671087348870475E-2</c:v>
                </c:pt>
                <c:pt idx="34">
                  <c:v>1.9783186168572494E-2</c:v>
                </c:pt>
                <c:pt idx="35">
                  <c:v>2.6373059801876438E-2</c:v>
                </c:pt>
                <c:pt idx="36">
                  <c:v>1.5057497882167491E-2</c:v>
                </c:pt>
                <c:pt idx="37">
                  <c:v>1.3754353604015631E-3</c:v>
                </c:pt>
                <c:pt idx="38">
                  <c:v>2.7583852270561711E-2</c:v>
                </c:pt>
                <c:pt idx="39">
                  <c:v>2.3875693302675173E-3</c:v>
                </c:pt>
                <c:pt idx="40">
                  <c:v>2.1005160916850361E-2</c:v>
                </c:pt>
                <c:pt idx="41">
                  <c:v>1.3063821335301927E-2</c:v>
                </c:pt>
                <c:pt idx="42">
                  <c:v>5.9434901873008658E-3</c:v>
                </c:pt>
                <c:pt idx="43">
                  <c:v>7.0414418415686228E-2</c:v>
                </c:pt>
                <c:pt idx="44">
                  <c:v>-9.2166066926275964E-3</c:v>
                </c:pt>
                <c:pt idx="45">
                  <c:v>9.0637056290544717E-3</c:v>
                </c:pt>
                <c:pt idx="46">
                  <c:v>1.9009795930318582E-2</c:v>
                </c:pt>
                <c:pt idx="47">
                  <c:v>-6.5448700238128195E-4</c:v>
                </c:pt>
                <c:pt idx="48">
                  <c:v>1.3941264924738645E-2</c:v>
                </c:pt>
                <c:pt idx="49">
                  <c:v>3.3030644801681608E-2</c:v>
                </c:pt>
                <c:pt idx="50">
                  <c:v>4.8569171435521594E-3</c:v>
                </c:pt>
                <c:pt idx="51">
                  <c:v>1.5216197821232912E-2</c:v>
                </c:pt>
                <c:pt idx="52">
                  <c:v>2.1638973088233624E-2</c:v>
                </c:pt>
                <c:pt idx="53">
                  <c:v>1.0011956469082262E-2</c:v>
                </c:pt>
                <c:pt idx="54">
                  <c:v>1.9946703059372833E-2</c:v>
                </c:pt>
                <c:pt idx="55">
                  <c:v>-5.2388840252277024E-4</c:v>
                </c:pt>
                <c:pt idx="56">
                  <c:v>4.1140391778515927E-3</c:v>
                </c:pt>
                <c:pt idx="57">
                  <c:v>5.0090825011894343E-3</c:v>
                </c:pt>
                <c:pt idx="58">
                  <c:v>-4.2502949180134118E-3</c:v>
                </c:pt>
                <c:pt idx="59">
                  <c:v>6.1714963716168192E-3</c:v>
                </c:pt>
                <c:pt idx="60">
                  <c:v>-1.0978094523890574E-2</c:v>
                </c:pt>
                <c:pt idx="61">
                  <c:v>-1.4161032418650949E-2</c:v>
                </c:pt>
                <c:pt idx="62">
                  <c:v>-9.120388508440087E-3</c:v>
                </c:pt>
                <c:pt idx="63">
                  <c:v>-3.4312643573501736E-3</c:v>
                </c:pt>
                <c:pt idx="64">
                  <c:v>-1.9613276792588986E-2</c:v>
                </c:pt>
                <c:pt idx="65">
                  <c:v>-1.0844518238688311E-2</c:v>
                </c:pt>
                <c:pt idx="66">
                  <c:v>-3.3206062654745987E-3</c:v>
                </c:pt>
                <c:pt idx="67">
                  <c:v>-4.2175507612588611E-3</c:v>
                </c:pt>
                <c:pt idx="68">
                  <c:v>-1.2165353667110201E-2</c:v>
                </c:pt>
                <c:pt idx="69">
                  <c:v>3.0990194739352961E-3</c:v>
                </c:pt>
                <c:pt idx="70">
                  <c:v>-7.1997578710615998E-3</c:v>
                </c:pt>
                <c:pt idx="71">
                  <c:v>-5.338046383718863E-3</c:v>
                </c:pt>
                <c:pt idx="72">
                  <c:v>2.5807985538067384E-2</c:v>
                </c:pt>
                <c:pt idx="73">
                  <c:v>1.8107531248504932E-2</c:v>
                </c:pt>
                <c:pt idx="74">
                  <c:v>2.6502160919049635E-2</c:v>
                </c:pt>
                <c:pt idx="75">
                  <c:v>3.0447388149409695E-2</c:v>
                </c:pt>
                <c:pt idx="76">
                  <c:v>4.5305080631208874E-2</c:v>
                </c:pt>
                <c:pt idx="77">
                  <c:v>2.4928240074279632E-2</c:v>
                </c:pt>
                <c:pt idx="78">
                  <c:v>1.988219784376713E-2</c:v>
                </c:pt>
                <c:pt idx="79">
                  <c:v>1.3596891156212446E-2</c:v>
                </c:pt>
                <c:pt idx="80">
                  <c:v>1.891982769170136E-2</c:v>
                </c:pt>
                <c:pt idx="81">
                  <c:v>2.0012327787385067E-2</c:v>
                </c:pt>
                <c:pt idx="82">
                  <c:v>2.4156005458975588E-2</c:v>
                </c:pt>
                <c:pt idx="83">
                  <c:v>2.3846484062739804E-2</c:v>
                </c:pt>
                <c:pt idx="84">
                  <c:v>2.2777449678480857E-2</c:v>
                </c:pt>
                <c:pt idx="85">
                  <c:v>2.0522557010826562E-2</c:v>
                </c:pt>
                <c:pt idx="86">
                  <c:v>1.6796693267443222E-2</c:v>
                </c:pt>
                <c:pt idx="87">
                  <c:v>2.6589988854415568E-2</c:v>
                </c:pt>
                <c:pt idx="88">
                  <c:v>1.5411175182455026E-2</c:v>
                </c:pt>
                <c:pt idx="89">
                  <c:v>3.1440719593075851E-2</c:v>
                </c:pt>
                <c:pt idx="90">
                  <c:v>2.3827860442171011E-2</c:v>
                </c:pt>
                <c:pt idx="91">
                  <c:v>2.5050603672554163E-2</c:v>
                </c:pt>
                <c:pt idx="92">
                  <c:v>1.2790045053977385E-2</c:v>
                </c:pt>
                <c:pt idx="93">
                  <c:v>3.1158208898428336E-3</c:v>
                </c:pt>
                <c:pt idx="94">
                  <c:v>2.5473142236748934E-2</c:v>
                </c:pt>
                <c:pt idx="95">
                  <c:v>2.4105068163341518E-2</c:v>
                </c:pt>
                <c:pt idx="96">
                  <c:v>2.7483526958113996E-2</c:v>
                </c:pt>
                <c:pt idx="97">
                  <c:v>3.3313679854507096E-2</c:v>
                </c:pt>
                <c:pt idx="98">
                  <c:v>1.3486452104680744E-2</c:v>
                </c:pt>
                <c:pt idx="99">
                  <c:v>1.201329540127364E-2</c:v>
                </c:pt>
                <c:pt idx="100">
                  <c:v>1.8496832019482279E-3</c:v>
                </c:pt>
                <c:pt idx="101">
                  <c:v>-2.061884468042172E-2</c:v>
                </c:pt>
                <c:pt idx="102">
                  <c:v>-1.4327614031651578E-2</c:v>
                </c:pt>
                <c:pt idx="103">
                  <c:v>-3.518036625369457E-2</c:v>
                </c:pt>
                <c:pt idx="104">
                  <c:v>-6.3424670289866673E-3</c:v>
                </c:pt>
                <c:pt idx="105">
                  <c:v>-3.1217179437716146E-2</c:v>
                </c:pt>
                <c:pt idx="106">
                  <c:v>-1.4697413080106784E-2</c:v>
                </c:pt>
                <c:pt idx="107">
                  <c:v>-6.8498144211412539E-3</c:v>
                </c:pt>
                <c:pt idx="108">
                  <c:v>-2.5322199881483286E-2</c:v>
                </c:pt>
                <c:pt idx="109">
                  <c:v>-2.1415699703778424E-2</c:v>
                </c:pt>
                <c:pt idx="110">
                  <c:v>-1.9975605938247133E-2</c:v>
                </c:pt>
                <c:pt idx="111">
                  <c:v>-1.9912415558037931E-2</c:v>
                </c:pt>
                <c:pt idx="112">
                  <c:v>-1.7005241830732917E-2</c:v>
                </c:pt>
                <c:pt idx="113">
                  <c:v>7.9881123976409396E-3</c:v>
                </c:pt>
                <c:pt idx="114">
                  <c:v>1.6678072458635219E-2</c:v>
                </c:pt>
                <c:pt idx="115">
                  <c:v>3.0394801614837676E-2</c:v>
                </c:pt>
                <c:pt idx="116">
                  <c:v>3.7343429937591224E-2</c:v>
                </c:pt>
                <c:pt idx="117">
                  <c:v>2.8220621881488463E-2</c:v>
                </c:pt>
                <c:pt idx="118">
                  <c:v>3.185018680565338E-2</c:v>
                </c:pt>
                <c:pt idx="119">
                  <c:v>3.456517262887196E-2</c:v>
                </c:pt>
                <c:pt idx="120">
                  <c:v>2.7945117933671597E-2</c:v>
                </c:pt>
                <c:pt idx="121">
                  <c:v>4.2824903709646985E-2</c:v>
                </c:pt>
                <c:pt idx="122">
                  <c:v>2.3402797579979078E-2</c:v>
                </c:pt>
                <c:pt idx="123">
                  <c:v>3.0247434149839811E-2</c:v>
                </c:pt>
                <c:pt idx="124">
                  <c:v>3.1220200334380652E-2</c:v>
                </c:pt>
                <c:pt idx="125">
                  <c:v>3.7086071903967184E-2</c:v>
                </c:pt>
                <c:pt idx="126">
                  <c:v>7.2129969083724599E-2</c:v>
                </c:pt>
                <c:pt idx="127">
                  <c:v>4.6144816166596041E-2</c:v>
                </c:pt>
                <c:pt idx="128">
                  <c:v>3.739963284894178E-2</c:v>
                </c:pt>
                <c:pt idx="129">
                  <c:v>1.7752846361703347E-2</c:v>
                </c:pt>
                <c:pt idx="130">
                  <c:v>2.5199236654715247E-2</c:v>
                </c:pt>
                <c:pt idx="131">
                  <c:v>-3.3391531273533111E-3</c:v>
                </c:pt>
                <c:pt idx="132">
                  <c:v>-1.963894391565341E-2</c:v>
                </c:pt>
                <c:pt idx="133">
                  <c:v>-4.9365051480840021E-2</c:v>
                </c:pt>
                <c:pt idx="134">
                  <c:v>-8.1607737970421368E-2</c:v>
                </c:pt>
                <c:pt idx="135">
                  <c:v>-5.1239102906540261E-2</c:v>
                </c:pt>
                <c:pt idx="136">
                  <c:v>-3.7263212386009041E-2</c:v>
                </c:pt>
                <c:pt idx="137">
                  <c:v>-2.2322160616801149E-2</c:v>
                </c:pt>
                <c:pt idx="138">
                  <c:v>8.4122558816897481E-4</c:v>
                </c:pt>
                <c:pt idx="139">
                  <c:v>6.4216893473039898E-3</c:v>
                </c:pt>
                <c:pt idx="140">
                  <c:v>1.3215973053017249E-2</c:v>
                </c:pt>
                <c:pt idx="141">
                  <c:v>2.1617616758761438E-2</c:v>
                </c:pt>
                <c:pt idx="142">
                  <c:v>2.8031363497867331E-2</c:v>
                </c:pt>
                <c:pt idx="143">
                  <c:v>2.9339138847906003E-2</c:v>
                </c:pt>
                <c:pt idx="144">
                  <c:v>3.5330091687304783E-2</c:v>
                </c:pt>
                <c:pt idx="145">
                  <c:v>3.2093957774634446E-2</c:v>
                </c:pt>
                <c:pt idx="146">
                  <c:v>2.8469761379405024E-2</c:v>
                </c:pt>
                <c:pt idx="147">
                  <c:v>2.9289633611690746E-2</c:v>
                </c:pt>
                <c:pt idx="148">
                  <c:v>1.5294667782535095E-2</c:v>
                </c:pt>
                <c:pt idx="149">
                  <c:v>1.2157147104865632E-2</c:v>
                </c:pt>
                <c:pt idx="150">
                  <c:v>7.8853820253967088E-3</c:v>
                </c:pt>
                <c:pt idx="151">
                  <c:v>2.6468336254893123E-2</c:v>
                </c:pt>
                <c:pt idx="152">
                  <c:v>3.5247744135571503E-2</c:v>
                </c:pt>
                <c:pt idx="153">
                  <c:v>2.9157261597635535E-2</c:v>
                </c:pt>
                <c:pt idx="154">
                  <c:v>2.5175834913594691E-2</c:v>
                </c:pt>
                <c:pt idx="155">
                  <c:v>2.7832301818682063E-2</c:v>
                </c:pt>
                <c:pt idx="156">
                  <c:v>3.4928747074419036E-2</c:v>
                </c:pt>
                <c:pt idx="157">
                  <c:v>2.4547968111322004E-2</c:v>
                </c:pt>
                <c:pt idx="158">
                  <c:v>1.954023307907982E-2</c:v>
                </c:pt>
                <c:pt idx="159">
                  <c:v>1.7162212767784076E-2</c:v>
                </c:pt>
                <c:pt idx="160">
                  <c:v>3.3267336453727786E-2</c:v>
                </c:pt>
                <c:pt idx="161">
                  <c:v>1.7963606999708028E-2</c:v>
                </c:pt>
                <c:pt idx="162">
                  <c:v>7.4659440002363096E-3</c:v>
                </c:pt>
                <c:pt idx="163">
                  <c:v>3.350733701122998E-3</c:v>
                </c:pt>
                <c:pt idx="164">
                  <c:v>-9.4253443236215415E-3</c:v>
                </c:pt>
                <c:pt idx="165">
                  <c:v>7.0084645286490046E-3</c:v>
                </c:pt>
                <c:pt idx="166">
                  <c:v>1.5310303632166554E-2</c:v>
                </c:pt>
                <c:pt idx="167">
                  <c:v>9.8988764784286361E-4</c:v>
                </c:pt>
                <c:pt idx="168">
                  <c:v>6.8252913644662001E-3</c:v>
                </c:pt>
                <c:pt idx="169">
                  <c:v>3.3739700148182103E-2</c:v>
                </c:pt>
                <c:pt idx="170">
                  <c:v>1.0149223544301275E-2</c:v>
                </c:pt>
                <c:pt idx="171">
                  <c:v>4.2416017345954959E-2</c:v>
                </c:pt>
                <c:pt idx="172">
                  <c:v>9.0836768016607835E-3</c:v>
                </c:pt>
                <c:pt idx="173">
                  <c:v>5.7527349371591747E-3</c:v>
                </c:pt>
                <c:pt idx="174">
                  <c:v>6.763551097999739E-3</c:v>
                </c:pt>
                <c:pt idx="175">
                  <c:v>-4.1129589919617635E-3</c:v>
                </c:pt>
                <c:pt idx="176">
                  <c:v>0.14043460525261858</c:v>
                </c:pt>
                <c:pt idx="177">
                  <c:v>5.8090077401402672E-2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1-4708-8F83-C6482F61C866}"/>
            </c:ext>
          </c:extLst>
        </c:ser>
        <c:ser>
          <c:idx val="0"/>
          <c:order val="3"/>
          <c:tx>
            <c:v>Model - MRMD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'[1]ModelBuildPreProcessed (2)'!$A$2:$A$180</c:f>
              <c:numCache>
                <c:formatCode>General</c:formatCode>
                <c:ptCount val="179"/>
                <c:pt idx="0">
                  <c:v>27760</c:v>
                </c:pt>
                <c:pt idx="1">
                  <c:v>27851</c:v>
                </c:pt>
                <c:pt idx="2">
                  <c:v>27942</c:v>
                </c:pt>
                <c:pt idx="3">
                  <c:v>28034</c:v>
                </c:pt>
                <c:pt idx="4">
                  <c:v>28126</c:v>
                </c:pt>
                <c:pt idx="5">
                  <c:v>28216</c:v>
                </c:pt>
                <c:pt idx="6">
                  <c:v>28307</c:v>
                </c:pt>
                <c:pt idx="7">
                  <c:v>28399</c:v>
                </c:pt>
                <c:pt idx="8">
                  <c:v>28491</c:v>
                </c:pt>
                <c:pt idx="9">
                  <c:v>28581</c:v>
                </c:pt>
                <c:pt idx="10">
                  <c:v>28672</c:v>
                </c:pt>
                <c:pt idx="11">
                  <c:v>28764</c:v>
                </c:pt>
                <c:pt idx="12">
                  <c:v>28856</c:v>
                </c:pt>
                <c:pt idx="13">
                  <c:v>28946</c:v>
                </c:pt>
                <c:pt idx="14">
                  <c:v>29037</c:v>
                </c:pt>
                <c:pt idx="15">
                  <c:v>29129</c:v>
                </c:pt>
                <c:pt idx="16">
                  <c:v>29221</c:v>
                </c:pt>
                <c:pt idx="17">
                  <c:v>29312</c:v>
                </c:pt>
                <c:pt idx="18">
                  <c:v>29403</c:v>
                </c:pt>
                <c:pt idx="19">
                  <c:v>29495</c:v>
                </c:pt>
                <c:pt idx="20">
                  <c:v>29587</c:v>
                </c:pt>
                <c:pt idx="21">
                  <c:v>29677</c:v>
                </c:pt>
                <c:pt idx="22">
                  <c:v>29768</c:v>
                </c:pt>
                <c:pt idx="23">
                  <c:v>29860</c:v>
                </c:pt>
                <c:pt idx="24">
                  <c:v>29952</c:v>
                </c:pt>
                <c:pt idx="25">
                  <c:v>30042</c:v>
                </c:pt>
                <c:pt idx="26">
                  <c:v>30133</c:v>
                </c:pt>
                <c:pt idx="27">
                  <c:v>30225</c:v>
                </c:pt>
                <c:pt idx="28">
                  <c:v>30317</c:v>
                </c:pt>
                <c:pt idx="29">
                  <c:v>30407</c:v>
                </c:pt>
                <c:pt idx="30">
                  <c:v>30498</c:v>
                </c:pt>
                <c:pt idx="31">
                  <c:v>30590</c:v>
                </c:pt>
                <c:pt idx="32">
                  <c:v>30682</c:v>
                </c:pt>
                <c:pt idx="33">
                  <c:v>30773</c:v>
                </c:pt>
                <c:pt idx="34">
                  <c:v>30864</c:v>
                </c:pt>
                <c:pt idx="35">
                  <c:v>30956</c:v>
                </c:pt>
                <c:pt idx="36">
                  <c:v>31048</c:v>
                </c:pt>
                <c:pt idx="37">
                  <c:v>31138</c:v>
                </c:pt>
                <c:pt idx="38">
                  <c:v>31229</c:v>
                </c:pt>
                <c:pt idx="39">
                  <c:v>31321</c:v>
                </c:pt>
                <c:pt idx="40">
                  <c:v>31413</c:v>
                </c:pt>
                <c:pt idx="41">
                  <c:v>31503</c:v>
                </c:pt>
                <c:pt idx="42">
                  <c:v>31594</c:v>
                </c:pt>
                <c:pt idx="43">
                  <c:v>31686</c:v>
                </c:pt>
                <c:pt idx="44">
                  <c:v>31778</c:v>
                </c:pt>
                <c:pt idx="45">
                  <c:v>31868</c:v>
                </c:pt>
                <c:pt idx="46">
                  <c:v>31959</c:v>
                </c:pt>
                <c:pt idx="47">
                  <c:v>32051</c:v>
                </c:pt>
                <c:pt idx="48">
                  <c:v>32143</c:v>
                </c:pt>
                <c:pt idx="49">
                  <c:v>32234</c:v>
                </c:pt>
                <c:pt idx="50">
                  <c:v>32325</c:v>
                </c:pt>
                <c:pt idx="51">
                  <c:v>32417</c:v>
                </c:pt>
                <c:pt idx="52">
                  <c:v>32509</c:v>
                </c:pt>
                <c:pt idx="53">
                  <c:v>32599</c:v>
                </c:pt>
                <c:pt idx="54">
                  <c:v>32690</c:v>
                </c:pt>
                <c:pt idx="55">
                  <c:v>32782</c:v>
                </c:pt>
                <c:pt idx="56">
                  <c:v>32874</c:v>
                </c:pt>
                <c:pt idx="57">
                  <c:v>32964</c:v>
                </c:pt>
                <c:pt idx="58">
                  <c:v>33055</c:v>
                </c:pt>
                <c:pt idx="59">
                  <c:v>33147</c:v>
                </c:pt>
                <c:pt idx="60">
                  <c:v>33239</c:v>
                </c:pt>
                <c:pt idx="61">
                  <c:v>33329</c:v>
                </c:pt>
                <c:pt idx="62">
                  <c:v>33420</c:v>
                </c:pt>
                <c:pt idx="63">
                  <c:v>33512</c:v>
                </c:pt>
                <c:pt idx="64">
                  <c:v>33604</c:v>
                </c:pt>
                <c:pt idx="65">
                  <c:v>33695</c:v>
                </c:pt>
                <c:pt idx="66">
                  <c:v>33786</c:v>
                </c:pt>
                <c:pt idx="67">
                  <c:v>33878</c:v>
                </c:pt>
                <c:pt idx="68">
                  <c:v>33970</c:v>
                </c:pt>
                <c:pt idx="69">
                  <c:v>34060</c:v>
                </c:pt>
                <c:pt idx="70">
                  <c:v>34151</c:v>
                </c:pt>
                <c:pt idx="71">
                  <c:v>34243</c:v>
                </c:pt>
                <c:pt idx="72">
                  <c:v>34335</c:v>
                </c:pt>
                <c:pt idx="73">
                  <c:v>34425</c:v>
                </c:pt>
                <c:pt idx="74">
                  <c:v>34516</c:v>
                </c:pt>
                <c:pt idx="75">
                  <c:v>34608</c:v>
                </c:pt>
                <c:pt idx="76">
                  <c:v>34700</c:v>
                </c:pt>
                <c:pt idx="77">
                  <c:v>34790</c:v>
                </c:pt>
                <c:pt idx="78">
                  <c:v>34881</c:v>
                </c:pt>
                <c:pt idx="79">
                  <c:v>34973</c:v>
                </c:pt>
                <c:pt idx="80">
                  <c:v>35065</c:v>
                </c:pt>
                <c:pt idx="81">
                  <c:v>35156</c:v>
                </c:pt>
                <c:pt idx="82">
                  <c:v>35247</c:v>
                </c:pt>
                <c:pt idx="83">
                  <c:v>35339</c:v>
                </c:pt>
                <c:pt idx="84">
                  <c:v>35431</c:v>
                </c:pt>
                <c:pt idx="85">
                  <c:v>35521</c:v>
                </c:pt>
                <c:pt idx="86">
                  <c:v>35612</c:v>
                </c:pt>
                <c:pt idx="87">
                  <c:v>35704</c:v>
                </c:pt>
                <c:pt idx="88">
                  <c:v>35796</c:v>
                </c:pt>
                <c:pt idx="89">
                  <c:v>35886</c:v>
                </c:pt>
                <c:pt idx="90">
                  <c:v>35977</c:v>
                </c:pt>
                <c:pt idx="91">
                  <c:v>36069</c:v>
                </c:pt>
                <c:pt idx="92">
                  <c:v>36161</c:v>
                </c:pt>
                <c:pt idx="93">
                  <c:v>36251</c:v>
                </c:pt>
                <c:pt idx="94">
                  <c:v>36342</c:v>
                </c:pt>
                <c:pt idx="95">
                  <c:v>36434</c:v>
                </c:pt>
                <c:pt idx="96">
                  <c:v>36526</c:v>
                </c:pt>
                <c:pt idx="97">
                  <c:v>36617</c:v>
                </c:pt>
                <c:pt idx="98">
                  <c:v>36708</c:v>
                </c:pt>
                <c:pt idx="99">
                  <c:v>36800</c:v>
                </c:pt>
                <c:pt idx="100">
                  <c:v>36892</c:v>
                </c:pt>
                <c:pt idx="101">
                  <c:v>36982</c:v>
                </c:pt>
                <c:pt idx="102">
                  <c:v>37073</c:v>
                </c:pt>
                <c:pt idx="103">
                  <c:v>37165</c:v>
                </c:pt>
                <c:pt idx="104">
                  <c:v>37257</c:v>
                </c:pt>
                <c:pt idx="105">
                  <c:v>37347</c:v>
                </c:pt>
                <c:pt idx="106">
                  <c:v>37438</c:v>
                </c:pt>
                <c:pt idx="107">
                  <c:v>37530</c:v>
                </c:pt>
                <c:pt idx="108">
                  <c:v>37622</c:v>
                </c:pt>
                <c:pt idx="109">
                  <c:v>37712</c:v>
                </c:pt>
                <c:pt idx="110">
                  <c:v>37803</c:v>
                </c:pt>
                <c:pt idx="111">
                  <c:v>37895</c:v>
                </c:pt>
                <c:pt idx="112">
                  <c:v>37987</c:v>
                </c:pt>
                <c:pt idx="113">
                  <c:v>38078</c:v>
                </c:pt>
                <c:pt idx="114">
                  <c:v>38169</c:v>
                </c:pt>
                <c:pt idx="115">
                  <c:v>38261</c:v>
                </c:pt>
                <c:pt idx="116">
                  <c:v>38353</c:v>
                </c:pt>
                <c:pt idx="117">
                  <c:v>38443</c:v>
                </c:pt>
                <c:pt idx="118">
                  <c:v>38534</c:v>
                </c:pt>
                <c:pt idx="119">
                  <c:v>38626</c:v>
                </c:pt>
                <c:pt idx="120">
                  <c:v>38718</c:v>
                </c:pt>
                <c:pt idx="121">
                  <c:v>38808</c:v>
                </c:pt>
                <c:pt idx="122">
                  <c:v>38899</c:v>
                </c:pt>
                <c:pt idx="123">
                  <c:v>38991</c:v>
                </c:pt>
                <c:pt idx="124">
                  <c:v>39083</c:v>
                </c:pt>
                <c:pt idx="125">
                  <c:v>39173</c:v>
                </c:pt>
                <c:pt idx="126">
                  <c:v>39264</c:v>
                </c:pt>
                <c:pt idx="127">
                  <c:v>39356</c:v>
                </c:pt>
                <c:pt idx="128">
                  <c:v>39448</c:v>
                </c:pt>
                <c:pt idx="129">
                  <c:v>39539</c:v>
                </c:pt>
                <c:pt idx="130">
                  <c:v>39630</c:v>
                </c:pt>
                <c:pt idx="131">
                  <c:v>39722</c:v>
                </c:pt>
                <c:pt idx="132">
                  <c:v>39814</c:v>
                </c:pt>
                <c:pt idx="133">
                  <c:v>39904</c:v>
                </c:pt>
                <c:pt idx="134">
                  <c:v>39995</c:v>
                </c:pt>
                <c:pt idx="135">
                  <c:v>40087</c:v>
                </c:pt>
                <c:pt idx="136">
                  <c:v>40179</c:v>
                </c:pt>
                <c:pt idx="137">
                  <c:v>40269</c:v>
                </c:pt>
                <c:pt idx="138">
                  <c:v>40360</c:v>
                </c:pt>
                <c:pt idx="139">
                  <c:v>40452</c:v>
                </c:pt>
                <c:pt idx="140">
                  <c:v>40544</c:v>
                </c:pt>
                <c:pt idx="141">
                  <c:v>40634</c:v>
                </c:pt>
                <c:pt idx="142">
                  <c:v>40725</c:v>
                </c:pt>
                <c:pt idx="143">
                  <c:v>40817</c:v>
                </c:pt>
                <c:pt idx="144">
                  <c:v>40909</c:v>
                </c:pt>
                <c:pt idx="145">
                  <c:v>41000</c:v>
                </c:pt>
                <c:pt idx="146">
                  <c:v>41091</c:v>
                </c:pt>
                <c:pt idx="147">
                  <c:v>41183</c:v>
                </c:pt>
                <c:pt idx="148">
                  <c:v>41275</c:v>
                </c:pt>
                <c:pt idx="149">
                  <c:v>41365</c:v>
                </c:pt>
                <c:pt idx="150">
                  <c:v>41456</c:v>
                </c:pt>
                <c:pt idx="151">
                  <c:v>41548</c:v>
                </c:pt>
                <c:pt idx="152">
                  <c:v>41640</c:v>
                </c:pt>
                <c:pt idx="153">
                  <c:v>41730</c:v>
                </c:pt>
                <c:pt idx="154">
                  <c:v>41821</c:v>
                </c:pt>
                <c:pt idx="155">
                  <c:v>41913</c:v>
                </c:pt>
                <c:pt idx="156">
                  <c:v>42005</c:v>
                </c:pt>
                <c:pt idx="157">
                  <c:v>42095</c:v>
                </c:pt>
                <c:pt idx="158">
                  <c:v>42186</c:v>
                </c:pt>
                <c:pt idx="159">
                  <c:v>42278</c:v>
                </c:pt>
                <c:pt idx="160">
                  <c:v>42370</c:v>
                </c:pt>
                <c:pt idx="161">
                  <c:v>42461</c:v>
                </c:pt>
                <c:pt idx="162">
                  <c:v>42552</c:v>
                </c:pt>
                <c:pt idx="163">
                  <c:v>42644</c:v>
                </c:pt>
                <c:pt idx="164">
                  <c:v>42736</c:v>
                </c:pt>
                <c:pt idx="165">
                  <c:v>42826</c:v>
                </c:pt>
                <c:pt idx="166">
                  <c:v>42917</c:v>
                </c:pt>
                <c:pt idx="167">
                  <c:v>43009</c:v>
                </c:pt>
                <c:pt idx="168">
                  <c:v>43101</c:v>
                </c:pt>
                <c:pt idx="169">
                  <c:v>43191</c:v>
                </c:pt>
                <c:pt idx="170">
                  <c:v>43282</c:v>
                </c:pt>
                <c:pt idx="171">
                  <c:v>43374</c:v>
                </c:pt>
                <c:pt idx="172">
                  <c:v>43466</c:v>
                </c:pt>
                <c:pt idx="173">
                  <c:v>43556</c:v>
                </c:pt>
                <c:pt idx="174">
                  <c:v>43647</c:v>
                </c:pt>
                <c:pt idx="175">
                  <c:v>43739</c:v>
                </c:pt>
                <c:pt idx="176">
                  <c:v>43831</c:v>
                </c:pt>
                <c:pt idx="177">
                  <c:v>43922</c:v>
                </c:pt>
                <c:pt idx="178">
                  <c:v>44013</c:v>
                </c:pt>
              </c:numCache>
            </c:numRef>
          </c:cat>
          <c:val>
            <c:numRef>
              <c:f>'ModelBuildPreProcessed (2)'!$I$2:$I$180</c:f>
              <c:numCache>
                <c:formatCode>General</c:formatCode>
                <c:ptCount val="179"/>
                <c:pt idx="0">
                  <c:v>1.2106840000000002E-2</c:v>
                </c:pt>
                <c:pt idx="1">
                  <c:v>8.4372030000000025E-3</c:v>
                </c:pt>
                <c:pt idx="2">
                  <c:v>8.5088140000000017E-3</c:v>
                </c:pt>
                <c:pt idx="3">
                  <c:v>1.0728755000000001E-2</c:v>
                </c:pt>
                <c:pt idx="4">
                  <c:v>2.0954869161383602E-2</c:v>
                </c:pt>
                <c:pt idx="5">
                  <c:v>2.3329090088008847E-2</c:v>
                </c:pt>
                <c:pt idx="6">
                  <c:v>2.5747142822146421E-2</c:v>
                </c:pt>
                <c:pt idx="7">
                  <c:v>2.5038226160070932E-2</c:v>
                </c:pt>
                <c:pt idx="8">
                  <c:v>2.2447126775417218E-2</c:v>
                </c:pt>
                <c:pt idx="9">
                  <c:v>3.5997784433025641E-2</c:v>
                </c:pt>
                <c:pt idx="10">
                  <c:v>2.8313425820799067E-2</c:v>
                </c:pt>
                <c:pt idx="11">
                  <c:v>3.5362448717998131E-2</c:v>
                </c:pt>
                <c:pt idx="12">
                  <c:v>3.380192797206269E-2</c:v>
                </c:pt>
                <c:pt idx="13">
                  <c:v>3.5725005984358231E-2</c:v>
                </c:pt>
                <c:pt idx="14">
                  <c:v>3.8653013801446687E-2</c:v>
                </c:pt>
                <c:pt idx="15">
                  <c:v>3.8609748070165761E-2</c:v>
                </c:pt>
                <c:pt idx="16">
                  <c:v>3.8024687740058245E-2</c:v>
                </c:pt>
                <c:pt idx="17">
                  <c:v>2.133460554713245E-2</c:v>
                </c:pt>
                <c:pt idx="18">
                  <c:v>2.2601255552206413E-2</c:v>
                </c:pt>
                <c:pt idx="19">
                  <c:v>4.3136184339348356E-2</c:v>
                </c:pt>
                <c:pt idx="20">
                  <c:v>4.7487187907452488E-2</c:v>
                </c:pt>
                <c:pt idx="21">
                  <c:v>3.7213786846976682E-2</c:v>
                </c:pt>
                <c:pt idx="22">
                  <c:v>4.099098621141236E-2</c:v>
                </c:pt>
                <c:pt idx="23">
                  <c:v>2.4698538659420448E-2</c:v>
                </c:pt>
                <c:pt idx="24">
                  <c:v>2.1998542024364624E-2</c:v>
                </c:pt>
                <c:pt idx="25">
                  <c:v>2.4885319338893708E-2</c:v>
                </c:pt>
                <c:pt idx="26">
                  <c:v>1.0842633458222022E-2</c:v>
                </c:pt>
                <c:pt idx="27">
                  <c:v>8.3247875343557196E-3</c:v>
                </c:pt>
                <c:pt idx="28">
                  <c:v>7.4744285417321869E-3</c:v>
                </c:pt>
                <c:pt idx="29">
                  <c:v>8.4660506173528452E-3</c:v>
                </c:pt>
                <c:pt idx="30">
                  <c:v>6.8408195719988855E-3</c:v>
                </c:pt>
                <c:pt idx="31">
                  <c:v>5.5540377948463922E-3</c:v>
                </c:pt>
                <c:pt idx="32">
                  <c:v>9.5863782486157699E-3</c:v>
                </c:pt>
                <c:pt idx="33">
                  <c:v>8.265509857176518E-3</c:v>
                </c:pt>
                <c:pt idx="34">
                  <c:v>9.9189969406319467E-3</c:v>
                </c:pt>
                <c:pt idx="35">
                  <c:v>8.270440095151748E-3</c:v>
                </c:pt>
                <c:pt idx="36">
                  <c:v>9.6890337451963644E-3</c:v>
                </c:pt>
                <c:pt idx="37">
                  <c:v>6.8074336072765996E-3</c:v>
                </c:pt>
                <c:pt idx="38">
                  <c:v>8.5109354612057236E-3</c:v>
                </c:pt>
                <c:pt idx="39">
                  <c:v>5.2874709451147493E-3</c:v>
                </c:pt>
                <c:pt idx="40">
                  <c:v>1.0507699357967946E-2</c:v>
                </c:pt>
                <c:pt idx="41">
                  <c:v>1.1447219134818809E-2</c:v>
                </c:pt>
                <c:pt idx="42">
                  <c:v>1.2794003172898151E-2</c:v>
                </c:pt>
                <c:pt idx="43">
                  <c:v>1.5931365562184857E-2</c:v>
                </c:pt>
                <c:pt idx="44">
                  <c:v>1.8029782113136213E-2</c:v>
                </c:pt>
                <c:pt idx="45">
                  <c:v>1.5887701878352437E-2</c:v>
                </c:pt>
                <c:pt idx="46">
                  <c:v>1.3494796631280576E-2</c:v>
                </c:pt>
                <c:pt idx="47">
                  <c:v>1.3899464697464602E-2</c:v>
                </c:pt>
                <c:pt idx="48">
                  <c:v>1.0773429313189524E-2</c:v>
                </c:pt>
                <c:pt idx="49">
                  <c:v>1.2920704696890889E-2</c:v>
                </c:pt>
                <c:pt idx="50">
                  <c:v>1.3134653730002872E-2</c:v>
                </c:pt>
                <c:pt idx="51">
                  <c:v>1.7149792578216201E-2</c:v>
                </c:pt>
                <c:pt idx="52">
                  <c:v>1.8800251252352043E-2</c:v>
                </c:pt>
                <c:pt idx="53">
                  <c:v>1.8789854240405489E-2</c:v>
                </c:pt>
                <c:pt idx="54">
                  <c:v>1.8203987126613856E-2</c:v>
                </c:pt>
                <c:pt idx="55">
                  <c:v>1.7167846190568742E-2</c:v>
                </c:pt>
                <c:pt idx="56">
                  <c:v>1.7094290640572499E-2</c:v>
                </c:pt>
                <c:pt idx="57">
                  <c:v>1.0913166785409399E-2</c:v>
                </c:pt>
                <c:pt idx="58">
                  <c:v>7.560274418602039E-3</c:v>
                </c:pt>
                <c:pt idx="59">
                  <c:v>2.8975168094312561E-3</c:v>
                </c:pt>
                <c:pt idx="60">
                  <c:v>2.0232139899150963E-3</c:v>
                </c:pt>
                <c:pt idx="61">
                  <c:v>2.7806419978689528E-3</c:v>
                </c:pt>
                <c:pt idx="62">
                  <c:v>-1.9292175164551109E-3</c:v>
                </c:pt>
                <c:pt idx="63">
                  <c:v>-7.7853560608888428E-3</c:v>
                </c:pt>
                <c:pt idx="64">
                  <c:v>-9.9392831068548446E-3</c:v>
                </c:pt>
                <c:pt idx="65">
                  <c:v>-1.2079206261872363E-2</c:v>
                </c:pt>
                <c:pt idx="66">
                  <c:v>-1.1979824155910408E-2</c:v>
                </c:pt>
                <c:pt idx="67">
                  <c:v>-1.0663013004104891E-2</c:v>
                </c:pt>
                <c:pt idx="68">
                  <c:v>-1.0228440895170063E-2</c:v>
                </c:pt>
                <c:pt idx="69">
                  <c:v>-6.1037293085387766E-3</c:v>
                </c:pt>
                <c:pt idx="70">
                  <c:v>-1.5328690190222136E-3</c:v>
                </c:pt>
                <c:pt idx="71">
                  <c:v>4.7339886161769833E-3</c:v>
                </c:pt>
                <c:pt idx="72">
                  <c:v>5.6257600000000005E-3</c:v>
                </c:pt>
                <c:pt idx="73">
                  <c:v>8.5729331326476407E-3</c:v>
                </c:pt>
                <c:pt idx="74">
                  <c:v>8.9659088676333331E-3</c:v>
                </c:pt>
                <c:pt idx="75">
                  <c:v>1.3351701570684594E-2</c:v>
                </c:pt>
                <c:pt idx="76">
                  <c:v>1.2469816621025129E-2</c:v>
                </c:pt>
                <c:pt idx="77">
                  <c:v>1.3478779430694776E-2</c:v>
                </c:pt>
                <c:pt idx="78">
                  <c:v>1.4806912552701284E-2</c:v>
                </c:pt>
                <c:pt idx="79">
                  <c:v>1.5562955364387869E-2</c:v>
                </c:pt>
                <c:pt idx="80">
                  <c:v>1.4337918424353849E-2</c:v>
                </c:pt>
                <c:pt idx="81">
                  <c:v>1.4358594400798484E-2</c:v>
                </c:pt>
                <c:pt idx="82">
                  <c:v>8.7730314756136202E-3</c:v>
                </c:pt>
                <c:pt idx="83">
                  <c:v>1.1553704E-2</c:v>
                </c:pt>
                <c:pt idx="84">
                  <c:v>2.532962140394469E-2</c:v>
                </c:pt>
                <c:pt idx="85">
                  <c:v>2.3192221007547042E-2</c:v>
                </c:pt>
                <c:pt idx="86">
                  <c:v>3.1257028033156088E-2</c:v>
                </c:pt>
                <c:pt idx="87">
                  <c:v>3.9324391455050442E-2</c:v>
                </c:pt>
                <c:pt idx="88">
                  <c:v>3.4564065033504732E-2</c:v>
                </c:pt>
                <c:pt idx="89">
                  <c:v>3.4798565043523966E-2</c:v>
                </c:pt>
                <c:pt idx="90">
                  <c:v>3.6635479521782588E-2</c:v>
                </c:pt>
                <c:pt idx="91">
                  <c:v>2.9755273362688083E-2</c:v>
                </c:pt>
                <c:pt idx="92">
                  <c:v>1.4843413691951792E-2</c:v>
                </c:pt>
                <c:pt idx="93">
                  <c:v>1.1694485435464077E-2</c:v>
                </c:pt>
                <c:pt idx="94">
                  <c:v>1.4013926708893292E-2</c:v>
                </c:pt>
                <c:pt idx="95">
                  <c:v>1.701959493907167E-2</c:v>
                </c:pt>
                <c:pt idx="96">
                  <c:v>1.3845462040537243E-2</c:v>
                </c:pt>
                <c:pt idx="97">
                  <c:v>2.1710906145170267E-2</c:v>
                </c:pt>
                <c:pt idx="98">
                  <c:v>2.607804474039915E-2</c:v>
                </c:pt>
                <c:pt idx="99">
                  <c:v>2.9684363296652527E-2</c:v>
                </c:pt>
                <c:pt idx="100">
                  <c:v>2.708180107545273E-2</c:v>
                </c:pt>
                <c:pt idx="101">
                  <c:v>2.5273931872306778E-2</c:v>
                </c:pt>
                <c:pt idx="102">
                  <c:v>8.8100134227554229E-3</c:v>
                </c:pt>
                <c:pt idx="103">
                  <c:v>-2.8073390883558451E-3</c:v>
                </c:pt>
                <c:pt idx="104">
                  <c:v>-1.6674576507504078E-3</c:v>
                </c:pt>
                <c:pt idx="105">
                  <c:v>-1.2023231872338351E-3</c:v>
                </c:pt>
                <c:pt idx="106">
                  <c:v>1.8332655185945338E-3</c:v>
                </c:pt>
                <c:pt idx="107">
                  <c:v>7.8745681912540753E-3</c:v>
                </c:pt>
                <c:pt idx="108">
                  <c:v>1.5747948448964419E-2</c:v>
                </c:pt>
                <c:pt idx="109">
                  <c:v>1.5864576589528188E-2</c:v>
                </c:pt>
                <c:pt idx="110">
                  <c:v>1.2805202283747971E-2</c:v>
                </c:pt>
                <c:pt idx="111">
                  <c:v>6.3789163178978002E-3</c:v>
                </c:pt>
                <c:pt idx="112">
                  <c:v>5.7201395337685701E-3</c:v>
                </c:pt>
                <c:pt idx="113">
                  <c:v>1.3717112570010116E-2</c:v>
                </c:pt>
                <c:pt idx="114">
                  <c:v>2.6545988545750982E-2</c:v>
                </c:pt>
                <c:pt idx="115">
                  <c:v>3.3545306873701622E-2</c:v>
                </c:pt>
                <c:pt idx="116">
                  <c:v>3.1507213577294163E-2</c:v>
                </c:pt>
                <c:pt idx="117">
                  <c:v>2.7259287995834346E-2</c:v>
                </c:pt>
                <c:pt idx="118">
                  <c:v>2.5624882406690766E-2</c:v>
                </c:pt>
                <c:pt idx="119">
                  <c:v>2.693877926299567E-2</c:v>
                </c:pt>
                <c:pt idx="120">
                  <c:v>3.3918659868994172E-2</c:v>
                </c:pt>
                <c:pt idx="121">
                  <c:v>3.1569143808403421E-2</c:v>
                </c:pt>
                <c:pt idx="122">
                  <c:v>3.3159326773162981E-2</c:v>
                </c:pt>
                <c:pt idx="123">
                  <c:v>3.1080709049206713E-2</c:v>
                </c:pt>
                <c:pt idx="124">
                  <c:v>3.229170639660784E-2</c:v>
                </c:pt>
                <c:pt idx="125">
                  <c:v>3.1064640794003031E-2</c:v>
                </c:pt>
                <c:pt idx="126">
                  <c:v>2.8430703159599537E-2</c:v>
                </c:pt>
                <c:pt idx="127">
                  <c:v>2.5028552772073883E-2</c:v>
                </c:pt>
                <c:pt idx="128">
                  <c:v>8.052815531873354E-3</c:v>
                </c:pt>
                <c:pt idx="129">
                  <c:v>-2.7732335837932203E-3</c:v>
                </c:pt>
                <c:pt idx="130">
                  <c:v>-6.1327996630725391E-3</c:v>
                </c:pt>
                <c:pt idx="131">
                  <c:v>-2.2178920789468815E-2</c:v>
                </c:pt>
                <c:pt idx="132">
                  <c:v>-1.8015148929248659E-2</c:v>
                </c:pt>
                <c:pt idx="133">
                  <c:v>-3.0773066440455486E-2</c:v>
                </c:pt>
                <c:pt idx="134">
                  <c:v>-4.7419183220023114E-2</c:v>
                </c:pt>
                <c:pt idx="135">
                  <c:v>-4.0095381120995269E-2</c:v>
                </c:pt>
                <c:pt idx="136">
                  <c:v>-3.9898697339826636E-2</c:v>
                </c:pt>
                <c:pt idx="137">
                  <c:v>-7.3640547432596085E-3</c:v>
                </c:pt>
                <c:pt idx="138">
                  <c:v>9.7940260130049729E-3</c:v>
                </c:pt>
                <c:pt idx="139">
                  <c:v>1.1811300855627177E-2</c:v>
                </c:pt>
                <c:pt idx="140">
                  <c:v>1.3553882015624973E-2</c:v>
                </c:pt>
                <c:pt idx="141">
                  <c:v>1.0092756009152867E-2</c:v>
                </c:pt>
                <c:pt idx="142">
                  <c:v>7.3126657321241541E-3</c:v>
                </c:pt>
                <c:pt idx="143">
                  <c:v>1.4887591511436055E-2</c:v>
                </c:pt>
                <c:pt idx="144">
                  <c:v>1.5925523340347553E-2</c:v>
                </c:pt>
                <c:pt idx="145">
                  <c:v>1.303563142275542E-2</c:v>
                </c:pt>
                <c:pt idx="146">
                  <c:v>1.9844011195759657E-2</c:v>
                </c:pt>
                <c:pt idx="147">
                  <c:v>1.3497356753872571E-2</c:v>
                </c:pt>
                <c:pt idx="148">
                  <c:v>1.2974833573131766E-2</c:v>
                </c:pt>
                <c:pt idx="149">
                  <c:v>1.8138746337981172E-2</c:v>
                </c:pt>
                <c:pt idx="150">
                  <c:v>2.0877664369706429E-2</c:v>
                </c:pt>
                <c:pt idx="151">
                  <c:v>2.4308645576259877E-2</c:v>
                </c:pt>
                <c:pt idx="152">
                  <c:v>1.6939414993772536E-2</c:v>
                </c:pt>
                <c:pt idx="153">
                  <c:v>1.8244687804657822E-2</c:v>
                </c:pt>
                <c:pt idx="154">
                  <c:v>1.4927459139859173E-2</c:v>
                </c:pt>
                <c:pt idx="155">
                  <c:v>1.4911136661298542E-2</c:v>
                </c:pt>
                <c:pt idx="156">
                  <c:v>2.4861485089023548E-2</c:v>
                </c:pt>
                <c:pt idx="157">
                  <c:v>2.4782752615031454E-2</c:v>
                </c:pt>
                <c:pt idx="158">
                  <c:v>2.1937502240290348E-2</c:v>
                </c:pt>
                <c:pt idx="159">
                  <c:v>1.7019325002791408E-2</c:v>
                </c:pt>
                <c:pt idx="160">
                  <c:v>5.5139343185751279E-3</c:v>
                </c:pt>
                <c:pt idx="161">
                  <c:v>9.1366380397738638E-3</c:v>
                </c:pt>
                <c:pt idx="162">
                  <c:v>1.6299186158672249E-2</c:v>
                </c:pt>
                <c:pt idx="163">
                  <c:v>1.6275239504660019E-2</c:v>
                </c:pt>
                <c:pt idx="164">
                  <c:v>1.4330503269456851E-2</c:v>
                </c:pt>
                <c:pt idx="165">
                  <c:v>1.7602915014610657E-2</c:v>
                </c:pt>
                <c:pt idx="166">
                  <c:v>1.3827912328450228E-2</c:v>
                </c:pt>
                <c:pt idx="167">
                  <c:v>1.7395053050746696E-2</c:v>
                </c:pt>
                <c:pt idx="168">
                  <c:v>1.654844387005441E-2</c:v>
                </c:pt>
                <c:pt idx="169">
                  <c:v>1.9080965931182848E-2</c:v>
                </c:pt>
                <c:pt idx="170">
                  <c:v>1.292244992601892E-2</c:v>
                </c:pt>
                <c:pt idx="171">
                  <c:v>1.0073429163758139E-2</c:v>
                </c:pt>
                <c:pt idx="172">
                  <c:v>1.8156695908860768E-2</c:v>
                </c:pt>
                <c:pt idx="173">
                  <c:v>1.8182255229194842E-2</c:v>
                </c:pt>
                <c:pt idx="174">
                  <c:v>2.7276031906653453E-2</c:v>
                </c:pt>
                <c:pt idx="175">
                  <c:v>2.725328587095377E-2</c:v>
                </c:pt>
                <c:pt idx="176">
                  <c:v>1.2236E-2</c:v>
                </c:pt>
                <c:pt idx="177">
                  <c:v>1.2236E-2</c:v>
                </c:pt>
                <c:pt idx="178">
                  <c:v>1.2236E-2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61-4708-8F83-C6482F61C866}"/>
            </c:ext>
          </c:extLst>
        </c:ser>
        <c:ser>
          <c:idx val="4"/>
          <c:order val="4"/>
          <c:tx>
            <c:v>FineTunedModel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'[1]ModelBuildPreProcessed (2)'!$A$2:$A$180</c:f>
              <c:numCache>
                <c:formatCode>General</c:formatCode>
                <c:ptCount val="179"/>
                <c:pt idx="0">
                  <c:v>27760</c:v>
                </c:pt>
                <c:pt idx="1">
                  <c:v>27851</c:v>
                </c:pt>
                <c:pt idx="2">
                  <c:v>27942</c:v>
                </c:pt>
                <c:pt idx="3">
                  <c:v>28034</c:v>
                </c:pt>
                <c:pt idx="4">
                  <c:v>28126</c:v>
                </c:pt>
                <c:pt idx="5">
                  <c:v>28216</c:v>
                </c:pt>
                <c:pt idx="6">
                  <c:v>28307</c:v>
                </c:pt>
                <c:pt idx="7">
                  <c:v>28399</c:v>
                </c:pt>
                <c:pt idx="8">
                  <c:v>28491</c:v>
                </c:pt>
                <c:pt idx="9">
                  <c:v>28581</c:v>
                </c:pt>
                <c:pt idx="10">
                  <c:v>28672</c:v>
                </c:pt>
                <c:pt idx="11">
                  <c:v>28764</c:v>
                </c:pt>
                <c:pt idx="12">
                  <c:v>28856</c:v>
                </c:pt>
                <c:pt idx="13">
                  <c:v>28946</c:v>
                </c:pt>
                <c:pt idx="14">
                  <c:v>29037</c:v>
                </c:pt>
                <c:pt idx="15">
                  <c:v>29129</c:v>
                </c:pt>
                <c:pt idx="16">
                  <c:v>29221</c:v>
                </c:pt>
                <c:pt idx="17">
                  <c:v>29312</c:v>
                </c:pt>
                <c:pt idx="18">
                  <c:v>29403</c:v>
                </c:pt>
                <c:pt idx="19">
                  <c:v>29495</c:v>
                </c:pt>
                <c:pt idx="20">
                  <c:v>29587</c:v>
                </c:pt>
                <c:pt idx="21">
                  <c:v>29677</c:v>
                </c:pt>
                <c:pt idx="22">
                  <c:v>29768</c:v>
                </c:pt>
                <c:pt idx="23">
                  <c:v>29860</c:v>
                </c:pt>
                <c:pt idx="24">
                  <c:v>29952</c:v>
                </c:pt>
                <c:pt idx="25">
                  <c:v>30042</c:v>
                </c:pt>
                <c:pt idx="26">
                  <c:v>30133</c:v>
                </c:pt>
                <c:pt idx="27">
                  <c:v>30225</c:v>
                </c:pt>
                <c:pt idx="28">
                  <c:v>30317</c:v>
                </c:pt>
                <c:pt idx="29">
                  <c:v>30407</c:v>
                </c:pt>
                <c:pt idx="30">
                  <c:v>30498</c:v>
                </c:pt>
                <c:pt idx="31">
                  <c:v>30590</c:v>
                </c:pt>
                <c:pt idx="32">
                  <c:v>30682</c:v>
                </c:pt>
                <c:pt idx="33">
                  <c:v>30773</c:v>
                </c:pt>
                <c:pt idx="34">
                  <c:v>30864</c:v>
                </c:pt>
                <c:pt idx="35">
                  <c:v>30956</c:v>
                </c:pt>
                <c:pt idx="36">
                  <c:v>31048</c:v>
                </c:pt>
                <c:pt idx="37">
                  <c:v>31138</c:v>
                </c:pt>
                <c:pt idx="38">
                  <c:v>31229</c:v>
                </c:pt>
                <c:pt idx="39">
                  <c:v>31321</c:v>
                </c:pt>
                <c:pt idx="40">
                  <c:v>31413</c:v>
                </c:pt>
                <c:pt idx="41">
                  <c:v>31503</c:v>
                </c:pt>
                <c:pt idx="42">
                  <c:v>31594</c:v>
                </c:pt>
                <c:pt idx="43">
                  <c:v>31686</c:v>
                </c:pt>
                <c:pt idx="44">
                  <c:v>31778</c:v>
                </c:pt>
                <c:pt idx="45">
                  <c:v>31868</c:v>
                </c:pt>
                <c:pt idx="46">
                  <c:v>31959</c:v>
                </c:pt>
                <c:pt idx="47">
                  <c:v>32051</c:v>
                </c:pt>
                <c:pt idx="48">
                  <c:v>32143</c:v>
                </c:pt>
                <c:pt idx="49">
                  <c:v>32234</c:v>
                </c:pt>
                <c:pt idx="50">
                  <c:v>32325</c:v>
                </c:pt>
                <c:pt idx="51">
                  <c:v>32417</c:v>
                </c:pt>
                <c:pt idx="52">
                  <c:v>32509</c:v>
                </c:pt>
                <c:pt idx="53">
                  <c:v>32599</c:v>
                </c:pt>
                <c:pt idx="54">
                  <c:v>32690</c:v>
                </c:pt>
                <c:pt idx="55">
                  <c:v>32782</c:v>
                </c:pt>
                <c:pt idx="56">
                  <c:v>32874</c:v>
                </c:pt>
                <c:pt idx="57">
                  <c:v>32964</c:v>
                </c:pt>
                <c:pt idx="58">
                  <c:v>33055</c:v>
                </c:pt>
                <c:pt idx="59">
                  <c:v>33147</c:v>
                </c:pt>
                <c:pt idx="60">
                  <c:v>33239</c:v>
                </c:pt>
                <c:pt idx="61">
                  <c:v>33329</c:v>
                </c:pt>
                <c:pt idx="62">
                  <c:v>33420</c:v>
                </c:pt>
                <c:pt idx="63">
                  <c:v>33512</c:v>
                </c:pt>
                <c:pt idx="64">
                  <c:v>33604</c:v>
                </c:pt>
                <c:pt idx="65">
                  <c:v>33695</c:v>
                </c:pt>
                <c:pt idx="66">
                  <c:v>33786</c:v>
                </c:pt>
                <c:pt idx="67">
                  <c:v>33878</c:v>
                </c:pt>
                <c:pt idx="68">
                  <c:v>33970</c:v>
                </c:pt>
                <c:pt idx="69">
                  <c:v>34060</c:v>
                </c:pt>
                <c:pt idx="70">
                  <c:v>34151</c:v>
                </c:pt>
                <c:pt idx="71">
                  <c:v>34243</c:v>
                </c:pt>
                <c:pt idx="72">
                  <c:v>34335</c:v>
                </c:pt>
                <c:pt idx="73">
                  <c:v>34425</c:v>
                </c:pt>
                <c:pt idx="74">
                  <c:v>34516</c:v>
                </c:pt>
                <c:pt idx="75">
                  <c:v>34608</c:v>
                </c:pt>
                <c:pt idx="76">
                  <c:v>34700</c:v>
                </c:pt>
                <c:pt idx="77">
                  <c:v>34790</c:v>
                </c:pt>
                <c:pt idx="78">
                  <c:v>34881</c:v>
                </c:pt>
                <c:pt idx="79">
                  <c:v>34973</c:v>
                </c:pt>
                <c:pt idx="80">
                  <c:v>35065</c:v>
                </c:pt>
                <c:pt idx="81">
                  <c:v>35156</c:v>
                </c:pt>
                <c:pt idx="82">
                  <c:v>35247</c:v>
                </c:pt>
                <c:pt idx="83">
                  <c:v>35339</c:v>
                </c:pt>
                <c:pt idx="84">
                  <c:v>35431</c:v>
                </c:pt>
                <c:pt idx="85">
                  <c:v>35521</c:v>
                </c:pt>
                <c:pt idx="86">
                  <c:v>35612</c:v>
                </c:pt>
                <c:pt idx="87">
                  <c:v>35704</c:v>
                </c:pt>
                <c:pt idx="88">
                  <c:v>35796</c:v>
                </c:pt>
                <c:pt idx="89">
                  <c:v>35886</c:v>
                </c:pt>
                <c:pt idx="90">
                  <c:v>35977</c:v>
                </c:pt>
                <c:pt idx="91">
                  <c:v>36069</c:v>
                </c:pt>
                <c:pt idx="92">
                  <c:v>36161</c:v>
                </c:pt>
                <c:pt idx="93">
                  <c:v>36251</c:v>
                </c:pt>
                <c:pt idx="94">
                  <c:v>36342</c:v>
                </c:pt>
                <c:pt idx="95">
                  <c:v>36434</c:v>
                </c:pt>
                <c:pt idx="96">
                  <c:v>36526</c:v>
                </c:pt>
                <c:pt idx="97">
                  <c:v>36617</c:v>
                </c:pt>
                <c:pt idx="98">
                  <c:v>36708</c:v>
                </c:pt>
                <c:pt idx="99">
                  <c:v>36800</c:v>
                </c:pt>
                <c:pt idx="100">
                  <c:v>36892</c:v>
                </c:pt>
                <c:pt idx="101">
                  <c:v>36982</c:v>
                </c:pt>
                <c:pt idx="102">
                  <c:v>37073</c:v>
                </c:pt>
                <c:pt idx="103">
                  <c:v>37165</c:v>
                </c:pt>
                <c:pt idx="104">
                  <c:v>37257</c:v>
                </c:pt>
                <c:pt idx="105">
                  <c:v>37347</c:v>
                </c:pt>
                <c:pt idx="106">
                  <c:v>37438</c:v>
                </c:pt>
                <c:pt idx="107">
                  <c:v>37530</c:v>
                </c:pt>
                <c:pt idx="108">
                  <c:v>37622</c:v>
                </c:pt>
                <c:pt idx="109">
                  <c:v>37712</c:v>
                </c:pt>
                <c:pt idx="110">
                  <c:v>37803</c:v>
                </c:pt>
                <c:pt idx="111">
                  <c:v>37895</c:v>
                </c:pt>
                <c:pt idx="112">
                  <c:v>37987</c:v>
                </c:pt>
                <c:pt idx="113">
                  <c:v>38078</c:v>
                </c:pt>
                <c:pt idx="114">
                  <c:v>38169</c:v>
                </c:pt>
                <c:pt idx="115">
                  <c:v>38261</c:v>
                </c:pt>
                <c:pt idx="116">
                  <c:v>38353</c:v>
                </c:pt>
                <c:pt idx="117">
                  <c:v>38443</c:v>
                </c:pt>
                <c:pt idx="118">
                  <c:v>38534</c:v>
                </c:pt>
                <c:pt idx="119">
                  <c:v>38626</c:v>
                </c:pt>
                <c:pt idx="120">
                  <c:v>38718</c:v>
                </c:pt>
                <c:pt idx="121">
                  <c:v>38808</c:v>
                </c:pt>
                <c:pt idx="122">
                  <c:v>38899</c:v>
                </c:pt>
                <c:pt idx="123">
                  <c:v>38991</c:v>
                </c:pt>
                <c:pt idx="124">
                  <c:v>39083</c:v>
                </c:pt>
                <c:pt idx="125">
                  <c:v>39173</c:v>
                </c:pt>
                <c:pt idx="126">
                  <c:v>39264</c:v>
                </c:pt>
                <c:pt idx="127">
                  <c:v>39356</c:v>
                </c:pt>
                <c:pt idx="128">
                  <c:v>39448</c:v>
                </c:pt>
                <c:pt idx="129">
                  <c:v>39539</c:v>
                </c:pt>
                <c:pt idx="130">
                  <c:v>39630</c:v>
                </c:pt>
                <c:pt idx="131">
                  <c:v>39722</c:v>
                </c:pt>
                <c:pt idx="132">
                  <c:v>39814</c:v>
                </c:pt>
                <c:pt idx="133">
                  <c:v>39904</c:v>
                </c:pt>
                <c:pt idx="134">
                  <c:v>39995</c:v>
                </c:pt>
                <c:pt idx="135">
                  <c:v>40087</c:v>
                </c:pt>
                <c:pt idx="136">
                  <c:v>40179</c:v>
                </c:pt>
                <c:pt idx="137">
                  <c:v>40269</c:v>
                </c:pt>
                <c:pt idx="138">
                  <c:v>40360</c:v>
                </c:pt>
                <c:pt idx="139">
                  <c:v>40452</c:v>
                </c:pt>
                <c:pt idx="140">
                  <c:v>40544</c:v>
                </c:pt>
                <c:pt idx="141">
                  <c:v>40634</c:v>
                </c:pt>
                <c:pt idx="142">
                  <c:v>40725</c:v>
                </c:pt>
                <c:pt idx="143">
                  <c:v>40817</c:v>
                </c:pt>
                <c:pt idx="144">
                  <c:v>40909</c:v>
                </c:pt>
                <c:pt idx="145">
                  <c:v>41000</c:v>
                </c:pt>
                <c:pt idx="146">
                  <c:v>41091</c:v>
                </c:pt>
                <c:pt idx="147">
                  <c:v>41183</c:v>
                </c:pt>
                <c:pt idx="148">
                  <c:v>41275</c:v>
                </c:pt>
                <c:pt idx="149">
                  <c:v>41365</c:v>
                </c:pt>
                <c:pt idx="150">
                  <c:v>41456</c:v>
                </c:pt>
                <c:pt idx="151">
                  <c:v>41548</c:v>
                </c:pt>
                <c:pt idx="152">
                  <c:v>41640</c:v>
                </c:pt>
                <c:pt idx="153">
                  <c:v>41730</c:v>
                </c:pt>
                <c:pt idx="154">
                  <c:v>41821</c:v>
                </c:pt>
                <c:pt idx="155">
                  <c:v>41913</c:v>
                </c:pt>
                <c:pt idx="156">
                  <c:v>42005</c:v>
                </c:pt>
                <c:pt idx="157">
                  <c:v>42095</c:v>
                </c:pt>
                <c:pt idx="158">
                  <c:v>42186</c:v>
                </c:pt>
                <c:pt idx="159">
                  <c:v>42278</c:v>
                </c:pt>
                <c:pt idx="160">
                  <c:v>42370</c:v>
                </c:pt>
                <c:pt idx="161">
                  <c:v>42461</c:v>
                </c:pt>
                <c:pt idx="162">
                  <c:v>42552</c:v>
                </c:pt>
                <c:pt idx="163">
                  <c:v>42644</c:v>
                </c:pt>
                <c:pt idx="164">
                  <c:v>42736</c:v>
                </c:pt>
                <c:pt idx="165">
                  <c:v>42826</c:v>
                </c:pt>
                <c:pt idx="166">
                  <c:v>42917</c:v>
                </c:pt>
                <c:pt idx="167">
                  <c:v>43009</c:v>
                </c:pt>
                <c:pt idx="168">
                  <c:v>43101</c:v>
                </c:pt>
                <c:pt idx="169">
                  <c:v>43191</c:v>
                </c:pt>
                <c:pt idx="170">
                  <c:v>43282</c:v>
                </c:pt>
                <c:pt idx="171">
                  <c:v>43374</c:v>
                </c:pt>
                <c:pt idx="172">
                  <c:v>43466</c:v>
                </c:pt>
                <c:pt idx="173">
                  <c:v>43556</c:v>
                </c:pt>
                <c:pt idx="174">
                  <c:v>43647</c:v>
                </c:pt>
                <c:pt idx="175">
                  <c:v>43739</c:v>
                </c:pt>
                <c:pt idx="176">
                  <c:v>43831</c:v>
                </c:pt>
                <c:pt idx="177">
                  <c:v>43922</c:v>
                </c:pt>
                <c:pt idx="178">
                  <c:v>44013</c:v>
                </c:pt>
              </c:numCache>
            </c:numRef>
          </c:cat>
          <c:val>
            <c:numRef>
              <c:f>'ModelBuildPreProcessed (2)'!$J$2:$J$180</c:f>
              <c:numCache>
                <c:formatCode>General</c:formatCode>
                <c:ptCount val="179"/>
                <c:pt idx="0">
                  <c:v>1.7032000000000019E-3</c:v>
                </c:pt>
                <c:pt idx="1">
                  <c:v>4.0174000000000008E-3</c:v>
                </c:pt>
                <c:pt idx="2">
                  <c:v>4.0174000000000008E-3</c:v>
                </c:pt>
                <c:pt idx="3">
                  <c:v>4.0174000000000008E-3</c:v>
                </c:pt>
                <c:pt idx="4">
                  <c:v>1.1474552709685242E-2</c:v>
                </c:pt>
                <c:pt idx="5">
                  <c:v>1.2303026157160842E-2</c:v>
                </c:pt>
                <c:pt idx="6">
                  <c:v>1.8588408580523453E-2</c:v>
                </c:pt>
                <c:pt idx="7">
                  <c:v>2.155683732894376E-2</c:v>
                </c:pt>
                <c:pt idx="8">
                  <c:v>1.9714650677749648E-2</c:v>
                </c:pt>
                <c:pt idx="9">
                  <c:v>2.0111870811466211E-2</c:v>
                </c:pt>
                <c:pt idx="10">
                  <c:v>2.4878214116758827E-2</c:v>
                </c:pt>
                <c:pt idx="11">
                  <c:v>3.3282527624469725E-2</c:v>
                </c:pt>
                <c:pt idx="12">
                  <c:v>3.8148173059953772E-2</c:v>
                </c:pt>
                <c:pt idx="13">
                  <c:v>3.8328703909799526E-2</c:v>
                </c:pt>
                <c:pt idx="14">
                  <c:v>4.134692050064212E-2</c:v>
                </c:pt>
                <c:pt idx="15">
                  <c:v>4.6090999742868191E-2</c:v>
                </c:pt>
                <c:pt idx="16">
                  <c:v>4.5570829507121574E-2</c:v>
                </c:pt>
                <c:pt idx="17">
                  <c:v>2.6736389234708439E-2</c:v>
                </c:pt>
                <c:pt idx="18">
                  <c:v>1.8589354785539788E-2</c:v>
                </c:pt>
                <c:pt idx="19">
                  <c:v>4.2882211097254985E-2</c:v>
                </c:pt>
                <c:pt idx="20">
                  <c:v>4.8169071320023099E-2</c:v>
                </c:pt>
                <c:pt idx="21">
                  <c:v>4.7391372280608648E-2</c:v>
                </c:pt>
                <c:pt idx="22">
                  <c:v>4.2280269111511212E-2</c:v>
                </c:pt>
                <c:pt idx="23">
                  <c:v>2.2542521707871639E-2</c:v>
                </c:pt>
                <c:pt idx="24">
                  <c:v>2.620169176029338E-2</c:v>
                </c:pt>
                <c:pt idx="25">
                  <c:v>2.3438675734300064E-2</c:v>
                </c:pt>
                <c:pt idx="26">
                  <c:v>2.7049579435467538E-3</c:v>
                </c:pt>
                <c:pt idx="27">
                  <c:v>2.8005240971074375E-3</c:v>
                </c:pt>
                <c:pt idx="28">
                  <c:v>1.3399659128997066E-3</c:v>
                </c:pt>
                <c:pt idx="29">
                  <c:v>1.2566669101711403E-3</c:v>
                </c:pt>
                <c:pt idx="30">
                  <c:v>-1.6861366114486144E-3</c:v>
                </c:pt>
                <c:pt idx="31">
                  <c:v>-3.507860113198139E-3</c:v>
                </c:pt>
                <c:pt idx="32">
                  <c:v>1.7290784000120827E-4</c:v>
                </c:pt>
                <c:pt idx="33">
                  <c:v>-2.8034478796827769E-3</c:v>
                </c:pt>
                <c:pt idx="34">
                  <c:v>4.3843361554639203E-3</c:v>
                </c:pt>
                <c:pt idx="35">
                  <c:v>2.0568405831906424E-3</c:v>
                </c:pt>
                <c:pt idx="36">
                  <c:v>-2.8136113398232864E-4</c:v>
                </c:pt>
                <c:pt idx="37">
                  <c:v>-1.1819347191836522E-3</c:v>
                </c:pt>
                <c:pt idx="38">
                  <c:v>-1.321813703853889E-3</c:v>
                </c:pt>
                <c:pt idx="39">
                  <c:v>6.8034319186887422E-4</c:v>
                </c:pt>
                <c:pt idx="40">
                  <c:v>8.9908602745830957E-3</c:v>
                </c:pt>
                <c:pt idx="41">
                  <c:v>1.1714467584074326E-2</c:v>
                </c:pt>
                <c:pt idx="42">
                  <c:v>9.6923113137332324E-3</c:v>
                </c:pt>
                <c:pt idx="43">
                  <c:v>1.3348531431206017E-2</c:v>
                </c:pt>
                <c:pt idx="44">
                  <c:v>1.5634083883135218E-2</c:v>
                </c:pt>
                <c:pt idx="45">
                  <c:v>8.777189325780645E-3</c:v>
                </c:pt>
                <c:pt idx="46">
                  <c:v>6.2280886936853484E-3</c:v>
                </c:pt>
                <c:pt idx="47">
                  <c:v>2.9277147351154439E-3</c:v>
                </c:pt>
                <c:pt idx="48">
                  <c:v>5.0228508570355221E-3</c:v>
                </c:pt>
                <c:pt idx="49">
                  <c:v>4.8287202259879366E-3</c:v>
                </c:pt>
                <c:pt idx="50">
                  <c:v>9.1077428209972756E-3</c:v>
                </c:pt>
                <c:pt idx="51">
                  <c:v>1.5595039590587879E-2</c:v>
                </c:pt>
                <c:pt idx="52">
                  <c:v>1.9312119821642465E-2</c:v>
                </c:pt>
                <c:pt idx="53">
                  <c:v>2.1379595037673345E-2</c:v>
                </c:pt>
                <c:pt idx="54">
                  <c:v>2.2250084036126192E-2</c:v>
                </c:pt>
                <c:pt idx="55">
                  <c:v>2.3228861314150175E-2</c:v>
                </c:pt>
                <c:pt idx="56">
                  <c:v>1.7991744675573039E-2</c:v>
                </c:pt>
                <c:pt idx="57">
                  <c:v>1.286289381100611E-2</c:v>
                </c:pt>
                <c:pt idx="58">
                  <c:v>1.0351386663736709E-2</c:v>
                </c:pt>
                <c:pt idx="59">
                  <c:v>7.9479386858498195E-3</c:v>
                </c:pt>
                <c:pt idx="60">
                  <c:v>2.5199853817594884E-3</c:v>
                </c:pt>
                <c:pt idx="61">
                  <c:v>-1.4738174108769168E-3</c:v>
                </c:pt>
                <c:pt idx="62">
                  <c:v>-5.0009483829433904E-3</c:v>
                </c:pt>
                <c:pt idx="63">
                  <c:v>-1.0858157765441001E-2</c:v>
                </c:pt>
                <c:pt idx="64">
                  <c:v>-1.7040229271036232E-2</c:v>
                </c:pt>
                <c:pt idx="65">
                  <c:v>-2.0188079751535623E-2</c:v>
                </c:pt>
                <c:pt idx="66">
                  <c:v>-1.927813495417114E-2</c:v>
                </c:pt>
                <c:pt idx="67">
                  <c:v>-1.9186860521604336E-2</c:v>
                </c:pt>
                <c:pt idx="68">
                  <c:v>-1.4642814222131276E-2</c:v>
                </c:pt>
                <c:pt idx="69">
                  <c:v>-1.082069007167198E-2</c:v>
                </c:pt>
                <c:pt idx="70">
                  <c:v>-4.71068558695221E-3</c:v>
                </c:pt>
                <c:pt idx="71">
                  <c:v>-8.2384525949028746E-4</c:v>
                </c:pt>
                <c:pt idx="72">
                  <c:v>1.6039999999999457E-4</c:v>
                </c:pt>
                <c:pt idx="73">
                  <c:v>3.7035532900574772E-4</c:v>
                </c:pt>
                <c:pt idx="74">
                  <c:v>3.9957135898919475E-3</c:v>
                </c:pt>
                <c:pt idx="75">
                  <c:v>7.7321940145667588E-3</c:v>
                </c:pt>
                <c:pt idx="76">
                  <c:v>1.2051856819900505E-2</c:v>
                </c:pt>
                <c:pt idx="77">
                  <c:v>1.6773095876648551E-2</c:v>
                </c:pt>
                <c:pt idx="78">
                  <c:v>1.6491437706739796E-2</c:v>
                </c:pt>
                <c:pt idx="79">
                  <c:v>1.9295581507047424E-2</c:v>
                </c:pt>
                <c:pt idx="80">
                  <c:v>1.6456704567099936E-2</c:v>
                </c:pt>
                <c:pt idx="81">
                  <c:v>1.0933744845448316E-2</c:v>
                </c:pt>
                <c:pt idx="82">
                  <c:v>8.9065486283427409E-3</c:v>
                </c:pt>
                <c:pt idx="83">
                  <c:v>1.1731399999999996E-2</c:v>
                </c:pt>
                <c:pt idx="84">
                  <c:v>2.3901244399427302E-2</c:v>
                </c:pt>
                <c:pt idx="85">
                  <c:v>1.9683937744528458E-2</c:v>
                </c:pt>
                <c:pt idx="86">
                  <c:v>2.8942910154892296E-2</c:v>
                </c:pt>
                <c:pt idx="87">
                  <c:v>3.9655289484518824E-2</c:v>
                </c:pt>
                <c:pt idx="88">
                  <c:v>3.6642385390949994E-2</c:v>
                </c:pt>
                <c:pt idx="89">
                  <c:v>3.5907757956069625E-2</c:v>
                </c:pt>
                <c:pt idx="90">
                  <c:v>3.7080409838508216E-2</c:v>
                </c:pt>
                <c:pt idx="91">
                  <c:v>3.0245137708264751E-2</c:v>
                </c:pt>
                <c:pt idx="92">
                  <c:v>1.708940497009408E-2</c:v>
                </c:pt>
                <c:pt idx="93">
                  <c:v>1.3370126301509541E-2</c:v>
                </c:pt>
                <c:pt idx="94">
                  <c:v>1.3275202170799139E-2</c:v>
                </c:pt>
                <c:pt idx="95">
                  <c:v>1.4411836420183462E-2</c:v>
                </c:pt>
                <c:pt idx="96">
                  <c:v>1.5962007962524005E-2</c:v>
                </c:pt>
                <c:pt idx="97">
                  <c:v>2.1373281836955998E-2</c:v>
                </c:pt>
                <c:pt idx="98">
                  <c:v>3.2355967115699852E-2</c:v>
                </c:pt>
                <c:pt idx="99">
                  <c:v>3.5973242512862921E-2</c:v>
                </c:pt>
                <c:pt idx="100">
                  <c:v>3.256062836962012E-2</c:v>
                </c:pt>
                <c:pt idx="101">
                  <c:v>2.2913799079750163E-2</c:v>
                </c:pt>
                <c:pt idx="102">
                  <c:v>1.028120417708234E-2</c:v>
                </c:pt>
                <c:pt idx="103">
                  <c:v>-6.2650924425701575E-3</c:v>
                </c:pt>
                <c:pt idx="104">
                  <c:v>-9.2254407186573659E-3</c:v>
                </c:pt>
                <c:pt idx="105">
                  <c:v>-7.9924770479733974E-3</c:v>
                </c:pt>
                <c:pt idx="106">
                  <c:v>-1.7976182597369476E-3</c:v>
                </c:pt>
                <c:pt idx="107">
                  <c:v>3.9840113926393021E-3</c:v>
                </c:pt>
                <c:pt idx="108">
                  <c:v>9.5461161288679115E-3</c:v>
                </c:pt>
                <c:pt idx="109">
                  <c:v>1.0211381857370716E-2</c:v>
                </c:pt>
                <c:pt idx="110">
                  <c:v>1.7785038165061525E-3</c:v>
                </c:pt>
                <c:pt idx="111">
                  <c:v>-2.3158485723560481E-3</c:v>
                </c:pt>
                <c:pt idx="112">
                  <c:v>-1.0107307583927861E-3</c:v>
                </c:pt>
                <c:pt idx="113">
                  <c:v>3.8522191862506664E-3</c:v>
                </c:pt>
                <c:pt idx="114">
                  <c:v>1.8446634941969318E-2</c:v>
                </c:pt>
                <c:pt idx="115">
                  <c:v>2.7200383131977153E-2</c:v>
                </c:pt>
                <c:pt idx="116">
                  <c:v>2.5955745617871055E-2</c:v>
                </c:pt>
                <c:pt idx="117">
                  <c:v>2.6863404106574805E-2</c:v>
                </c:pt>
                <c:pt idx="118">
                  <c:v>2.5785556043039379E-2</c:v>
                </c:pt>
                <c:pt idx="119">
                  <c:v>2.8586822576500248E-2</c:v>
                </c:pt>
                <c:pt idx="120">
                  <c:v>3.5176569010769633E-2</c:v>
                </c:pt>
                <c:pt idx="121">
                  <c:v>3.4563113214932502E-2</c:v>
                </c:pt>
                <c:pt idx="122">
                  <c:v>3.8546647756782348E-2</c:v>
                </c:pt>
                <c:pt idx="123">
                  <c:v>3.7143198955736506E-2</c:v>
                </c:pt>
                <c:pt idx="124">
                  <c:v>3.8086218412895674E-2</c:v>
                </c:pt>
                <c:pt idx="125">
                  <c:v>3.4866084809412307E-2</c:v>
                </c:pt>
                <c:pt idx="126">
                  <c:v>3.198109172077479E-2</c:v>
                </c:pt>
                <c:pt idx="127">
                  <c:v>2.7412668422968627E-2</c:v>
                </c:pt>
                <c:pt idx="128">
                  <c:v>1.1246423448779273E-2</c:v>
                </c:pt>
                <c:pt idx="129">
                  <c:v>-4.2354253147284509E-3</c:v>
                </c:pt>
                <c:pt idx="130">
                  <c:v>-5.6178980848863962E-3</c:v>
                </c:pt>
                <c:pt idx="131">
                  <c:v>-1.7927420502531217E-2</c:v>
                </c:pt>
                <c:pt idx="132">
                  <c:v>-1.4516975687784928E-2</c:v>
                </c:pt>
                <c:pt idx="133">
                  <c:v>-3.0067563741246417E-2</c:v>
                </c:pt>
                <c:pt idx="134">
                  <c:v>-4.6725897284941274E-2</c:v>
                </c:pt>
                <c:pt idx="135">
                  <c:v>-4.2787554602525299E-2</c:v>
                </c:pt>
                <c:pt idx="136">
                  <c:v>-4.222745233883992E-2</c:v>
                </c:pt>
                <c:pt idx="137">
                  <c:v>-1.3820687559583242E-2</c:v>
                </c:pt>
                <c:pt idx="138">
                  <c:v>5.6055607879675409E-3</c:v>
                </c:pt>
                <c:pt idx="139">
                  <c:v>6.4454137519558427E-3</c:v>
                </c:pt>
                <c:pt idx="140">
                  <c:v>8.6341719070350143E-3</c:v>
                </c:pt>
                <c:pt idx="141">
                  <c:v>2.348514772250049E-3</c:v>
                </c:pt>
                <c:pt idx="142">
                  <c:v>5.1147748810194404E-3</c:v>
                </c:pt>
                <c:pt idx="143">
                  <c:v>1.2359998134451813E-2</c:v>
                </c:pt>
                <c:pt idx="144">
                  <c:v>1.3905635892499706E-2</c:v>
                </c:pt>
                <c:pt idx="145">
                  <c:v>1.3366804177082341E-2</c:v>
                </c:pt>
                <c:pt idx="146">
                  <c:v>2.0953882692706406E-2</c:v>
                </c:pt>
                <c:pt idx="147">
                  <c:v>1.5541952868411899E-2</c:v>
                </c:pt>
                <c:pt idx="148">
                  <c:v>1.2494402280332037E-2</c:v>
                </c:pt>
                <c:pt idx="149">
                  <c:v>1.8386572201838855E-2</c:v>
                </c:pt>
                <c:pt idx="150">
                  <c:v>1.507799693230227E-2</c:v>
                </c:pt>
                <c:pt idx="151">
                  <c:v>1.7475670167306553E-2</c:v>
                </c:pt>
                <c:pt idx="152">
                  <c:v>1.4006626825299425E-2</c:v>
                </c:pt>
                <c:pt idx="153">
                  <c:v>1.19937199490772E-2</c:v>
                </c:pt>
                <c:pt idx="154">
                  <c:v>9.6895752843491785E-3</c:v>
                </c:pt>
                <c:pt idx="155">
                  <c:v>1.3020167483914153E-2</c:v>
                </c:pt>
                <c:pt idx="156">
                  <c:v>2.3568381600432807E-2</c:v>
                </c:pt>
                <c:pt idx="157">
                  <c:v>2.0849526281332569E-2</c:v>
                </c:pt>
                <c:pt idx="158">
                  <c:v>1.8972615444232642E-2</c:v>
                </c:pt>
                <c:pt idx="159">
                  <c:v>1.6392967640717689E-2</c:v>
                </c:pt>
                <c:pt idx="160">
                  <c:v>8.3050254287818943E-3</c:v>
                </c:pt>
                <c:pt idx="161">
                  <c:v>1.0865087413021305E-2</c:v>
                </c:pt>
                <c:pt idx="162">
                  <c:v>1.7247094136940529E-2</c:v>
                </c:pt>
                <c:pt idx="163">
                  <c:v>1.4334047095922732E-2</c:v>
                </c:pt>
                <c:pt idx="164">
                  <c:v>1.8453607400000002E-2</c:v>
                </c:pt>
                <c:pt idx="165">
                  <c:v>2.2979051049999998E-2</c:v>
                </c:pt>
                <c:pt idx="166">
                  <c:v>1.9133028839999996E-2</c:v>
                </c:pt>
                <c:pt idx="167">
                  <c:v>2.3508598039999998E-2</c:v>
                </c:pt>
                <c:pt idx="168">
                  <c:v>2.2542038679999998E-2</c:v>
                </c:pt>
                <c:pt idx="169">
                  <c:v>2.5265840989999996E-2</c:v>
                </c:pt>
                <c:pt idx="170">
                  <c:v>2.004317437E-2</c:v>
                </c:pt>
                <c:pt idx="171">
                  <c:v>2.1967998569999998E-2</c:v>
                </c:pt>
                <c:pt idx="172">
                  <c:v>2.9315037379999999E-2</c:v>
                </c:pt>
                <c:pt idx="173">
                  <c:v>2.9491867349999999E-2</c:v>
                </c:pt>
                <c:pt idx="174">
                  <c:v>3.6909754769999997E-2</c:v>
                </c:pt>
                <c:pt idx="175">
                  <c:v>2.8248063939999998E-2</c:v>
                </c:pt>
                <c:pt idx="176">
                  <c:v>2.4336726560000001E-2</c:v>
                </c:pt>
                <c:pt idx="177">
                  <c:v>1.8674E-2</c:v>
                </c:pt>
                <c:pt idx="178">
                  <c:v>2.2530999999999999E-2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61-4708-8F83-C6482F61C866}"/>
            </c:ext>
          </c:extLst>
        </c:ser>
        <c:ser>
          <c:idx val="5"/>
          <c:order val="5"/>
          <c:tx>
            <c:v>Model_optimized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'ModelBuildPreProcessed (2)'!$O$2:$O$180</c:f>
              <c:numCache>
                <c:formatCode>General</c:formatCode>
                <c:ptCount val="179"/>
                <c:pt idx="0">
                  <c:v>5.099300000000008E-3</c:v>
                </c:pt>
                <c:pt idx="1">
                  <c:v>8.8136000000000082E-3</c:v>
                </c:pt>
                <c:pt idx="2">
                  <c:v>8.8136000000000082E-3</c:v>
                </c:pt>
                <c:pt idx="3">
                  <c:v>8.8136000000000082E-3</c:v>
                </c:pt>
                <c:pt idx="4">
                  <c:v>1.31788762788687E-2</c:v>
                </c:pt>
                <c:pt idx="5">
                  <c:v>1.4050361942142512E-2</c:v>
                </c:pt>
                <c:pt idx="6">
                  <c:v>2.0199541879393868E-2</c:v>
                </c:pt>
                <c:pt idx="7">
                  <c:v>2.2735122043971361E-2</c:v>
                </c:pt>
                <c:pt idx="8">
                  <c:v>2.1647480390967741E-2</c:v>
                </c:pt>
                <c:pt idx="9">
                  <c:v>2.125284275824749E-2</c:v>
                </c:pt>
                <c:pt idx="10">
                  <c:v>2.5787832459905211E-2</c:v>
                </c:pt>
                <c:pt idx="11">
                  <c:v>3.3008563992643632E-2</c:v>
                </c:pt>
                <c:pt idx="12">
                  <c:v>3.5987862722221778E-2</c:v>
                </c:pt>
                <c:pt idx="13">
                  <c:v>3.5879924627316456E-2</c:v>
                </c:pt>
                <c:pt idx="14">
                  <c:v>3.7351307413144769E-2</c:v>
                </c:pt>
                <c:pt idx="15">
                  <c:v>4.2455582570672029E-2</c:v>
                </c:pt>
                <c:pt idx="16">
                  <c:v>4.4531401156958729E-2</c:v>
                </c:pt>
                <c:pt idx="17">
                  <c:v>2.8055927757485527E-2</c:v>
                </c:pt>
                <c:pt idx="18">
                  <c:v>2.0715775567570947E-2</c:v>
                </c:pt>
                <c:pt idx="19">
                  <c:v>4.4245462929007495E-2</c:v>
                </c:pt>
                <c:pt idx="20">
                  <c:v>4.316568174118339E-2</c:v>
                </c:pt>
                <c:pt idx="21">
                  <c:v>3.9712353388891716E-2</c:v>
                </c:pt>
                <c:pt idx="22">
                  <c:v>3.4497204488358787E-2</c:v>
                </c:pt>
                <c:pt idx="23">
                  <c:v>2.1181688062935172E-2</c:v>
                </c:pt>
                <c:pt idx="24">
                  <c:v>2.4784457269479931E-2</c:v>
                </c:pt>
                <c:pt idx="25">
                  <c:v>2.4310116487866212E-2</c:v>
                </c:pt>
                <c:pt idx="26">
                  <c:v>3.5917539858975941E-3</c:v>
                </c:pt>
                <c:pt idx="27">
                  <c:v>4.5960724991728529E-3</c:v>
                </c:pt>
                <c:pt idx="28">
                  <c:v>5.4748874466019372E-3</c:v>
                </c:pt>
                <c:pt idx="29">
                  <c:v>7.8463705212257137E-3</c:v>
                </c:pt>
                <c:pt idx="30">
                  <c:v>3.1745410663954815E-3</c:v>
                </c:pt>
                <c:pt idx="31">
                  <c:v>-6.6356608129743144E-4</c:v>
                </c:pt>
                <c:pt idx="32">
                  <c:v>3.8667465029646529E-3</c:v>
                </c:pt>
                <c:pt idx="33">
                  <c:v>-2.5649996754553888E-3</c:v>
                </c:pt>
                <c:pt idx="34">
                  <c:v>7.7891203620908036E-3</c:v>
                </c:pt>
                <c:pt idx="35">
                  <c:v>3.8960857449678327E-3</c:v>
                </c:pt>
                <c:pt idx="36">
                  <c:v>2.6558261272397257E-4</c:v>
                </c:pt>
                <c:pt idx="37">
                  <c:v>-7.4514695231527213E-4</c:v>
                </c:pt>
                <c:pt idx="38">
                  <c:v>-9.02135595616724E-4</c:v>
                </c:pt>
                <c:pt idx="39">
                  <c:v>3.6472843320669111E-3</c:v>
                </c:pt>
                <c:pt idx="40">
                  <c:v>1.5499012511689291E-2</c:v>
                </c:pt>
                <c:pt idx="41">
                  <c:v>1.7463586384271836E-2</c:v>
                </c:pt>
                <c:pt idx="42">
                  <c:v>1.3682677765327601E-2</c:v>
                </c:pt>
                <c:pt idx="43">
                  <c:v>1.5799970151708101E-2</c:v>
                </c:pt>
                <c:pt idx="44">
                  <c:v>1.844386828190455E-2</c:v>
                </c:pt>
                <c:pt idx="45">
                  <c:v>1.0535315170285484E-2</c:v>
                </c:pt>
                <c:pt idx="46">
                  <c:v>7.8222430030076926E-3</c:v>
                </c:pt>
                <c:pt idx="47">
                  <c:v>3.9745752835562923E-3</c:v>
                </c:pt>
                <c:pt idx="48">
                  <c:v>6.9797300672885636E-3</c:v>
                </c:pt>
                <c:pt idx="49">
                  <c:v>7.1763311321405314E-3</c:v>
                </c:pt>
                <c:pt idx="50">
                  <c:v>1.3344158097687004E-2</c:v>
                </c:pt>
                <c:pt idx="51">
                  <c:v>2.2963560237703122E-2</c:v>
                </c:pt>
                <c:pt idx="52">
                  <c:v>2.8461801196601168E-2</c:v>
                </c:pt>
                <c:pt idx="53">
                  <c:v>3.1822153000321624E-2</c:v>
                </c:pt>
                <c:pt idx="54">
                  <c:v>3.2914414684157352E-2</c:v>
                </c:pt>
                <c:pt idx="55">
                  <c:v>3.3967274809450165E-2</c:v>
                </c:pt>
                <c:pt idx="56">
                  <c:v>2.9775299606764026E-2</c:v>
                </c:pt>
                <c:pt idx="57">
                  <c:v>2.4812938042079853E-2</c:v>
                </c:pt>
                <c:pt idx="58">
                  <c:v>2.2063356111330208E-2</c:v>
                </c:pt>
                <c:pt idx="59">
                  <c:v>1.9166700203561562E-2</c:v>
                </c:pt>
                <c:pt idx="60">
                  <c:v>9.5292322394865455E-3</c:v>
                </c:pt>
                <c:pt idx="61">
                  <c:v>2.5404135191847187E-3</c:v>
                </c:pt>
                <c:pt idx="62">
                  <c:v>-3.0046727976390346E-4</c:v>
                </c:pt>
                <c:pt idx="63">
                  <c:v>-8.2600634844385203E-3</c:v>
                </c:pt>
                <c:pt idx="64">
                  <c:v>-2.0356294387837762E-2</c:v>
                </c:pt>
                <c:pt idx="65">
                  <c:v>-2.5992921173575365E-2</c:v>
                </c:pt>
                <c:pt idx="66">
                  <c:v>-2.4806906081668197E-2</c:v>
                </c:pt>
                <c:pt idx="67">
                  <c:v>-2.5447225333803246E-2</c:v>
                </c:pt>
                <c:pt idx="68">
                  <c:v>-1.6685473407920339E-2</c:v>
                </c:pt>
                <c:pt idx="69">
                  <c:v>-1.0033525483898681E-2</c:v>
                </c:pt>
                <c:pt idx="70">
                  <c:v>-9.3889303429281912E-4</c:v>
                </c:pt>
                <c:pt idx="71">
                  <c:v>3.0639249564829532E-3</c:v>
                </c:pt>
                <c:pt idx="72">
                  <c:v>2.6230999999999963E-3</c:v>
                </c:pt>
                <c:pt idx="73">
                  <c:v>1.5131734646714329E-3</c:v>
                </c:pt>
                <c:pt idx="74">
                  <c:v>6.0594416709964724E-3</c:v>
                </c:pt>
                <c:pt idx="75">
                  <c:v>1.0334054859738536E-2</c:v>
                </c:pt>
                <c:pt idx="76">
                  <c:v>1.6855912997092583E-2</c:v>
                </c:pt>
                <c:pt idx="77">
                  <c:v>2.5130202506893073E-2</c:v>
                </c:pt>
                <c:pt idx="78">
                  <c:v>2.5107349435098774E-2</c:v>
                </c:pt>
                <c:pt idx="79">
                  <c:v>2.964499785322906E-2</c:v>
                </c:pt>
                <c:pt idx="80">
                  <c:v>2.5104531271030999E-2</c:v>
                </c:pt>
                <c:pt idx="81">
                  <c:v>1.7152844312436494E-2</c:v>
                </c:pt>
                <c:pt idx="82">
                  <c:v>1.7300167841834899E-2</c:v>
                </c:pt>
                <c:pt idx="83">
                  <c:v>2.1194599999999997E-2</c:v>
                </c:pt>
                <c:pt idx="84">
                  <c:v>2.334985462538933E-2</c:v>
                </c:pt>
                <c:pt idx="85">
                  <c:v>2.0635582723776191E-2</c:v>
                </c:pt>
                <c:pt idx="86">
                  <c:v>2.4928528627424191E-2</c:v>
                </c:pt>
                <c:pt idx="87">
                  <c:v>2.7158876666548211E-2</c:v>
                </c:pt>
                <c:pt idx="88">
                  <c:v>2.8378273406385858E-2</c:v>
                </c:pt>
                <c:pt idx="89">
                  <c:v>2.7554543074733387E-2</c:v>
                </c:pt>
                <c:pt idx="90">
                  <c:v>2.8314669691186459E-2</c:v>
                </c:pt>
                <c:pt idx="91">
                  <c:v>2.9307191237200395E-2</c:v>
                </c:pt>
                <c:pt idx="92">
                  <c:v>2.6228508711235676E-2</c:v>
                </c:pt>
                <c:pt idx="93">
                  <c:v>2.2581598244491463E-2</c:v>
                </c:pt>
                <c:pt idx="94">
                  <c:v>2.0563574694867859E-2</c:v>
                </c:pt>
                <c:pt idx="95">
                  <c:v>2.0861614278116506E-2</c:v>
                </c:pt>
                <c:pt idx="96">
                  <c:v>2.4010555880709501E-2</c:v>
                </c:pt>
                <c:pt idx="97">
                  <c:v>2.9437358377359116E-2</c:v>
                </c:pt>
                <c:pt idx="98">
                  <c:v>3.335282692637645E-2</c:v>
                </c:pt>
                <c:pt idx="99">
                  <c:v>3.4966953469819553E-2</c:v>
                </c:pt>
                <c:pt idx="100">
                  <c:v>2.9692450697985297E-2</c:v>
                </c:pt>
                <c:pt idx="101">
                  <c:v>2.1921127198648291E-2</c:v>
                </c:pt>
                <c:pt idx="102">
                  <c:v>1.4636295691304684E-2</c:v>
                </c:pt>
                <c:pt idx="103">
                  <c:v>-5.3331500970851325E-3</c:v>
                </c:pt>
                <c:pt idx="104">
                  <c:v>-1.1326115547837797E-2</c:v>
                </c:pt>
                <c:pt idx="105">
                  <c:v>-9.7748947813329386E-3</c:v>
                </c:pt>
                <c:pt idx="106">
                  <c:v>8.6876633710501749E-4</c:v>
                </c:pt>
                <c:pt idx="107">
                  <c:v>5.710021396976326E-3</c:v>
                </c:pt>
                <c:pt idx="108">
                  <c:v>1.0945312442162297E-2</c:v>
                </c:pt>
                <c:pt idx="109">
                  <c:v>1.1755390520879124E-2</c:v>
                </c:pt>
                <c:pt idx="110">
                  <c:v>2.4878321053818705E-3</c:v>
                </c:pt>
                <c:pt idx="111">
                  <c:v>-2.2926775373926702E-3</c:v>
                </c:pt>
                <c:pt idx="112">
                  <c:v>8.8196199162021314E-5</c:v>
                </c:pt>
                <c:pt idx="113">
                  <c:v>4.9832154817548418E-3</c:v>
                </c:pt>
                <c:pt idx="114">
                  <c:v>1.900709303314628E-2</c:v>
                </c:pt>
                <c:pt idx="115">
                  <c:v>2.4044639589188808E-2</c:v>
                </c:pt>
                <c:pt idx="116">
                  <c:v>2.3019328466417532E-2</c:v>
                </c:pt>
                <c:pt idx="117">
                  <c:v>2.4898056737809371E-2</c:v>
                </c:pt>
                <c:pt idx="118">
                  <c:v>2.7289249032916438E-2</c:v>
                </c:pt>
                <c:pt idx="119">
                  <c:v>2.7954767400485886E-2</c:v>
                </c:pt>
                <c:pt idx="120">
                  <c:v>3.060982630193259E-2</c:v>
                </c:pt>
                <c:pt idx="121">
                  <c:v>2.9311028296419767E-2</c:v>
                </c:pt>
                <c:pt idx="122">
                  <c:v>3.1052683698675653E-2</c:v>
                </c:pt>
                <c:pt idx="123">
                  <c:v>3.4373369739525837E-2</c:v>
                </c:pt>
                <c:pt idx="124">
                  <c:v>3.3894923716573704E-2</c:v>
                </c:pt>
                <c:pt idx="125">
                  <c:v>3.1523714956997115E-2</c:v>
                </c:pt>
                <c:pt idx="126">
                  <c:v>2.9802837680895693E-2</c:v>
                </c:pt>
                <c:pt idx="127">
                  <c:v>2.6598793018330506E-2</c:v>
                </c:pt>
                <c:pt idx="128">
                  <c:v>1.727729617250226E-2</c:v>
                </c:pt>
                <c:pt idx="129">
                  <c:v>2.227034046303129E-3</c:v>
                </c:pt>
                <c:pt idx="130">
                  <c:v>1.8574171128918349E-4</c:v>
                </c:pt>
                <c:pt idx="131">
                  <c:v>-1.953890000070178E-2</c:v>
                </c:pt>
                <c:pt idx="132">
                  <c:v>-1.1703899516516035E-2</c:v>
                </c:pt>
                <c:pt idx="133">
                  <c:v>-3.4695199198524138E-2</c:v>
                </c:pt>
                <c:pt idx="134">
                  <c:v>-5.636070426644324E-2</c:v>
                </c:pt>
                <c:pt idx="135">
                  <c:v>-5.1584065785082747E-2</c:v>
                </c:pt>
                <c:pt idx="136">
                  <c:v>-5.4718870901972062E-2</c:v>
                </c:pt>
                <c:pt idx="137">
                  <c:v>-1.5725569602721711E-2</c:v>
                </c:pt>
                <c:pt idx="138">
                  <c:v>8.2424046708798344E-3</c:v>
                </c:pt>
                <c:pt idx="139">
                  <c:v>8.2543095875425472E-3</c:v>
                </c:pt>
                <c:pt idx="140">
                  <c:v>1.0271642062742174E-2</c:v>
                </c:pt>
                <c:pt idx="141">
                  <c:v>3.3507486099439206E-3</c:v>
                </c:pt>
                <c:pt idx="142">
                  <c:v>8.9114859125478951E-3</c:v>
                </c:pt>
                <c:pt idx="143">
                  <c:v>1.574600695003283E-2</c:v>
                </c:pt>
                <c:pt idx="144">
                  <c:v>1.7089467633190206E-2</c:v>
                </c:pt>
                <c:pt idx="145">
                  <c:v>1.8873521998027373E-2</c:v>
                </c:pt>
                <c:pt idx="146">
                  <c:v>2.2577019867656194E-2</c:v>
                </c:pt>
                <c:pt idx="147">
                  <c:v>2.0364454744325633E-2</c:v>
                </c:pt>
                <c:pt idx="148">
                  <c:v>1.7774014800687538E-2</c:v>
                </c:pt>
                <c:pt idx="149">
                  <c:v>1.9664011029673828E-2</c:v>
                </c:pt>
                <c:pt idx="150">
                  <c:v>1.5871852563465901E-2</c:v>
                </c:pt>
                <c:pt idx="151">
                  <c:v>1.7803026628001983E-2</c:v>
                </c:pt>
                <c:pt idx="152">
                  <c:v>1.4984025960571879E-2</c:v>
                </c:pt>
                <c:pt idx="153">
                  <c:v>1.3387662628452E-2</c:v>
                </c:pt>
                <c:pt idx="154">
                  <c:v>1.2182007661124081E-2</c:v>
                </c:pt>
                <c:pt idx="155">
                  <c:v>1.51910525955104E-2</c:v>
                </c:pt>
                <c:pt idx="156">
                  <c:v>2.1810258678830408E-2</c:v>
                </c:pt>
                <c:pt idx="157">
                  <c:v>2.0143745629162102E-2</c:v>
                </c:pt>
                <c:pt idx="158">
                  <c:v>1.8907534569409162E-2</c:v>
                </c:pt>
                <c:pt idx="159">
                  <c:v>1.7898905101071231E-2</c:v>
                </c:pt>
                <c:pt idx="160">
                  <c:v>1.7087980666518746E-2</c:v>
                </c:pt>
                <c:pt idx="161">
                  <c:v>1.9931612743713731E-2</c:v>
                </c:pt>
                <c:pt idx="162">
                  <c:v>2.3247176705147858E-2</c:v>
                </c:pt>
                <c:pt idx="163">
                  <c:v>1.8506227420040555E-2</c:v>
                </c:pt>
                <c:pt idx="164">
                  <c:v>1.8621669198966788E-2</c:v>
                </c:pt>
                <c:pt idx="165">
                  <c:v>2.32317154103878E-2</c:v>
                </c:pt>
                <c:pt idx="166">
                  <c:v>2.3415361801391279E-2</c:v>
                </c:pt>
                <c:pt idx="167">
                  <c:v>2.4750584677519082E-2</c:v>
                </c:pt>
                <c:pt idx="168">
                  <c:v>2.4656071473991195E-2</c:v>
                </c:pt>
                <c:pt idx="169">
                  <c:v>2.5695849821861683E-2</c:v>
                </c:pt>
                <c:pt idx="170">
                  <c:v>2.735130156209262E-2</c:v>
                </c:pt>
                <c:pt idx="171">
                  <c:v>2.9819806031600313E-2</c:v>
                </c:pt>
                <c:pt idx="172">
                  <c:v>3.3064285208977598E-2</c:v>
                </c:pt>
                <c:pt idx="173">
                  <c:v>3.5215291577496415E-2</c:v>
                </c:pt>
                <c:pt idx="174">
                  <c:v>3.4602145139878811E-2</c:v>
                </c:pt>
                <c:pt idx="175">
                  <c:v>3.1507682060950094E-2</c:v>
                </c:pt>
                <c:pt idx="176">
                  <c:v>3.8528E-2</c:v>
                </c:pt>
                <c:pt idx="177">
                  <c:v>3.8528E-2</c:v>
                </c:pt>
                <c:pt idx="178">
                  <c:v>3.8528E-2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61-4708-8F83-C6482F61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61192"/>
        <c:axId val="671661520"/>
      </c:lineChart>
      <c:catAx>
        <c:axId val="671661192"/>
        <c:scaling>
          <c:orientation val="minMax"/>
        </c:scaling>
        <c:delete val="0"/>
        <c:axPos val="b"/>
        <c:numFmt formatCode="yyyy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/>
                <a:ea typeface="+mn-ea"/>
                <a:cs typeface="+mn-cs"/>
              </a:defRPr>
            </a:pPr>
            <a:endParaRPr lang="en-US"/>
          </a:p>
        </c:txPr>
        <c:crossAx val="671661520"/>
        <c:crosses val="autoZero"/>
        <c:auto val="1"/>
        <c:lblAlgn val="ctr"/>
        <c:lblOffset val="100"/>
        <c:tickLblSkip val="24"/>
        <c:noMultiLvlLbl val="1"/>
      </c:catAx>
      <c:valAx>
        <c:axId val="671661520"/>
        <c:scaling>
          <c:orientation val="minMax"/>
          <c:max val="0.15000000000000002"/>
          <c:min val="-0.1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/>
                <a:ea typeface="+mn-ea"/>
                <a:cs typeface="+mn-cs"/>
              </a:defRPr>
            </a:pPr>
            <a:endParaRPr lang="en-US"/>
          </a:p>
        </c:txPr>
        <c:crossAx val="671661192"/>
        <c:crosses val="autoZero"/>
        <c:crossBetween val="between"/>
      </c:valAx>
      <c:valAx>
        <c:axId val="670131024"/>
        <c:scaling>
          <c:orientation val="minMax"/>
          <c:max val="0.2"/>
          <c:min val="-0.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/>
                <a:ea typeface="+mn-ea"/>
                <a:cs typeface="+mn-cs"/>
              </a:defRPr>
            </a:pPr>
            <a:endParaRPr lang="en-US"/>
          </a:p>
        </c:txPr>
        <c:crossAx val="670132008"/>
        <c:crosses val="max"/>
        <c:crossBetween val="between"/>
      </c:valAx>
      <c:catAx>
        <c:axId val="670132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1310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 Neue" panose="02000503000000020004" pitchFamily="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0"/>
          <c:tx>
            <c:v>recession 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[1]FRED_Data!$A$2:$A$192</c:f>
              <c:numCache>
                <c:formatCode>General</c:formatCode>
                <c:ptCount val="191"/>
                <c:pt idx="0">
                  <c:v>26665</c:v>
                </c:pt>
                <c:pt idx="1">
                  <c:v>26755</c:v>
                </c:pt>
                <c:pt idx="2">
                  <c:v>26846</c:v>
                </c:pt>
                <c:pt idx="3">
                  <c:v>26938</c:v>
                </c:pt>
                <c:pt idx="4">
                  <c:v>27030</c:v>
                </c:pt>
                <c:pt idx="5">
                  <c:v>27120</c:v>
                </c:pt>
                <c:pt idx="6">
                  <c:v>27211</c:v>
                </c:pt>
                <c:pt idx="7">
                  <c:v>27303</c:v>
                </c:pt>
                <c:pt idx="8">
                  <c:v>27395</c:v>
                </c:pt>
                <c:pt idx="9">
                  <c:v>27485</c:v>
                </c:pt>
                <c:pt idx="10">
                  <c:v>27576</c:v>
                </c:pt>
                <c:pt idx="11">
                  <c:v>27668</c:v>
                </c:pt>
                <c:pt idx="12">
                  <c:v>27760</c:v>
                </c:pt>
                <c:pt idx="13">
                  <c:v>27851</c:v>
                </c:pt>
                <c:pt idx="14">
                  <c:v>27942</c:v>
                </c:pt>
                <c:pt idx="15">
                  <c:v>28034</c:v>
                </c:pt>
                <c:pt idx="16">
                  <c:v>28126</c:v>
                </c:pt>
                <c:pt idx="17">
                  <c:v>28216</c:v>
                </c:pt>
                <c:pt idx="18">
                  <c:v>28307</c:v>
                </c:pt>
                <c:pt idx="19">
                  <c:v>28399</c:v>
                </c:pt>
                <c:pt idx="20">
                  <c:v>28491</c:v>
                </c:pt>
                <c:pt idx="21">
                  <c:v>28581</c:v>
                </c:pt>
                <c:pt idx="22">
                  <c:v>28672</c:v>
                </c:pt>
                <c:pt idx="23">
                  <c:v>28764</c:v>
                </c:pt>
                <c:pt idx="24">
                  <c:v>28856</c:v>
                </c:pt>
                <c:pt idx="25">
                  <c:v>28946</c:v>
                </c:pt>
                <c:pt idx="26">
                  <c:v>29037</c:v>
                </c:pt>
                <c:pt idx="27">
                  <c:v>29129</c:v>
                </c:pt>
                <c:pt idx="28">
                  <c:v>29221</c:v>
                </c:pt>
                <c:pt idx="29">
                  <c:v>29312</c:v>
                </c:pt>
                <c:pt idx="30">
                  <c:v>29403</c:v>
                </c:pt>
                <c:pt idx="31">
                  <c:v>29495</c:v>
                </c:pt>
                <c:pt idx="32">
                  <c:v>29587</c:v>
                </c:pt>
                <c:pt idx="33">
                  <c:v>29677</c:v>
                </c:pt>
                <c:pt idx="34">
                  <c:v>29768</c:v>
                </c:pt>
                <c:pt idx="35">
                  <c:v>29860</c:v>
                </c:pt>
                <c:pt idx="36">
                  <c:v>29952</c:v>
                </c:pt>
                <c:pt idx="37">
                  <c:v>30042</c:v>
                </c:pt>
                <c:pt idx="38">
                  <c:v>30133</c:v>
                </c:pt>
                <c:pt idx="39">
                  <c:v>30225</c:v>
                </c:pt>
                <c:pt idx="40">
                  <c:v>30317</c:v>
                </c:pt>
                <c:pt idx="41">
                  <c:v>30407</c:v>
                </c:pt>
                <c:pt idx="42">
                  <c:v>30498</c:v>
                </c:pt>
                <c:pt idx="43">
                  <c:v>30590</c:v>
                </c:pt>
                <c:pt idx="44">
                  <c:v>30682</c:v>
                </c:pt>
                <c:pt idx="45">
                  <c:v>30773</c:v>
                </c:pt>
                <c:pt idx="46">
                  <c:v>30864</c:v>
                </c:pt>
                <c:pt idx="47">
                  <c:v>30956</c:v>
                </c:pt>
                <c:pt idx="48">
                  <c:v>31048</c:v>
                </c:pt>
                <c:pt idx="49">
                  <c:v>31138</c:v>
                </c:pt>
                <c:pt idx="50">
                  <c:v>31229</c:v>
                </c:pt>
                <c:pt idx="51">
                  <c:v>31321</c:v>
                </c:pt>
                <c:pt idx="52">
                  <c:v>31413</c:v>
                </c:pt>
                <c:pt idx="53">
                  <c:v>31503</c:v>
                </c:pt>
                <c:pt idx="54">
                  <c:v>31594</c:v>
                </c:pt>
                <c:pt idx="55">
                  <c:v>31686</c:v>
                </c:pt>
                <c:pt idx="56">
                  <c:v>31778</c:v>
                </c:pt>
                <c:pt idx="57">
                  <c:v>31868</c:v>
                </c:pt>
                <c:pt idx="58">
                  <c:v>31959</c:v>
                </c:pt>
                <c:pt idx="59">
                  <c:v>32051</c:v>
                </c:pt>
                <c:pt idx="60">
                  <c:v>32143</c:v>
                </c:pt>
                <c:pt idx="61">
                  <c:v>32234</c:v>
                </c:pt>
                <c:pt idx="62">
                  <c:v>32325</c:v>
                </c:pt>
                <c:pt idx="63">
                  <c:v>32417</c:v>
                </c:pt>
                <c:pt idx="64">
                  <c:v>32509</c:v>
                </c:pt>
                <c:pt idx="65">
                  <c:v>32599</c:v>
                </c:pt>
                <c:pt idx="66">
                  <c:v>32690</c:v>
                </c:pt>
                <c:pt idx="67">
                  <c:v>32782</c:v>
                </c:pt>
                <c:pt idx="68">
                  <c:v>32874</c:v>
                </c:pt>
                <c:pt idx="69">
                  <c:v>32964</c:v>
                </c:pt>
                <c:pt idx="70">
                  <c:v>33055</c:v>
                </c:pt>
                <c:pt idx="71">
                  <c:v>33147</c:v>
                </c:pt>
                <c:pt idx="72">
                  <c:v>33239</c:v>
                </c:pt>
                <c:pt idx="73">
                  <c:v>33329</c:v>
                </c:pt>
                <c:pt idx="74">
                  <c:v>33420</c:v>
                </c:pt>
                <c:pt idx="75">
                  <c:v>33512</c:v>
                </c:pt>
                <c:pt idx="76">
                  <c:v>33604</c:v>
                </c:pt>
                <c:pt idx="77">
                  <c:v>33695</c:v>
                </c:pt>
                <c:pt idx="78">
                  <c:v>33786</c:v>
                </c:pt>
                <c:pt idx="79">
                  <c:v>33878</c:v>
                </c:pt>
                <c:pt idx="80">
                  <c:v>33970</c:v>
                </c:pt>
                <c:pt idx="81">
                  <c:v>34060</c:v>
                </c:pt>
                <c:pt idx="82">
                  <c:v>34151</c:v>
                </c:pt>
                <c:pt idx="83">
                  <c:v>34243</c:v>
                </c:pt>
                <c:pt idx="84">
                  <c:v>34335</c:v>
                </c:pt>
                <c:pt idx="85">
                  <c:v>34425</c:v>
                </c:pt>
                <c:pt idx="86">
                  <c:v>34516</c:v>
                </c:pt>
                <c:pt idx="87">
                  <c:v>34608</c:v>
                </c:pt>
                <c:pt idx="88">
                  <c:v>34700</c:v>
                </c:pt>
                <c:pt idx="89">
                  <c:v>34790</c:v>
                </c:pt>
                <c:pt idx="90">
                  <c:v>34881</c:v>
                </c:pt>
                <c:pt idx="91">
                  <c:v>34973</c:v>
                </c:pt>
                <c:pt idx="92">
                  <c:v>35065</c:v>
                </c:pt>
                <c:pt idx="93">
                  <c:v>35156</c:v>
                </c:pt>
                <c:pt idx="94">
                  <c:v>35247</c:v>
                </c:pt>
                <c:pt idx="95">
                  <c:v>35339</c:v>
                </c:pt>
                <c:pt idx="96">
                  <c:v>35431</c:v>
                </c:pt>
                <c:pt idx="97">
                  <c:v>35521</c:v>
                </c:pt>
                <c:pt idx="98">
                  <c:v>35612</c:v>
                </c:pt>
                <c:pt idx="99">
                  <c:v>35704</c:v>
                </c:pt>
                <c:pt idx="100">
                  <c:v>35796</c:v>
                </c:pt>
                <c:pt idx="101">
                  <c:v>35886</c:v>
                </c:pt>
                <c:pt idx="102">
                  <c:v>35977</c:v>
                </c:pt>
                <c:pt idx="103">
                  <c:v>36069</c:v>
                </c:pt>
                <c:pt idx="104">
                  <c:v>36161</c:v>
                </c:pt>
                <c:pt idx="105">
                  <c:v>36251</c:v>
                </c:pt>
                <c:pt idx="106">
                  <c:v>36342</c:v>
                </c:pt>
                <c:pt idx="107">
                  <c:v>36434</c:v>
                </c:pt>
                <c:pt idx="108">
                  <c:v>36526</c:v>
                </c:pt>
                <c:pt idx="109">
                  <c:v>36617</c:v>
                </c:pt>
                <c:pt idx="110">
                  <c:v>36708</c:v>
                </c:pt>
                <c:pt idx="111">
                  <c:v>36800</c:v>
                </c:pt>
                <c:pt idx="112">
                  <c:v>36892</c:v>
                </c:pt>
                <c:pt idx="113">
                  <c:v>36982</c:v>
                </c:pt>
                <c:pt idx="114">
                  <c:v>37073</c:v>
                </c:pt>
                <c:pt idx="115">
                  <c:v>37165</c:v>
                </c:pt>
                <c:pt idx="116">
                  <c:v>37257</c:v>
                </c:pt>
                <c:pt idx="117">
                  <c:v>37347</c:v>
                </c:pt>
                <c:pt idx="118">
                  <c:v>37438</c:v>
                </c:pt>
                <c:pt idx="119">
                  <c:v>37530</c:v>
                </c:pt>
                <c:pt idx="120">
                  <c:v>37622</c:v>
                </c:pt>
                <c:pt idx="121">
                  <c:v>37712</c:v>
                </c:pt>
                <c:pt idx="122">
                  <c:v>37803</c:v>
                </c:pt>
                <c:pt idx="123">
                  <c:v>37895</c:v>
                </c:pt>
                <c:pt idx="124">
                  <c:v>37987</c:v>
                </c:pt>
                <c:pt idx="125">
                  <c:v>38078</c:v>
                </c:pt>
                <c:pt idx="126">
                  <c:v>38169</c:v>
                </c:pt>
                <c:pt idx="127">
                  <c:v>38261</c:v>
                </c:pt>
                <c:pt idx="128">
                  <c:v>38353</c:v>
                </c:pt>
                <c:pt idx="129">
                  <c:v>38443</c:v>
                </c:pt>
                <c:pt idx="130">
                  <c:v>38534</c:v>
                </c:pt>
                <c:pt idx="131">
                  <c:v>38626</c:v>
                </c:pt>
                <c:pt idx="132">
                  <c:v>38718</c:v>
                </c:pt>
                <c:pt idx="133">
                  <c:v>38808</c:v>
                </c:pt>
                <c:pt idx="134">
                  <c:v>38899</c:v>
                </c:pt>
                <c:pt idx="135">
                  <c:v>38991</c:v>
                </c:pt>
                <c:pt idx="136">
                  <c:v>39083</c:v>
                </c:pt>
                <c:pt idx="137">
                  <c:v>39173</c:v>
                </c:pt>
                <c:pt idx="138">
                  <c:v>39264</c:v>
                </c:pt>
                <c:pt idx="139">
                  <c:v>39356</c:v>
                </c:pt>
                <c:pt idx="140">
                  <c:v>39448</c:v>
                </c:pt>
                <c:pt idx="141">
                  <c:v>39539</c:v>
                </c:pt>
                <c:pt idx="142">
                  <c:v>39630</c:v>
                </c:pt>
                <c:pt idx="143">
                  <c:v>39722</c:v>
                </c:pt>
                <c:pt idx="144">
                  <c:v>39814</c:v>
                </c:pt>
                <c:pt idx="145">
                  <c:v>39904</c:v>
                </c:pt>
                <c:pt idx="146">
                  <c:v>39995</c:v>
                </c:pt>
                <c:pt idx="147">
                  <c:v>40087</c:v>
                </c:pt>
                <c:pt idx="148">
                  <c:v>40179</c:v>
                </c:pt>
                <c:pt idx="149">
                  <c:v>40269</c:v>
                </c:pt>
                <c:pt idx="150">
                  <c:v>40360</c:v>
                </c:pt>
                <c:pt idx="151">
                  <c:v>40452</c:v>
                </c:pt>
                <c:pt idx="152">
                  <c:v>40544</c:v>
                </c:pt>
                <c:pt idx="153">
                  <c:v>40634</c:v>
                </c:pt>
                <c:pt idx="154">
                  <c:v>40725</c:v>
                </c:pt>
                <c:pt idx="155">
                  <c:v>40817</c:v>
                </c:pt>
                <c:pt idx="156">
                  <c:v>40909</c:v>
                </c:pt>
                <c:pt idx="157">
                  <c:v>41000</c:v>
                </c:pt>
                <c:pt idx="158">
                  <c:v>41091</c:v>
                </c:pt>
                <c:pt idx="159">
                  <c:v>41183</c:v>
                </c:pt>
                <c:pt idx="160">
                  <c:v>41275</c:v>
                </c:pt>
                <c:pt idx="161">
                  <c:v>41365</c:v>
                </c:pt>
                <c:pt idx="162">
                  <c:v>41456</c:v>
                </c:pt>
                <c:pt idx="163">
                  <c:v>41548</c:v>
                </c:pt>
                <c:pt idx="164">
                  <c:v>41640</c:v>
                </c:pt>
                <c:pt idx="165">
                  <c:v>41730</c:v>
                </c:pt>
                <c:pt idx="166">
                  <c:v>41821</c:v>
                </c:pt>
                <c:pt idx="167">
                  <c:v>41913</c:v>
                </c:pt>
                <c:pt idx="168">
                  <c:v>42005</c:v>
                </c:pt>
                <c:pt idx="169">
                  <c:v>42095</c:v>
                </c:pt>
                <c:pt idx="170">
                  <c:v>42186</c:v>
                </c:pt>
                <c:pt idx="171">
                  <c:v>42278</c:v>
                </c:pt>
                <c:pt idx="172">
                  <c:v>42370</c:v>
                </c:pt>
                <c:pt idx="173">
                  <c:v>42461</c:v>
                </c:pt>
                <c:pt idx="174">
                  <c:v>42552</c:v>
                </c:pt>
                <c:pt idx="175">
                  <c:v>42644</c:v>
                </c:pt>
                <c:pt idx="176">
                  <c:v>42736</c:v>
                </c:pt>
                <c:pt idx="177">
                  <c:v>42826</c:v>
                </c:pt>
                <c:pt idx="178">
                  <c:v>42917</c:v>
                </c:pt>
                <c:pt idx="179">
                  <c:v>43009</c:v>
                </c:pt>
                <c:pt idx="180">
                  <c:v>43101</c:v>
                </c:pt>
                <c:pt idx="181">
                  <c:v>43191</c:v>
                </c:pt>
                <c:pt idx="182">
                  <c:v>43282</c:v>
                </c:pt>
                <c:pt idx="183">
                  <c:v>43374</c:v>
                </c:pt>
                <c:pt idx="184">
                  <c:v>43466</c:v>
                </c:pt>
                <c:pt idx="185">
                  <c:v>43556</c:v>
                </c:pt>
                <c:pt idx="186">
                  <c:v>43647</c:v>
                </c:pt>
                <c:pt idx="187">
                  <c:v>43739</c:v>
                </c:pt>
                <c:pt idx="188">
                  <c:v>43831</c:v>
                </c:pt>
                <c:pt idx="189">
                  <c:v>43922</c:v>
                </c:pt>
                <c:pt idx="190">
                  <c:v>44013</c:v>
                </c:pt>
              </c:numCache>
            </c:numRef>
          </c:cat>
          <c:val>
            <c:numRef>
              <c:f>recession_projection!$B$2:$B$192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2-49A1-9173-846BA3923C2C}"/>
            </c:ext>
          </c:extLst>
        </c:ser>
        <c:ser>
          <c:idx val="3"/>
          <c:order val="2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val>
            <c:numRef>
              <c:f>recession_projection!$C$2:$C$193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2-49A1-9173-846BA392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32008"/>
        <c:axId val="670131024"/>
      </c:areaChart>
      <c:lineChart>
        <c:grouping val="standard"/>
        <c:varyColors val="0"/>
        <c:ser>
          <c:idx val="0"/>
          <c:order val="1"/>
          <c:tx>
            <c:v>Not Top 100 Comm Banks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'ModelBuildPreProcessed (2)'!$A$2:$A$180</c:f>
              <c:numCache>
                <c:formatCode>mm/yyyy</c:formatCode>
                <c:ptCount val="179"/>
                <c:pt idx="0">
                  <c:v>27760</c:v>
                </c:pt>
                <c:pt idx="1">
                  <c:v>27851</c:v>
                </c:pt>
                <c:pt idx="2">
                  <c:v>27942</c:v>
                </c:pt>
                <c:pt idx="3">
                  <c:v>28034</c:v>
                </c:pt>
                <c:pt idx="4">
                  <c:v>28126</c:v>
                </c:pt>
                <c:pt idx="5">
                  <c:v>28216</c:v>
                </c:pt>
                <c:pt idx="6">
                  <c:v>28307</c:v>
                </c:pt>
                <c:pt idx="7">
                  <c:v>28399</c:v>
                </c:pt>
                <c:pt idx="8">
                  <c:v>28491</c:v>
                </c:pt>
                <c:pt idx="9">
                  <c:v>28581</c:v>
                </c:pt>
                <c:pt idx="10">
                  <c:v>28672</c:v>
                </c:pt>
                <c:pt idx="11">
                  <c:v>28764</c:v>
                </c:pt>
                <c:pt idx="12">
                  <c:v>28856</c:v>
                </c:pt>
                <c:pt idx="13">
                  <c:v>28946</c:v>
                </c:pt>
                <c:pt idx="14">
                  <c:v>29037</c:v>
                </c:pt>
                <c:pt idx="15">
                  <c:v>29129</c:v>
                </c:pt>
                <c:pt idx="16">
                  <c:v>29221</c:v>
                </c:pt>
                <c:pt idx="17">
                  <c:v>29312</c:v>
                </c:pt>
                <c:pt idx="18">
                  <c:v>29403</c:v>
                </c:pt>
                <c:pt idx="19">
                  <c:v>29495</c:v>
                </c:pt>
                <c:pt idx="20">
                  <c:v>29587</c:v>
                </c:pt>
                <c:pt idx="21">
                  <c:v>29677</c:v>
                </c:pt>
                <c:pt idx="22">
                  <c:v>29768</c:v>
                </c:pt>
                <c:pt idx="23">
                  <c:v>29860</c:v>
                </c:pt>
                <c:pt idx="24">
                  <c:v>29952</c:v>
                </c:pt>
                <c:pt idx="25">
                  <c:v>30042</c:v>
                </c:pt>
                <c:pt idx="26">
                  <c:v>30133</c:v>
                </c:pt>
                <c:pt idx="27">
                  <c:v>30225</c:v>
                </c:pt>
                <c:pt idx="28">
                  <c:v>30317</c:v>
                </c:pt>
                <c:pt idx="29">
                  <c:v>30407</c:v>
                </c:pt>
                <c:pt idx="30">
                  <c:v>30498</c:v>
                </c:pt>
                <c:pt idx="31">
                  <c:v>30590</c:v>
                </c:pt>
                <c:pt idx="32">
                  <c:v>30682</c:v>
                </c:pt>
                <c:pt idx="33">
                  <c:v>30773</c:v>
                </c:pt>
                <c:pt idx="34">
                  <c:v>30864</c:v>
                </c:pt>
                <c:pt idx="35">
                  <c:v>30956</c:v>
                </c:pt>
                <c:pt idx="36">
                  <c:v>31048</c:v>
                </c:pt>
                <c:pt idx="37">
                  <c:v>31138</c:v>
                </c:pt>
                <c:pt idx="38">
                  <c:v>31229</c:v>
                </c:pt>
                <c:pt idx="39">
                  <c:v>31321</c:v>
                </c:pt>
                <c:pt idx="40">
                  <c:v>31413</c:v>
                </c:pt>
                <c:pt idx="41">
                  <c:v>31503</c:v>
                </c:pt>
                <c:pt idx="42">
                  <c:v>31594</c:v>
                </c:pt>
                <c:pt idx="43">
                  <c:v>31686</c:v>
                </c:pt>
                <c:pt idx="44">
                  <c:v>31778</c:v>
                </c:pt>
                <c:pt idx="45">
                  <c:v>31868</c:v>
                </c:pt>
                <c:pt idx="46">
                  <c:v>31959</c:v>
                </c:pt>
                <c:pt idx="47">
                  <c:v>32051</c:v>
                </c:pt>
                <c:pt idx="48">
                  <c:v>32143</c:v>
                </c:pt>
                <c:pt idx="49">
                  <c:v>32234</c:v>
                </c:pt>
                <c:pt idx="50">
                  <c:v>32325</c:v>
                </c:pt>
                <c:pt idx="51">
                  <c:v>32417</c:v>
                </c:pt>
                <c:pt idx="52">
                  <c:v>32509</c:v>
                </c:pt>
                <c:pt idx="53">
                  <c:v>32599</c:v>
                </c:pt>
                <c:pt idx="54">
                  <c:v>32690</c:v>
                </c:pt>
                <c:pt idx="55">
                  <c:v>32782</c:v>
                </c:pt>
                <c:pt idx="56">
                  <c:v>32874</c:v>
                </c:pt>
                <c:pt idx="57">
                  <c:v>32964</c:v>
                </c:pt>
                <c:pt idx="58">
                  <c:v>33055</c:v>
                </c:pt>
                <c:pt idx="59">
                  <c:v>33147</c:v>
                </c:pt>
                <c:pt idx="60">
                  <c:v>33239</c:v>
                </c:pt>
                <c:pt idx="61">
                  <c:v>33329</c:v>
                </c:pt>
                <c:pt idx="62">
                  <c:v>33420</c:v>
                </c:pt>
                <c:pt idx="63">
                  <c:v>33512</c:v>
                </c:pt>
                <c:pt idx="64">
                  <c:v>33604</c:v>
                </c:pt>
                <c:pt idx="65">
                  <c:v>33695</c:v>
                </c:pt>
                <c:pt idx="66">
                  <c:v>33786</c:v>
                </c:pt>
                <c:pt idx="67">
                  <c:v>33878</c:v>
                </c:pt>
                <c:pt idx="68">
                  <c:v>33970</c:v>
                </c:pt>
                <c:pt idx="69">
                  <c:v>34060</c:v>
                </c:pt>
                <c:pt idx="70">
                  <c:v>34151</c:v>
                </c:pt>
                <c:pt idx="71">
                  <c:v>34243</c:v>
                </c:pt>
                <c:pt idx="72">
                  <c:v>34335</c:v>
                </c:pt>
                <c:pt idx="73">
                  <c:v>34425</c:v>
                </c:pt>
                <c:pt idx="74">
                  <c:v>34516</c:v>
                </c:pt>
                <c:pt idx="75">
                  <c:v>34608</c:v>
                </c:pt>
                <c:pt idx="76">
                  <c:v>34700</c:v>
                </c:pt>
                <c:pt idx="77">
                  <c:v>34790</c:v>
                </c:pt>
                <c:pt idx="78">
                  <c:v>34881</c:v>
                </c:pt>
                <c:pt idx="79">
                  <c:v>34973</c:v>
                </c:pt>
                <c:pt idx="80">
                  <c:v>35065</c:v>
                </c:pt>
                <c:pt idx="81">
                  <c:v>35156</c:v>
                </c:pt>
                <c:pt idx="82">
                  <c:v>35247</c:v>
                </c:pt>
                <c:pt idx="83">
                  <c:v>35339</c:v>
                </c:pt>
                <c:pt idx="84">
                  <c:v>35431</c:v>
                </c:pt>
                <c:pt idx="85">
                  <c:v>35521</c:v>
                </c:pt>
                <c:pt idx="86">
                  <c:v>35612</c:v>
                </c:pt>
                <c:pt idx="87">
                  <c:v>35704</c:v>
                </c:pt>
                <c:pt idx="88">
                  <c:v>35796</c:v>
                </c:pt>
                <c:pt idx="89">
                  <c:v>35886</c:v>
                </c:pt>
                <c:pt idx="90">
                  <c:v>35977</c:v>
                </c:pt>
                <c:pt idx="91">
                  <c:v>36069</c:v>
                </c:pt>
                <c:pt idx="92">
                  <c:v>36161</c:v>
                </c:pt>
                <c:pt idx="93">
                  <c:v>36251</c:v>
                </c:pt>
                <c:pt idx="94">
                  <c:v>36342</c:v>
                </c:pt>
                <c:pt idx="95">
                  <c:v>36434</c:v>
                </c:pt>
                <c:pt idx="96">
                  <c:v>36526</c:v>
                </c:pt>
                <c:pt idx="97">
                  <c:v>36617</c:v>
                </c:pt>
                <c:pt idx="98">
                  <c:v>36708</c:v>
                </c:pt>
                <c:pt idx="99">
                  <c:v>36800</c:v>
                </c:pt>
                <c:pt idx="100">
                  <c:v>36892</c:v>
                </c:pt>
                <c:pt idx="101">
                  <c:v>36982</c:v>
                </c:pt>
                <c:pt idx="102">
                  <c:v>37073</c:v>
                </c:pt>
                <c:pt idx="103">
                  <c:v>37165</c:v>
                </c:pt>
                <c:pt idx="104">
                  <c:v>37257</c:v>
                </c:pt>
                <c:pt idx="105">
                  <c:v>37347</c:v>
                </c:pt>
                <c:pt idx="106">
                  <c:v>37438</c:v>
                </c:pt>
                <c:pt idx="107">
                  <c:v>37530</c:v>
                </c:pt>
                <c:pt idx="108">
                  <c:v>37622</c:v>
                </c:pt>
                <c:pt idx="109">
                  <c:v>37712</c:v>
                </c:pt>
                <c:pt idx="110">
                  <c:v>37803</c:v>
                </c:pt>
                <c:pt idx="111">
                  <c:v>37895</c:v>
                </c:pt>
                <c:pt idx="112">
                  <c:v>37987</c:v>
                </c:pt>
                <c:pt idx="113">
                  <c:v>38078</c:v>
                </c:pt>
                <c:pt idx="114">
                  <c:v>38169</c:v>
                </c:pt>
                <c:pt idx="115">
                  <c:v>38261</c:v>
                </c:pt>
                <c:pt idx="116">
                  <c:v>38353</c:v>
                </c:pt>
                <c:pt idx="117">
                  <c:v>38443</c:v>
                </c:pt>
                <c:pt idx="118">
                  <c:v>38534</c:v>
                </c:pt>
                <c:pt idx="119">
                  <c:v>38626</c:v>
                </c:pt>
                <c:pt idx="120">
                  <c:v>38718</c:v>
                </c:pt>
                <c:pt idx="121">
                  <c:v>38808</c:v>
                </c:pt>
                <c:pt idx="122">
                  <c:v>38899</c:v>
                </c:pt>
                <c:pt idx="123">
                  <c:v>38991</c:v>
                </c:pt>
                <c:pt idx="124">
                  <c:v>39083</c:v>
                </c:pt>
                <c:pt idx="125">
                  <c:v>39173</c:v>
                </c:pt>
                <c:pt idx="126">
                  <c:v>39264</c:v>
                </c:pt>
                <c:pt idx="127">
                  <c:v>39356</c:v>
                </c:pt>
                <c:pt idx="128">
                  <c:v>39448</c:v>
                </c:pt>
                <c:pt idx="129">
                  <c:v>39539</c:v>
                </c:pt>
                <c:pt idx="130">
                  <c:v>39630</c:v>
                </c:pt>
                <c:pt idx="131">
                  <c:v>39722</c:v>
                </c:pt>
                <c:pt idx="132">
                  <c:v>39814</c:v>
                </c:pt>
                <c:pt idx="133">
                  <c:v>39904</c:v>
                </c:pt>
                <c:pt idx="134">
                  <c:v>39995</c:v>
                </c:pt>
                <c:pt idx="135">
                  <c:v>40087</c:v>
                </c:pt>
                <c:pt idx="136">
                  <c:v>40179</c:v>
                </c:pt>
                <c:pt idx="137">
                  <c:v>40269</c:v>
                </c:pt>
                <c:pt idx="138">
                  <c:v>40360</c:v>
                </c:pt>
                <c:pt idx="139">
                  <c:v>40452</c:v>
                </c:pt>
                <c:pt idx="140">
                  <c:v>40544</c:v>
                </c:pt>
                <c:pt idx="141">
                  <c:v>40634</c:v>
                </c:pt>
                <c:pt idx="142">
                  <c:v>40725</c:v>
                </c:pt>
                <c:pt idx="143">
                  <c:v>40817</c:v>
                </c:pt>
                <c:pt idx="144">
                  <c:v>40909</c:v>
                </c:pt>
                <c:pt idx="145">
                  <c:v>41000</c:v>
                </c:pt>
                <c:pt idx="146">
                  <c:v>41091</c:v>
                </c:pt>
                <c:pt idx="147">
                  <c:v>41183</c:v>
                </c:pt>
                <c:pt idx="148">
                  <c:v>41275</c:v>
                </c:pt>
                <c:pt idx="149">
                  <c:v>41365</c:v>
                </c:pt>
                <c:pt idx="150">
                  <c:v>41456</c:v>
                </c:pt>
                <c:pt idx="151">
                  <c:v>41548</c:v>
                </c:pt>
                <c:pt idx="152">
                  <c:v>41640</c:v>
                </c:pt>
                <c:pt idx="153">
                  <c:v>41730</c:v>
                </c:pt>
                <c:pt idx="154">
                  <c:v>41821</c:v>
                </c:pt>
                <c:pt idx="155">
                  <c:v>41913</c:v>
                </c:pt>
                <c:pt idx="156">
                  <c:v>42005</c:v>
                </c:pt>
                <c:pt idx="157">
                  <c:v>42095</c:v>
                </c:pt>
                <c:pt idx="158">
                  <c:v>42186</c:v>
                </c:pt>
                <c:pt idx="159">
                  <c:v>42278</c:v>
                </c:pt>
                <c:pt idx="160">
                  <c:v>42370</c:v>
                </c:pt>
                <c:pt idx="161">
                  <c:v>42461</c:v>
                </c:pt>
                <c:pt idx="162">
                  <c:v>42552</c:v>
                </c:pt>
                <c:pt idx="163">
                  <c:v>42644</c:v>
                </c:pt>
                <c:pt idx="164">
                  <c:v>42736</c:v>
                </c:pt>
                <c:pt idx="165">
                  <c:v>42826</c:v>
                </c:pt>
                <c:pt idx="166">
                  <c:v>42917</c:v>
                </c:pt>
                <c:pt idx="167">
                  <c:v>43009</c:v>
                </c:pt>
                <c:pt idx="168">
                  <c:v>43101</c:v>
                </c:pt>
                <c:pt idx="169">
                  <c:v>43191</c:v>
                </c:pt>
                <c:pt idx="170">
                  <c:v>43282</c:v>
                </c:pt>
                <c:pt idx="171">
                  <c:v>43374</c:v>
                </c:pt>
                <c:pt idx="172">
                  <c:v>43466</c:v>
                </c:pt>
                <c:pt idx="173">
                  <c:v>43556</c:v>
                </c:pt>
                <c:pt idx="174">
                  <c:v>43647</c:v>
                </c:pt>
                <c:pt idx="175">
                  <c:v>43739</c:v>
                </c:pt>
                <c:pt idx="176">
                  <c:v>43831</c:v>
                </c:pt>
                <c:pt idx="177">
                  <c:v>43922</c:v>
                </c:pt>
                <c:pt idx="178">
                  <c:v>44013</c:v>
                </c:pt>
              </c:numCache>
            </c:numRef>
          </c:cat>
          <c:val>
            <c:numRef>
              <c:f>'ModelBuildPreProcessed (2)'!$C$2:$C$180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2.176782187079174E-2</c:v>
                </c:pt>
                <c:pt idx="38">
                  <c:v>2.3839036622255263E-3</c:v>
                </c:pt>
                <c:pt idx="39">
                  <c:v>1.4394048112453607E-2</c:v>
                </c:pt>
                <c:pt idx="40">
                  <c:v>2.2596230014975308E-2</c:v>
                </c:pt>
                <c:pt idx="41">
                  <c:v>7.0313354542015953E-3</c:v>
                </c:pt>
                <c:pt idx="42">
                  <c:v>-1.727783111141365E-2</c:v>
                </c:pt>
                <c:pt idx="43">
                  <c:v>2.1860378756246641E-2</c:v>
                </c:pt>
                <c:pt idx="44">
                  <c:v>1.0624950868188602E-2</c:v>
                </c:pt>
                <c:pt idx="45">
                  <c:v>-4.3112710783201492E-3</c:v>
                </c:pt>
                <c:pt idx="46">
                  <c:v>-8.1351984346617508E-3</c:v>
                </c:pt>
                <c:pt idx="47">
                  <c:v>1.2761307939173216E-2</c:v>
                </c:pt>
                <c:pt idx="48">
                  <c:v>5.703109718183527E-3</c:v>
                </c:pt>
                <c:pt idx="49">
                  <c:v>2.1371316850265901E-2</c:v>
                </c:pt>
                <c:pt idx="50">
                  <c:v>1.0652912335980373E-3</c:v>
                </c:pt>
                <c:pt idx="51">
                  <c:v>7.4938886072160931E-3</c:v>
                </c:pt>
                <c:pt idx="52">
                  <c:v>1.116830907124202E-2</c:v>
                </c:pt>
                <c:pt idx="53">
                  <c:v>1.1952568109688899E-2</c:v>
                </c:pt>
                <c:pt idx="54">
                  <c:v>-1.7909228455473246E-3</c:v>
                </c:pt>
                <c:pt idx="55">
                  <c:v>9.889414245642077E-3</c:v>
                </c:pt>
                <c:pt idx="56">
                  <c:v>-1.1075363196074625E-2</c:v>
                </c:pt>
                <c:pt idx="57">
                  <c:v>-7.314324094994812E-3</c:v>
                </c:pt>
                <c:pt idx="58">
                  <c:v>-8.4155300780570097E-3</c:v>
                </c:pt>
                <c:pt idx="59">
                  <c:v>-5.711359826944892E-3</c:v>
                </c:pt>
                <c:pt idx="60">
                  <c:v>-1.6726742190922426E-2</c:v>
                </c:pt>
                <c:pt idx="61">
                  <c:v>-2.7183241855565192E-2</c:v>
                </c:pt>
                <c:pt idx="62">
                  <c:v>-5.1750687928696526E-2</c:v>
                </c:pt>
                <c:pt idx="63">
                  <c:v>-2.0531590151308718E-2</c:v>
                </c:pt>
                <c:pt idx="64">
                  <c:v>-8.6990269278908738E-3</c:v>
                </c:pt>
                <c:pt idx="65">
                  <c:v>-2.5419744536155853E-2</c:v>
                </c:pt>
                <c:pt idx="66">
                  <c:v>-5.1500330741515013E-2</c:v>
                </c:pt>
                <c:pt idx="67">
                  <c:v>-3.165913710054793E-3</c:v>
                </c:pt>
                <c:pt idx="68">
                  <c:v>-1.6874412722525645E-2</c:v>
                </c:pt>
                <c:pt idx="69">
                  <c:v>-2.1045330216343756E-2</c:v>
                </c:pt>
                <c:pt idx="70">
                  <c:v>-2.2960939318431909E-2</c:v>
                </c:pt>
                <c:pt idx="71">
                  <c:v>2.2256115618105761E-2</c:v>
                </c:pt>
                <c:pt idx="72">
                  <c:v>9.5140639700005726E-3</c:v>
                </c:pt>
                <c:pt idx="73">
                  <c:v>2.255261777899022E-2</c:v>
                </c:pt>
                <c:pt idx="74">
                  <c:v>-1.0883585034698214E-2</c:v>
                </c:pt>
                <c:pt idx="75">
                  <c:v>3.3834125375010501E-2</c:v>
                </c:pt>
                <c:pt idx="76">
                  <c:v>2.980868659098505E-2</c:v>
                </c:pt>
                <c:pt idx="77">
                  <c:v>3.9513828931670401E-2</c:v>
                </c:pt>
                <c:pt idx="78">
                  <c:v>-9.7062303747199848E-4</c:v>
                </c:pt>
                <c:pt idx="79">
                  <c:v>2.3444765989379165E-2</c:v>
                </c:pt>
                <c:pt idx="80">
                  <c:v>2.2298643743184295E-2</c:v>
                </c:pt>
                <c:pt idx="81">
                  <c:v>-5.4112349591125312E-2</c:v>
                </c:pt>
                <c:pt idx="82">
                  <c:v>-1.6376335448140638E-2</c:v>
                </c:pt>
                <c:pt idx="83">
                  <c:v>1.5045416747282407E-2</c:v>
                </c:pt>
                <c:pt idx="84">
                  <c:v>-1.6013986363493833E-3</c:v>
                </c:pt>
                <c:pt idx="85">
                  <c:v>-9.544358262459969E-2</c:v>
                </c:pt>
                <c:pt idx="86">
                  <c:v>-1.6760925979408346E-2</c:v>
                </c:pt>
                <c:pt idx="87">
                  <c:v>-6.2883626356213264E-4</c:v>
                </c:pt>
                <c:pt idx="88">
                  <c:v>1.0252481485678354E-2</c:v>
                </c:pt>
                <c:pt idx="89">
                  <c:v>1.8596580174493921E-2</c:v>
                </c:pt>
                <c:pt idx="90">
                  <c:v>-4.2658522754237963E-3</c:v>
                </c:pt>
                <c:pt idx="91">
                  <c:v>-2.7630601481989947E-3</c:v>
                </c:pt>
                <c:pt idx="92">
                  <c:v>3.3507224627141362E-2</c:v>
                </c:pt>
                <c:pt idx="93">
                  <c:v>8.3441404194659098E-3</c:v>
                </c:pt>
                <c:pt idx="94">
                  <c:v>-1.8956669920385063E-3</c:v>
                </c:pt>
                <c:pt idx="95">
                  <c:v>1.5440421454730692E-2</c:v>
                </c:pt>
                <c:pt idx="96">
                  <c:v>-1.6618674843459112E-2</c:v>
                </c:pt>
                <c:pt idx="97">
                  <c:v>4.2405369723547519E-2</c:v>
                </c:pt>
                <c:pt idx="98">
                  <c:v>1.3293596612618974E-2</c:v>
                </c:pt>
                <c:pt idx="99">
                  <c:v>1.7990071680636349E-2</c:v>
                </c:pt>
                <c:pt idx="100">
                  <c:v>6.913856816680744E-2</c:v>
                </c:pt>
                <c:pt idx="101">
                  <c:v>-1.2385421745783012E-2</c:v>
                </c:pt>
                <c:pt idx="102">
                  <c:v>-3.2029622930154641E-2</c:v>
                </c:pt>
                <c:pt idx="103">
                  <c:v>-2.315131258637166E-2</c:v>
                </c:pt>
                <c:pt idx="104">
                  <c:v>-7.327760498652758E-3</c:v>
                </c:pt>
                <c:pt idx="105">
                  <c:v>1.4521625379742957E-2</c:v>
                </c:pt>
                <c:pt idx="106">
                  <c:v>-1.52963548045558E-2</c:v>
                </c:pt>
                <c:pt idx="107">
                  <c:v>-2.9890488160061145E-3</c:v>
                </c:pt>
                <c:pt idx="108">
                  <c:v>-5.5873911319511875E-3</c:v>
                </c:pt>
                <c:pt idx="109">
                  <c:v>8.2971977516844118E-3</c:v>
                </c:pt>
                <c:pt idx="110">
                  <c:v>4.1469011772061427E-3</c:v>
                </c:pt>
                <c:pt idx="111">
                  <c:v>-1.9416299387008101E-2</c:v>
                </c:pt>
                <c:pt idx="112">
                  <c:v>-1.1274442437939812E-2</c:v>
                </c:pt>
                <c:pt idx="113">
                  <c:v>3.325292400165035E-2</c:v>
                </c:pt>
                <c:pt idx="114">
                  <c:v>1.5938388247650408E-2</c:v>
                </c:pt>
                <c:pt idx="115">
                  <c:v>9.5513912062701264E-4</c:v>
                </c:pt>
                <c:pt idx="116">
                  <c:v>2.2239984295974041E-2</c:v>
                </c:pt>
                <c:pt idx="117">
                  <c:v>2.1585077530942551E-2</c:v>
                </c:pt>
                <c:pt idx="118">
                  <c:v>2.7472694152280548E-2</c:v>
                </c:pt>
                <c:pt idx="119">
                  <c:v>1.8685726322205713E-2</c:v>
                </c:pt>
                <c:pt idx="120">
                  <c:v>8.0864647427700016E-3</c:v>
                </c:pt>
                <c:pt idx="121">
                  <c:v>3.4458643237450369E-2</c:v>
                </c:pt>
                <c:pt idx="122">
                  <c:v>-5.8787854053339557E-3</c:v>
                </c:pt>
                <c:pt idx="123">
                  <c:v>-1.8298037683662813E-2</c:v>
                </c:pt>
                <c:pt idx="124">
                  <c:v>3.4931531255719947E-2</c:v>
                </c:pt>
                <c:pt idx="125">
                  <c:v>2.8760005136309587E-2</c:v>
                </c:pt>
                <c:pt idx="126">
                  <c:v>-1.346159992775053E-2</c:v>
                </c:pt>
                <c:pt idx="127">
                  <c:v>2.7783192483486062E-2</c:v>
                </c:pt>
                <c:pt idx="128">
                  <c:v>-1.7032651327142311E-3</c:v>
                </c:pt>
                <c:pt idx="129">
                  <c:v>1.934935947941702E-2</c:v>
                </c:pt>
                <c:pt idx="130">
                  <c:v>3.8500216148886234E-2</c:v>
                </c:pt>
                <c:pt idx="131">
                  <c:v>-3.0030217026846894E-2</c:v>
                </c:pt>
                <c:pt idx="132">
                  <c:v>-3.6691060714477912E-2</c:v>
                </c:pt>
                <c:pt idx="133">
                  <c:v>-3.1952573184985317E-2</c:v>
                </c:pt>
                <c:pt idx="134">
                  <c:v>-3.5730375195118153E-2</c:v>
                </c:pt>
                <c:pt idx="135">
                  <c:v>-3.0910300976215766E-2</c:v>
                </c:pt>
                <c:pt idx="136">
                  <c:v>-3.0723907511482944E-2</c:v>
                </c:pt>
                <c:pt idx="137">
                  <c:v>-3.4858543718055073E-2</c:v>
                </c:pt>
                <c:pt idx="138">
                  <c:v>-5.3601936817496924E-3</c:v>
                </c:pt>
                <c:pt idx="139">
                  <c:v>1.8909996413448414E-3</c:v>
                </c:pt>
                <c:pt idx="140">
                  <c:v>-1.3213444942142468E-2</c:v>
                </c:pt>
                <c:pt idx="141">
                  <c:v>-2.0833688859206587E-2</c:v>
                </c:pt>
                <c:pt idx="142">
                  <c:v>-1.0401448281566182E-2</c:v>
                </c:pt>
                <c:pt idx="143">
                  <c:v>8.4110421517989472E-3</c:v>
                </c:pt>
                <c:pt idx="144">
                  <c:v>3.7070868003692982E-3</c:v>
                </c:pt>
                <c:pt idx="145">
                  <c:v>9.5612374394800914E-3</c:v>
                </c:pt>
                <c:pt idx="146">
                  <c:v>8.2739951964912687E-3</c:v>
                </c:pt>
                <c:pt idx="147">
                  <c:v>7.1728504354125313E-3</c:v>
                </c:pt>
                <c:pt idx="148">
                  <c:v>2.0552252207997789E-2</c:v>
                </c:pt>
                <c:pt idx="149">
                  <c:v>2.3220269534574194E-3</c:v>
                </c:pt>
                <c:pt idx="150">
                  <c:v>1.5933197623965653E-2</c:v>
                </c:pt>
                <c:pt idx="151">
                  <c:v>1.9595920236397533E-2</c:v>
                </c:pt>
                <c:pt idx="152">
                  <c:v>3.0985198288230056E-2</c:v>
                </c:pt>
                <c:pt idx="153">
                  <c:v>-4.8072045433863167E-3</c:v>
                </c:pt>
                <c:pt idx="154">
                  <c:v>1.3897301250015806E-2</c:v>
                </c:pt>
                <c:pt idx="155">
                  <c:v>1.5230372538218333E-2</c:v>
                </c:pt>
                <c:pt idx="156">
                  <c:v>2.8331748407988321E-2</c:v>
                </c:pt>
                <c:pt idx="157">
                  <c:v>2.4842647109032001E-2</c:v>
                </c:pt>
                <c:pt idx="158">
                  <c:v>3.7772083698750085E-4</c:v>
                </c:pt>
                <c:pt idx="159">
                  <c:v>-3.7557121544620326E-3</c:v>
                </c:pt>
                <c:pt idx="160">
                  <c:v>2.0853379616731157E-2</c:v>
                </c:pt>
                <c:pt idx="161">
                  <c:v>2.3592657845206269E-2</c:v>
                </c:pt>
                <c:pt idx="162">
                  <c:v>3.9159418767691833E-3</c:v>
                </c:pt>
                <c:pt idx="163">
                  <c:v>-3.2901906687588479E-3</c:v>
                </c:pt>
                <c:pt idx="164">
                  <c:v>1.0604714192353768E-2</c:v>
                </c:pt>
                <c:pt idx="165">
                  <c:v>1.9838739850728027E-2</c:v>
                </c:pt>
                <c:pt idx="166">
                  <c:v>7.9418582629640772E-3</c:v>
                </c:pt>
                <c:pt idx="167">
                  <c:v>-3.0255763123635667E-3</c:v>
                </c:pt>
                <c:pt idx="168">
                  <c:v>2.192623894810097E-2</c:v>
                </c:pt>
                <c:pt idx="169">
                  <c:v>1.5735130808720552E-2</c:v>
                </c:pt>
                <c:pt idx="170">
                  <c:v>1.3187979752515577E-2</c:v>
                </c:pt>
                <c:pt idx="171">
                  <c:v>1.4217606776613457E-2</c:v>
                </c:pt>
                <c:pt idx="172">
                  <c:v>-2.3590659648840277E-3</c:v>
                </c:pt>
                <c:pt idx="173">
                  <c:v>5.9680468679340938E-3</c:v>
                </c:pt>
                <c:pt idx="174">
                  <c:v>1.4442606183344593E-2</c:v>
                </c:pt>
                <c:pt idx="175">
                  <c:v>-4.6798566668159727E-3</c:v>
                </c:pt>
                <c:pt idx="176">
                  <c:v>2.6351348552935167E-2</c:v>
                </c:pt>
                <c:pt idx="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2-49A1-9173-846BA3923C2C}"/>
            </c:ext>
          </c:extLst>
        </c:ser>
        <c:ser>
          <c:idx val="1"/>
          <c:order val="3"/>
          <c:tx>
            <c:v>Model - MRMD</c:v>
          </c:tx>
          <c:spPr>
            <a:ln w="28575" cap="rnd">
              <a:solidFill>
                <a:srgbClr val="12395B"/>
              </a:solidFill>
              <a:round/>
            </a:ln>
            <a:effectLst/>
          </c:spPr>
          <c:marker>
            <c:symbol val="none"/>
          </c:marker>
          <c:cat>
            <c:numRef>
              <c:f>'ModelBuildPreProcessed (2)'!$A$2:$A$180</c:f>
              <c:numCache>
                <c:formatCode>mm/yyyy</c:formatCode>
                <c:ptCount val="179"/>
                <c:pt idx="0">
                  <c:v>27760</c:v>
                </c:pt>
                <c:pt idx="1">
                  <c:v>27851</c:v>
                </c:pt>
                <c:pt idx="2">
                  <c:v>27942</c:v>
                </c:pt>
                <c:pt idx="3">
                  <c:v>28034</c:v>
                </c:pt>
                <c:pt idx="4">
                  <c:v>28126</c:v>
                </c:pt>
                <c:pt idx="5">
                  <c:v>28216</c:v>
                </c:pt>
                <c:pt idx="6">
                  <c:v>28307</c:v>
                </c:pt>
                <c:pt idx="7">
                  <c:v>28399</c:v>
                </c:pt>
                <c:pt idx="8">
                  <c:v>28491</c:v>
                </c:pt>
                <c:pt idx="9">
                  <c:v>28581</c:v>
                </c:pt>
                <c:pt idx="10">
                  <c:v>28672</c:v>
                </c:pt>
                <c:pt idx="11">
                  <c:v>28764</c:v>
                </c:pt>
                <c:pt idx="12">
                  <c:v>28856</c:v>
                </c:pt>
                <c:pt idx="13">
                  <c:v>28946</c:v>
                </c:pt>
                <c:pt idx="14">
                  <c:v>29037</c:v>
                </c:pt>
                <c:pt idx="15">
                  <c:v>29129</c:v>
                </c:pt>
                <c:pt idx="16">
                  <c:v>29221</c:v>
                </c:pt>
                <c:pt idx="17">
                  <c:v>29312</c:v>
                </c:pt>
                <c:pt idx="18">
                  <c:v>29403</c:v>
                </c:pt>
                <c:pt idx="19">
                  <c:v>29495</c:v>
                </c:pt>
                <c:pt idx="20">
                  <c:v>29587</c:v>
                </c:pt>
                <c:pt idx="21">
                  <c:v>29677</c:v>
                </c:pt>
                <c:pt idx="22">
                  <c:v>29768</c:v>
                </c:pt>
                <c:pt idx="23">
                  <c:v>29860</c:v>
                </c:pt>
                <c:pt idx="24">
                  <c:v>29952</c:v>
                </c:pt>
                <c:pt idx="25">
                  <c:v>30042</c:v>
                </c:pt>
                <c:pt idx="26">
                  <c:v>30133</c:v>
                </c:pt>
                <c:pt idx="27">
                  <c:v>30225</c:v>
                </c:pt>
                <c:pt idx="28">
                  <c:v>30317</c:v>
                </c:pt>
                <c:pt idx="29">
                  <c:v>30407</c:v>
                </c:pt>
                <c:pt idx="30">
                  <c:v>30498</c:v>
                </c:pt>
                <c:pt idx="31">
                  <c:v>30590</c:v>
                </c:pt>
                <c:pt idx="32">
                  <c:v>30682</c:v>
                </c:pt>
                <c:pt idx="33">
                  <c:v>30773</c:v>
                </c:pt>
                <c:pt idx="34">
                  <c:v>30864</c:v>
                </c:pt>
                <c:pt idx="35">
                  <c:v>30956</c:v>
                </c:pt>
                <c:pt idx="36">
                  <c:v>31048</c:v>
                </c:pt>
                <c:pt idx="37">
                  <c:v>31138</c:v>
                </c:pt>
                <c:pt idx="38">
                  <c:v>31229</c:v>
                </c:pt>
                <c:pt idx="39">
                  <c:v>31321</c:v>
                </c:pt>
                <c:pt idx="40">
                  <c:v>31413</c:v>
                </c:pt>
                <c:pt idx="41">
                  <c:v>31503</c:v>
                </c:pt>
                <c:pt idx="42">
                  <c:v>31594</c:v>
                </c:pt>
                <c:pt idx="43">
                  <c:v>31686</c:v>
                </c:pt>
                <c:pt idx="44">
                  <c:v>31778</c:v>
                </c:pt>
                <c:pt idx="45">
                  <c:v>31868</c:v>
                </c:pt>
                <c:pt idx="46">
                  <c:v>31959</c:v>
                </c:pt>
                <c:pt idx="47">
                  <c:v>32051</c:v>
                </c:pt>
                <c:pt idx="48">
                  <c:v>32143</c:v>
                </c:pt>
                <c:pt idx="49">
                  <c:v>32234</c:v>
                </c:pt>
                <c:pt idx="50">
                  <c:v>32325</c:v>
                </c:pt>
                <c:pt idx="51">
                  <c:v>32417</c:v>
                </c:pt>
                <c:pt idx="52">
                  <c:v>32509</c:v>
                </c:pt>
                <c:pt idx="53">
                  <c:v>32599</c:v>
                </c:pt>
                <c:pt idx="54">
                  <c:v>32690</c:v>
                </c:pt>
                <c:pt idx="55">
                  <c:v>32782</c:v>
                </c:pt>
                <c:pt idx="56">
                  <c:v>32874</c:v>
                </c:pt>
                <c:pt idx="57">
                  <c:v>32964</c:v>
                </c:pt>
                <c:pt idx="58">
                  <c:v>33055</c:v>
                </c:pt>
                <c:pt idx="59">
                  <c:v>33147</c:v>
                </c:pt>
                <c:pt idx="60">
                  <c:v>33239</c:v>
                </c:pt>
                <c:pt idx="61">
                  <c:v>33329</c:v>
                </c:pt>
                <c:pt idx="62">
                  <c:v>33420</c:v>
                </c:pt>
                <c:pt idx="63">
                  <c:v>33512</c:v>
                </c:pt>
                <c:pt idx="64">
                  <c:v>33604</c:v>
                </c:pt>
                <c:pt idx="65">
                  <c:v>33695</c:v>
                </c:pt>
                <c:pt idx="66">
                  <c:v>33786</c:v>
                </c:pt>
                <c:pt idx="67">
                  <c:v>33878</c:v>
                </c:pt>
                <c:pt idx="68">
                  <c:v>33970</c:v>
                </c:pt>
                <c:pt idx="69">
                  <c:v>34060</c:v>
                </c:pt>
                <c:pt idx="70">
                  <c:v>34151</c:v>
                </c:pt>
                <c:pt idx="71">
                  <c:v>34243</c:v>
                </c:pt>
                <c:pt idx="72">
                  <c:v>34335</c:v>
                </c:pt>
                <c:pt idx="73">
                  <c:v>34425</c:v>
                </c:pt>
                <c:pt idx="74">
                  <c:v>34516</c:v>
                </c:pt>
                <c:pt idx="75">
                  <c:v>34608</c:v>
                </c:pt>
                <c:pt idx="76">
                  <c:v>34700</c:v>
                </c:pt>
                <c:pt idx="77">
                  <c:v>34790</c:v>
                </c:pt>
                <c:pt idx="78">
                  <c:v>34881</c:v>
                </c:pt>
                <c:pt idx="79">
                  <c:v>34973</c:v>
                </c:pt>
                <c:pt idx="80">
                  <c:v>35065</c:v>
                </c:pt>
                <c:pt idx="81">
                  <c:v>35156</c:v>
                </c:pt>
                <c:pt idx="82">
                  <c:v>35247</c:v>
                </c:pt>
                <c:pt idx="83">
                  <c:v>35339</c:v>
                </c:pt>
                <c:pt idx="84">
                  <c:v>35431</c:v>
                </c:pt>
                <c:pt idx="85">
                  <c:v>35521</c:v>
                </c:pt>
                <c:pt idx="86">
                  <c:v>35612</c:v>
                </c:pt>
                <c:pt idx="87">
                  <c:v>35704</c:v>
                </c:pt>
                <c:pt idx="88">
                  <c:v>35796</c:v>
                </c:pt>
                <c:pt idx="89">
                  <c:v>35886</c:v>
                </c:pt>
                <c:pt idx="90">
                  <c:v>35977</c:v>
                </c:pt>
                <c:pt idx="91">
                  <c:v>36069</c:v>
                </c:pt>
                <c:pt idx="92">
                  <c:v>36161</c:v>
                </c:pt>
                <c:pt idx="93">
                  <c:v>36251</c:v>
                </c:pt>
                <c:pt idx="94">
                  <c:v>36342</c:v>
                </c:pt>
                <c:pt idx="95">
                  <c:v>36434</c:v>
                </c:pt>
                <c:pt idx="96">
                  <c:v>36526</c:v>
                </c:pt>
                <c:pt idx="97">
                  <c:v>36617</c:v>
                </c:pt>
                <c:pt idx="98">
                  <c:v>36708</c:v>
                </c:pt>
                <c:pt idx="99">
                  <c:v>36800</c:v>
                </c:pt>
                <c:pt idx="100">
                  <c:v>36892</c:v>
                </c:pt>
                <c:pt idx="101">
                  <c:v>36982</c:v>
                </c:pt>
                <c:pt idx="102">
                  <c:v>37073</c:v>
                </c:pt>
                <c:pt idx="103">
                  <c:v>37165</c:v>
                </c:pt>
                <c:pt idx="104">
                  <c:v>37257</c:v>
                </c:pt>
                <c:pt idx="105">
                  <c:v>37347</c:v>
                </c:pt>
                <c:pt idx="106">
                  <c:v>37438</c:v>
                </c:pt>
                <c:pt idx="107">
                  <c:v>37530</c:v>
                </c:pt>
                <c:pt idx="108">
                  <c:v>37622</c:v>
                </c:pt>
                <c:pt idx="109">
                  <c:v>37712</c:v>
                </c:pt>
                <c:pt idx="110">
                  <c:v>37803</c:v>
                </c:pt>
                <c:pt idx="111">
                  <c:v>37895</c:v>
                </c:pt>
                <c:pt idx="112">
                  <c:v>37987</c:v>
                </c:pt>
                <c:pt idx="113">
                  <c:v>38078</c:v>
                </c:pt>
                <c:pt idx="114">
                  <c:v>38169</c:v>
                </c:pt>
                <c:pt idx="115">
                  <c:v>38261</c:v>
                </c:pt>
                <c:pt idx="116">
                  <c:v>38353</c:v>
                </c:pt>
                <c:pt idx="117">
                  <c:v>38443</c:v>
                </c:pt>
                <c:pt idx="118">
                  <c:v>38534</c:v>
                </c:pt>
                <c:pt idx="119">
                  <c:v>38626</c:v>
                </c:pt>
                <c:pt idx="120">
                  <c:v>38718</c:v>
                </c:pt>
                <c:pt idx="121">
                  <c:v>38808</c:v>
                </c:pt>
                <c:pt idx="122">
                  <c:v>38899</c:v>
                </c:pt>
                <c:pt idx="123">
                  <c:v>38991</c:v>
                </c:pt>
                <c:pt idx="124">
                  <c:v>39083</c:v>
                </c:pt>
                <c:pt idx="125">
                  <c:v>39173</c:v>
                </c:pt>
                <c:pt idx="126">
                  <c:v>39264</c:v>
                </c:pt>
                <c:pt idx="127">
                  <c:v>39356</c:v>
                </c:pt>
                <c:pt idx="128">
                  <c:v>39448</c:v>
                </c:pt>
                <c:pt idx="129">
                  <c:v>39539</c:v>
                </c:pt>
                <c:pt idx="130">
                  <c:v>39630</c:v>
                </c:pt>
                <c:pt idx="131">
                  <c:v>39722</c:v>
                </c:pt>
                <c:pt idx="132">
                  <c:v>39814</c:v>
                </c:pt>
                <c:pt idx="133">
                  <c:v>39904</c:v>
                </c:pt>
                <c:pt idx="134">
                  <c:v>39995</c:v>
                </c:pt>
                <c:pt idx="135">
                  <c:v>40087</c:v>
                </c:pt>
                <c:pt idx="136">
                  <c:v>40179</c:v>
                </c:pt>
                <c:pt idx="137">
                  <c:v>40269</c:v>
                </c:pt>
                <c:pt idx="138">
                  <c:v>40360</c:v>
                </c:pt>
                <c:pt idx="139">
                  <c:v>40452</c:v>
                </c:pt>
                <c:pt idx="140">
                  <c:v>40544</c:v>
                </c:pt>
                <c:pt idx="141">
                  <c:v>40634</c:v>
                </c:pt>
                <c:pt idx="142">
                  <c:v>40725</c:v>
                </c:pt>
                <c:pt idx="143">
                  <c:v>40817</c:v>
                </c:pt>
                <c:pt idx="144">
                  <c:v>40909</c:v>
                </c:pt>
                <c:pt idx="145">
                  <c:v>41000</c:v>
                </c:pt>
                <c:pt idx="146">
                  <c:v>41091</c:v>
                </c:pt>
                <c:pt idx="147">
                  <c:v>41183</c:v>
                </c:pt>
                <c:pt idx="148">
                  <c:v>41275</c:v>
                </c:pt>
                <c:pt idx="149">
                  <c:v>41365</c:v>
                </c:pt>
                <c:pt idx="150">
                  <c:v>41456</c:v>
                </c:pt>
                <c:pt idx="151">
                  <c:v>41548</c:v>
                </c:pt>
                <c:pt idx="152">
                  <c:v>41640</c:v>
                </c:pt>
                <c:pt idx="153">
                  <c:v>41730</c:v>
                </c:pt>
                <c:pt idx="154">
                  <c:v>41821</c:v>
                </c:pt>
                <c:pt idx="155">
                  <c:v>41913</c:v>
                </c:pt>
                <c:pt idx="156">
                  <c:v>42005</c:v>
                </c:pt>
                <c:pt idx="157">
                  <c:v>42095</c:v>
                </c:pt>
                <c:pt idx="158">
                  <c:v>42186</c:v>
                </c:pt>
                <c:pt idx="159">
                  <c:v>42278</c:v>
                </c:pt>
                <c:pt idx="160">
                  <c:v>42370</c:v>
                </c:pt>
                <c:pt idx="161">
                  <c:v>42461</c:v>
                </c:pt>
                <c:pt idx="162">
                  <c:v>42552</c:v>
                </c:pt>
                <c:pt idx="163">
                  <c:v>42644</c:v>
                </c:pt>
                <c:pt idx="164">
                  <c:v>42736</c:v>
                </c:pt>
                <c:pt idx="165">
                  <c:v>42826</c:v>
                </c:pt>
                <c:pt idx="166">
                  <c:v>42917</c:v>
                </c:pt>
                <c:pt idx="167">
                  <c:v>43009</c:v>
                </c:pt>
                <c:pt idx="168">
                  <c:v>43101</c:v>
                </c:pt>
                <c:pt idx="169">
                  <c:v>43191</c:v>
                </c:pt>
                <c:pt idx="170">
                  <c:v>43282</c:v>
                </c:pt>
                <c:pt idx="171">
                  <c:v>43374</c:v>
                </c:pt>
                <c:pt idx="172">
                  <c:v>43466</c:v>
                </c:pt>
                <c:pt idx="173">
                  <c:v>43556</c:v>
                </c:pt>
                <c:pt idx="174">
                  <c:v>43647</c:v>
                </c:pt>
                <c:pt idx="175">
                  <c:v>43739</c:v>
                </c:pt>
                <c:pt idx="176">
                  <c:v>43831</c:v>
                </c:pt>
                <c:pt idx="177">
                  <c:v>43922</c:v>
                </c:pt>
                <c:pt idx="178">
                  <c:v>44013</c:v>
                </c:pt>
              </c:numCache>
            </c:numRef>
          </c:cat>
          <c:val>
            <c:numRef>
              <c:f>'ModelBuildPreProcessed (2)'!$P$2:$P$180</c:f>
              <c:numCache>
                <c:formatCode>General</c:formatCode>
                <c:ptCount val="179"/>
                <c:pt idx="0">
                  <c:v>-9.021999999999919E-4</c:v>
                </c:pt>
                <c:pt idx="1">
                  <c:v>1.6766000000000073E-3</c:v>
                </c:pt>
                <c:pt idx="2">
                  <c:v>1.6766000000000073E-3</c:v>
                </c:pt>
                <c:pt idx="3">
                  <c:v>1.6766000000000073E-3</c:v>
                </c:pt>
                <c:pt idx="4">
                  <c:v>8.1867250286894646E-3</c:v>
                </c:pt>
                <c:pt idx="5">
                  <c:v>8.779991845716378E-3</c:v>
                </c:pt>
                <c:pt idx="6">
                  <c:v>1.3128152890073935E-2</c:v>
                </c:pt>
                <c:pt idx="7">
                  <c:v>1.5003081850920521E-2</c:v>
                </c:pt>
                <c:pt idx="8">
                  <c:v>1.3913631055272945E-2</c:v>
                </c:pt>
                <c:pt idx="9">
                  <c:v>1.4087716832177428E-2</c:v>
                </c:pt>
                <c:pt idx="10">
                  <c:v>1.7042003759821376E-2</c:v>
                </c:pt>
                <c:pt idx="11">
                  <c:v>2.1852641089603726E-2</c:v>
                </c:pt>
                <c:pt idx="12">
                  <c:v>2.3982546500693029E-2</c:v>
                </c:pt>
                <c:pt idx="13">
                  <c:v>2.395715069133527E-2</c:v>
                </c:pt>
                <c:pt idx="14">
                  <c:v>2.502145053651051E-2</c:v>
                </c:pt>
                <c:pt idx="15">
                  <c:v>2.8058748707079341E-2</c:v>
                </c:pt>
                <c:pt idx="16">
                  <c:v>2.9150921689941385E-2</c:v>
                </c:pt>
                <c:pt idx="17">
                  <c:v>1.8349611083630434E-2</c:v>
                </c:pt>
                <c:pt idx="18">
                  <c:v>1.3177465266977897E-2</c:v>
                </c:pt>
                <c:pt idx="19">
                  <c:v>2.8762252223784479E-2</c:v>
                </c:pt>
                <c:pt idx="20">
                  <c:v>2.8579234141139664E-2</c:v>
                </c:pt>
                <c:pt idx="21">
                  <c:v>2.6700721781261476E-2</c:v>
                </c:pt>
                <c:pt idx="22">
                  <c:v>2.3810484291445076E-2</c:v>
                </c:pt>
                <c:pt idx="23">
                  <c:v>1.6227701449762752E-2</c:v>
                </c:pt>
                <c:pt idx="24">
                  <c:v>1.739515695459453E-2</c:v>
                </c:pt>
                <c:pt idx="25">
                  <c:v>1.6131941598312282E-2</c:v>
                </c:pt>
                <c:pt idx="26">
                  <c:v>1.419407259084007E-3</c:v>
                </c:pt>
                <c:pt idx="27">
                  <c:v>1.1831899438135467E-4</c:v>
                </c:pt>
                <c:pt idx="28">
                  <c:v>-1.0800801949048453E-3</c:v>
                </c:pt>
                <c:pt idx="29">
                  <c:v>-3.2083483504350904E-4</c:v>
                </c:pt>
                <c:pt idx="30">
                  <c:v>-3.8470704276647376E-3</c:v>
                </c:pt>
                <c:pt idx="31">
                  <c:v>-6.3625813591452942E-3</c:v>
                </c:pt>
                <c:pt idx="32">
                  <c:v>-2.3552774321060673E-3</c:v>
                </c:pt>
                <c:pt idx="33">
                  <c:v>-5.8514399895490858E-3</c:v>
                </c:pt>
                <c:pt idx="34">
                  <c:v>1.7036135690379735E-3</c:v>
                </c:pt>
                <c:pt idx="35">
                  <c:v>-6.6630222512536162E-4</c:v>
                </c:pt>
                <c:pt idx="36">
                  <c:v>-2.8357299822328597E-3</c:v>
                </c:pt>
                <c:pt idx="37">
                  <c:v>-3.9125639879807527E-3</c:v>
                </c:pt>
                <c:pt idx="38">
                  <c:v>-4.0798201121415856E-3</c:v>
                </c:pt>
                <c:pt idx="39">
                  <c:v>-2.0094122178855194E-3</c:v>
                </c:pt>
                <c:pt idx="40">
                  <c:v>6.720614924800924E-3</c:v>
                </c:pt>
                <c:pt idx="41">
                  <c:v>8.7767535112882791E-3</c:v>
                </c:pt>
                <c:pt idx="42">
                  <c:v>6.5928198551689909E-3</c:v>
                </c:pt>
                <c:pt idx="43">
                  <c:v>9.4216420777407592E-3</c:v>
                </c:pt>
                <c:pt idx="44">
                  <c:v>1.1159594146538422E-2</c:v>
                </c:pt>
                <c:pt idx="45">
                  <c:v>5.9636390746857157E-3</c:v>
                </c:pt>
                <c:pt idx="46">
                  <c:v>3.7345614730412962E-3</c:v>
                </c:pt>
                <c:pt idx="47">
                  <c:v>7.3281152401153977E-4</c:v>
                </c:pt>
                <c:pt idx="48">
                  <c:v>2.3377113892524611E-3</c:v>
                </c:pt>
                <c:pt idx="49">
                  <c:v>2.0755391726846777E-3</c:v>
                </c:pt>
                <c:pt idx="50">
                  <c:v>6.1405384580605019E-3</c:v>
                </c:pt>
                <c:pt idx="51">
                  <c:v>1.254593213162246E-2</c:v>
                </c:pt>
                <c:pt idx="52">
                  <c:v>1.6260823147430291E-2</c:v>
                </c:pt>
                <c:pt idx="53">
                  <c:v>1.8484755084482548E-2</c:v>
                </c:pt>
                <c:pt idx="54">
                  <c:v>1.9263143210487714E-2</c:v>
                </c:pt>
                <c:pt idx="55">
                  <c:v>2.0045986689809819E-2</c:v>
                </c:pt>
                <c:pt idx="56">
                  <c:v>1.6501646894593824E-2</c:v>
                </c:pt>
                <c:pt idx="57">
                  <c:v>1.2393869347754745E-2</c:v>
                </c:pt>
                <c:pt idx="58">
                  <c:v>1.014860151974826E-2</c:v>
                </c:pt>
                <c:pt idx="59">
                  <c:v>7.8240665509509144E-3</c:v>
                </c:pt>
                <c:pt idx="60">
                  <c:v>1.0435820270266326E-3</c:v>
                </c:pt>
                <c:pt idx="61">
                  <c:v>-3.9189130315540211E-3</c:v>
                </c:pt>
                <c:pt idx="62">
                  <c:v>-7.268073766714676E-3</c:v>
                </c:pt>
                <c:pt idx="63">
                  <c:v>-1.4292235252550696E-2</c:v>
                </c:pt>
                <c:pt idx="64">
                  <c:v>-2.3579118455328198E-2</c:v>
                </c:pt>
                <c:pt idx="65">
                  <c:v>-2.8273325706396568E-2</c:v>
                </c:pt>
                <c:pt idx="66">
                  <c:v>-2.7057281723403381E-2</c:v>
                </c:pt>
                <c:pt idx="67">
                  <c:v>-2.7173130835009857E-2</c:v>
                </c:pt>
                <c:pt idx="68">
                  <c:v>-2.0303060965180232E-2</c:v>
                </c:pt>
                <c:pt idx="69">
                  <c:v>-1.4953776773074095E-2</c:v>
                </c:pt>
                <c:pt idx="70">
                  <c:v>-7.3180161190074663E-3</c:v>
                </c:pt>
                <c:pt idx="71">
                  <c:v>-3.301736854765602E-3</c:v>
                </c:pt>
                <c:pt idx="72">
                  <c:v>-2.6213999999999994E-3</c:v>
                </c:pt>
                <c:pt idx="73">
                  <c:v>-2.3595567490729431E-3</c:v>
                </c:pt>
                <c:pt idx="74">
                  <c:v>1.2901556874920549E-3</c:v>
                </c:pt>
                <c:pt idx="75">
                  <c:v>4.7648085954030894E-3</c:v>
                </c:pt>
                <c:pt idx="76">
                  <c:v>8.7659623138278703E-3</c:v>
                </c:pt>
                <c:pt idx="77">
                  <c:v>1.3906533539548677E-2</c:v>
                </c:pt>
                <c:pt idx="78">
                  <c:v>1.3797573894805312E-2</c:v>
                </c:pt>
                <c:pt idx="79">
                  <c:v>1.6822622425144831E-2</c:v>
                </c:pt>
                <c:pt idx="80">
                  <c:v>1.3784137357327251E-2</c:v>
                </c:pt>
                <c:pt idx="81">
                  <c:v>8.2825339010798183E-3</c:v>
                </c:pt>
                <c:pt idx="82">
                  <c:v>7.3885019260178444E-3</c:v>
                </c:pt>
                <c:pt idx="83">
                  <c:v>1.0272599999999998E-2</c:v>
                </c:pt>
                <c:pt idx="84">
                  <c:v>1.6239811925098803E-2</c:v>
                </c:pt>
                <c:pt idx="85">
                  <c:v>1.3821653885522613E-2</c:v>
                </c:pt>
                <c:pt idx="86">
                  <c:v>1.8746779391455776E-2</c:v>
                </c:pt>
                <c:pt idx="87">
                  <c:v>2.2188111410582072E-2</c:v>
                </c:pt>
                <c:pt idx="88">
                  <c:v>2.1103671673793324E-2</c:v>
                </c:pt>
                <c:pt idx="89">
                  <c:v>2.092993828860875E-2</c:v>
                </c:pt>
                <c:pt idx="90">
                  <c:v>2.1196098968411379E-2</c:v>
                </c:pt>
                <c:pt idx="91">
                  <c:v>1.9753792004728453E-2</c:v>
                </c:pt>
                <c:pt idx="92">
                  <c:v>1.4510164844311191E-2</c:v>
                </c:pt>
                <c:pt idx="93">
                  <c:v>1.1528730419174991E-2</c:v>
                </c:pt>
                <c:pt idx="94">
                  <c:v>1.0634323800153691E-2</c:v>
                </c:pt>
                <c:pt idx="95">
                  <c:v>1.1233925199267674E-2</c:v>
                </c:pt>
                <c:pt idx="96">
                  <c:v>1.3126105721125023E-2</c:v>
                </c:pt>
                <c:pt idx="97">
                  <c:v>1.7334105878917407E-2</c:v>
                </c:pt>
                <c:pt idx="98">
                  <c:v>2.1820055586822269E-2</c:v>
                </c:pt>
                <c:pt idx="99">
                  <c:v>2.3189235088522244E-2</c:v>
                </c:pt>
                <c:pt idx="100">
                  <c:v>2.0450841429029119E-2</c:v>
                </c:pt>
                <c:pt idx="101">
                  <c:v>1.5866247607654885E-2</c:v>
                </c:pt>
                <c:pt idx="102">
                  <c:v>7.1723132185933071E-3</c:v>
                </c:pt>
                <c:pt idx="103">
                  <c:v>-9.8269814802722476E-3</c:v>
                </c:pt>
                <c:pt idx="104">
                  <c:v>-1.3681170539156439E-2</c:v>
                </c:pt>
                <c:pt idx="105">
                  <c:v>-1.2076807513332732E-2</c:v>
                </c:pt>
                <c:pt idx="106">
                  <c:v>-4.6183416530300178E-3</c:v>
                </c:pt>
                <c:pt idx="107">
                  <c:v>1.3669539684179177E-3</c:v>
                </c:pt>
                <c:pt idx="108">
                  <c:v>7.2352370747340872E-3</c:v>
                </c:pt>
                <c:pt idx="109">
                  <c:v>7.3759038539184373E-3</c:v>
                </c:pt>
                <c:pt idx="110">
                  <c:v>-9.0250809180146552E-5</c:v>
                </c:pt>
                <c:pt idx="111">
                  <c:v>-5.1299417373453782E-3</c:v>
                </c:pt>
                <c:pt idx="112">
                  <c:v>-3.9138085132316928E-3</c:v>
                </c:pt>
                <c:pt idx="113">
                  <c:v>2.8719049925924837E-3</c:v>
                </c:pt>
                <c:pt idx="114">
                  <c:v>1.6028346523618973E-2</c:v>
                </c:pt>
                <c:pt idx="115">
                  <c:v>2.0664246732133417E-2</c:v>
                </c:pt>
                <c:pt idx="116">
                  <c:v>1.8056493103140201E-2</c:v>
                </c:pt>
                <c:pt idx="117">
                  <c:v>1.769768332049346E-2</c:v>
                </c:pt>
                <c:pt idx="118">
                  <c:v>1.7798144322389672E-2</c:v>
                </c:pt>
                <c:pt idx="119">
                  <c:v>1.8870222961517698E-2</c:v>
                </c:pt>
                <c:pt idx="120">
                  <c:v>2.1306526261792337E-2</c:v>
                </c:pt>
                <c:pt idx="121">
                  <c:v>2.0802960771906048E-2</c:v>
                </c:pt>
                <c:pt idx="122">
                  <c:v>2.2037770932274367E-2</c:v>
                </c:pt>
                <c:pt idx="123">
                  <c:v>2.3106944469479879E-2</c:v>
                </c:pt>
                <c:pt idx="124">
                  <c:v>2.3040615799407322E-2</c:v>
                </c:pt>
                <c:pt idx="125">
                  <c:v>2.1563921580355763E-2</c:v>
                </c:pt>
                <c:pt idx="126">
                  <c:v>2.0348935007893292E-2</c:v>
                </c:pt>
                <c:pt idx="127">
                  <c:v>1.8140674959661939E-2</c:v>
                </c:pt>
                <c:pt idx="128">
                  <c:v>8.4804683146857442E-3</c:v>
                </c:pt>
                <c:pt idx="129">
                  <c:v>-5.7607141129725802E-3</c:v>
                </c:pt>
                <c:pt idx="130">
                  <c:v>-7.4421718847400694E-3</c:v>
                </c:pt>
                <c:pt idx="131">
                  <c:v>-2.3935479195121175E-2</c:v>
                </c:pt>
                <c:pt idx="132">
                  <c:v>-1.8152460908304188E-2</c:v>
                </c:pt>
                <c:pt idx="133">
                  <c:v>-3.9289206474338034E-2</c:v>
                </c:pt>
                <c:pt idx="134">
                  <c:v>-6.1162856058333853E-2</c:v>
                </c:pt>
                <c:pt idx="135">
                  <c:v>-5.6176691088176994E-2</c:v>
                </c:pt>
                <c:pt idx="136">
                  <c:v>-5.7726591993935296E-2</c:v>
                </c:pt>
                <c:pt idx="137">
                  <c:v>-1.929111477942521E-2</c:v>
                </c:pt>
                <c:pt idx="138">
                  <c:v>2.8032573898723952E-3</c:v>
                </c:pt>
                <c:pt idx="139">
                  <c:v>3.7885533744048423E-3</c:v>
                </c:pt>
                <c:pt idx="140">
                  <c:v>7.8247527542113678E-3</c:v>
                </c:pt>
                <c:pt idx="141">
                  <c:v>6.0619886080747441E-5</c:v>
                </c:pt>
                <c:pt idx="142">
                  <c:v>2.4600381099509003E-3</c:v>
                </c:pt>
                <c:pt idx="143">
                  <c:v>8.7075712599351245E-3</c:v>
                </c:pt>
                <c:pt idx="144">
                  <c:v>9.8997346978035878E-3</c:v>
                </c:pt>
                <c:pt idx="145">
                  <c:v>1.005511070076601E-2</c:v>
                </c:pt>
                <c:pt idx="146">
                  <c:v>1.4685009046334518E-2</c:v>
                </c:pt>
                <c:pt idx="147">
                  <c:v>1.1565688015863745E-2</c:v>
                </c:pt>
                <c:pt idx="148">
                  <c:v>9.2704742683535971E-3</c:v>
                </c:pt>
                <c:pt idx="149">
                  <c:v>1.2998797397061487E-2</c:v>
                </c:pt>
                <c:pt idx="150">
                  <c:v>1.1797738017943782E-2</c:v>
                </c:pt>
                <c:pt idx="151">
                  <c:v>1.4074430638098245E-2</c:v>
                </c:pt>
                <c:pt idx="152">
                  <c:v>1.1113122308698351E-2</c:v>
                </c:pt>
                <c:pt idx="153">
                  <c:v>8.8690859632328135E-3</c:v>
                </c:pt>
                <c:pt idx="154">
                  <c:v>6.4822301269953034E-3</c:v>
                </c:pt>
                <c:pt idx="155">
                  <c:v>9.1943023544406415E-3</c:v>
                </c:pt>
                <c:pt idx="156">
                  <c:v>1.6696169990742825E-2</c:v>
                </c:pt>
                <c:pt idx="157">
                  <c:v>1.5225171471945048E-2</c:v>
                </c:pt>
                <c:pt idx="158">
                  <c:v>1.400905614313144E-2</c:v>
                </c:pt>
                <c:pt idx="159">
                  <c:v>1.1686052529341932E-2</c:v>
                </c:pt>
                <c:pt idx="160">
                  <c:v>7.0288752130110493E-3</c:v>
                </c:pt>
                <c:pt idx="161">
                  <c:v>9.362931369764042E-3</c:v>
                </c:pt>
                <c:pt idx="162">
                  <c:v>1.3301230201823963E-2</c:v>
                </c:pt>
                <c:pt idx="163">
                  <c:v>1.0435021550892503E-2</c:v>
                </c:pt>
                <c:pt idx="164">
                  <c:v>1.1427605430631781E-2</c:v>
                </c:pt>
                <c:pt idx="165">
                  <c:v>1.4895848902492789E-2</c:v>
                </c:pt>
                <c:pt idx="166">
                  <c:v>1.3749123371687457E-2</c:v>
                </c:pt>
                <c:pt idx="167">
                  <c:v>1.5596758756667595E-2</c:v>
                </c:pt>
                <c:pt idx="168">
                  <c:v>1.5281217882850587E-2</c:v>
                </c:pt>
                <c:pt idx="169">
                  <c:v>1.6603445842794298E-2</c:v>
                </c:pt>
                <c:pt idx="170">
                  <c:v>1.5708678828964789E-2</c:v>
                </c:pt>
                <c:pt idx="171">
                  <c:v>1.6392013118092713E-2</c:v>
                </c:pt>
                <c:pt idx="172">
                  <c:v>2.0385010243539892E-2</c:v>
                </c:pt>
                <c:pt idx="173">
                  <c:v>2.1643767810466605E-2</c:v>
                </c:pt>
                <c:pt idx="174">
                  <c:v>2.313866041510965E-2</c:v>
                </c:pt>
                <c:pt idx="175">
                  <c:v>2.1567377799856603E-2</c:v>
                </c:pt>
                <c:pt idx="176">
                  <c:v>2.2307E-2</c:v>
                </c:pt>
                <c:pt idx="177">
                  <c:v>2.2307E-2</c:v>
                </c:pt>
                <c:pt idx="178">
                  <c:v>2.2307E-2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E2-49A1-9173-846BA392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61192"/>
        <c:axId val="671661520"/>
      </c:lineChart>
      <c:dateAx>
        <c:axId val="671661192"/>
        <c:scaling>
          <c:orientation val="minMax"/>
        </c:scaling>
        <c:delete val="0"/>
        <c:axPos val="b"/>
        <c:numFmt formatCode="yyyy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/>
                <a:ea typeface="+mn-ea"/>
                <a:cs typeface="+mn-cs"/>
              </a:defRPr>
            </a:pPr>
            <a:endParaRPr lang="en-US"/>
          </a:p>
        </c:txPr>
        <c:crossAx val="671661520"/>
        <c:crosses val="autoZero"/>
        <c:auto val="1"/>
        <c:lblOffset val="100"/>
        <c:baseTimeUnit val="months"/>
        <c:majorUnit val="4"/>
        <c:majorTimeUnit val="years"/>
      </c:dateAx>
      <c:valAx>
        <c:axId val="671661520"/>
        <c:scaling>
          <c:orientation val="minMax"/>
          <c:max val="0.15000000000000002"/>
          <c:min val="-0.1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/>
                <a:ea typeface="+mn-ea"/>
                <a:cs typeface="+mn-cs"/>
              </a:defRPr>
            </a:pPr>
            <a:endParaRPr lang="en-US"/>
          </a:p>
        </c:txPr>
        <c:crossAx val="671661192"/>
        <c:crosses val="autoZero"/>
        <c:crossBetween val="between"/>
      </c:valAx>
      <c:valAx>
        <c:axId val="670131024"/>
        <c:scaling>
          <c:orientation val="minMax"/>
          <c:max val="2.0000000000000004E-2"/>
          <c:min val="-2.0000000000000004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/>
                <a:ea typeface="+mn-ea"/>
                <a:cs typeface="+mn-cs"/>
              </a:defRPr>
            </a:pPr>
            <a:endParaRPr lang="en-US"/>
          </a:p>
        </c:txPr>
        <c:crossAx val="670132008"/>
        <c:crosses val="max"/>
        <c:crossBetween val="between"/>
      </c:valAx>
      <c:catAx>
        <c:axId val="670132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1310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 Neue" panose="02000503000000020004" pitchFamily="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0"/>
          <c:tx>
            <c:v>recession 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[1]FRED_Data!$A$14:$A$192</c:f>
              <c:numCache>
                <c:formatCode>General</c:formatCode>
                <c:ptCount val="179"/>
                <c:pt idx="0">
                  <c:v>27760</c:v>
                </c:pt>
                <c:pt idx="1">
                  <c:v>27851</c:v>
                </c:pt>
                <c:pt idx="2">
                  <c:v>27942</c:v>
                </c:pt>
                <c:pt idx="3">
                  <c:v>28034</c:v>
                </c:pt>
                <c:pt idx="4">
                  <c:v>28126</c:v>
                </c:pt>
                <c:pt idx="5">
                  <c:v>28216</c:v>
                </c:pt>
                <c:pt idx="6">
                  <c:v>28307</c:v>
                </c:pt>
                <c:pt idx="7">
                  <c:v>28399</c:v>
                </c:pt>
                <c:pt idx="8">
                  <c:v>28491</c:v>
                </c:pt>
                <c:pt idx="9">
                  <c:v>28581</c:v>
                </c:pt>
                <c:pt idx="10">
                  <c:v>28672</c:v>
                </c:pt>
                <c:pt idx="11">
                  <c:v>28764</c:v>
                </c:pt>
                <c:pt idx="12">
                  <c:v>28856</c:v>
                </c:pt>
                <c:pt idx="13">
                  <c:v>28946</c:v>
                </c:pt>
                <c:pt idx="14">
                  <c:v>29037</c:v>
                </c:pt>
                <c:pt idx="15">
                  <c:v>29129</c:v>
                </c:pt>
                <c:pt idx="16">
                  <c:v>29221</c:v>
                </c:pt>
                <c:pt idx="17">
                  <c:v>29312</c:v>
                </c:pt>
                <c:pt idx="18">
                  <c:v>29403</c:v>
                </c:pt>
                <c:pt idx="19">
                  <c:v>29495</c:v>
                </c:pt>
                <c:pt idx="20">
                  <c:v>29587</c:v>
                </c:pt>
                <c:pt idx="21">
                  <c:v>29677</c:v>
                </c:pt>
                <c:pt idx="22">
                  <c:v>29768</c:v>
                </c:pt>
                <c:pt idx="23">
                  <c:v>29860</c:v>
                </c:pt>
                <c:pt idx="24">
                  <c:v>29952</c:v>
                </c:pt>
                <c:pt idx="25">
                  <c:v>30042</c:v>
                </c:pt>
                <c:pt idx="26">
                  <c:v>30133</c:v>
                </c:pt>
                <c:pt idx="27">
                  <c:v>30225</c:v>
                </c:pt>
                <c:pt idx="28">
                  <c:v>30317</c:v>
                </c:pt>
                <c:pt idx="29">
                  <c:v>30407</c:v>
                </c:pt>
                <c:pt idx="30">
                  <c:v>30498</c:v>
                </c:pt>
                <c:pt idx="31">
                  <c:v>30590</c:v>
                </c:pt>
                <c:pt idx="32">
                  <c:v>30682</c:v>
                </c:pt>
                <c:pt idx="33">
                  <c:v>30773</c:v>
                </c:pt>
                <c:pt idx="34">
                  <c:v>30864</c:v>
                </c:pt>
                <c:pt idx="35">
                  <c:v>30956</c:v>
                </c:pt>
                <c:pt idx="36">
                  <c:v>31048</c:v>
                </c:pt>
                <c:pt idx="37">
                  <c:v>31138</c:v>
                </c:pt>
                <c:pt idx="38">
                  <c:v>31229</c:v>
                </c:pt>
                <c:pt idx="39">
                  <c:v>31321</c:v>
                </c:pt>
                <c:pt idx="40">
                  <c:v>31413</c:v>
                </c:pt>
                <c:pt idx="41">
                  <c:v>31503</c:v>
                </c:pt>
                <c:pt idx="42">
                  <c:v>31594</c:v>
                </c:pt>
                <c:pt idx="43">
                  <c:v>31686</c:v>
                </c:pt>
                <c:pt idx="44">
                  <c:v>31778</c:v>
                </c:pt>
                <c:pt idx="45">
                  <c:v>31868</c:v>
                </c:pt>
                <c:pt idx="46">
                  <c:v>31959</c:v>
                </c:pt>
                <c:pt idx="47">
                  <c:v>32051</c:v>
                </c:pt>
                <c:pt idx="48">
                  <c:v>32143</c:v>
                </c:pt>
                <c:pt idx="49">
                  <c:v>32234</c:v>
                </c:pt>
                <c:pt idx="50">
                  <c:v>32325</c:v>
                </c:pt>
                <c:pt idx="51">
                  <c:v>32417</c:v>
                </c:pt>
                <c:pt idx="52">
                  <c:v>32509</c:v>
                </c:pt>
                <c:pt idx="53">
                  <c:v>32599</c:v>
                </c:pt>
                <c:pt idx="54">
                  <c:v>32690</c:v>
                </c:pt>
                <c:pt idx="55">
                  <c:v>32782</c:v>
                </c:pt>
                <c:pt idx="56">
                  <c:v>32874</c:v>
                </c:pt>
                <c:pt idx="57">
                  <c:v>32964</c:v>
                </c:pt>
                <c:pt idx="58">
                  <c:v>33055</c:v>
                </c:pt>
                <c:pt idx="59">
                  <c:v>33147</c:v>
                </c:pt>
                <c:pt idx="60">
                  <c:v>33239</c:v>
                </c:pt>
                <c:pt idx="61">
                  <c:v>33329</c:v>
                </c:pt>
                <c:pt idx="62">
                  <c:v>33420</c:v>
                </c:pt>
                <c:pt idx="63">
                  <c:v>33512</c:v>
                </c:pt>
                <c:pt idx="64">
                  <c:v>33604</c:v>
                </c:pt>
                <c:pt idx="65">
                  <c:v>33695</c:v>
                </c:pt>
                <c:pt idx="66">
                  <c:v>33786</c:v>
                </c:pt>
                <c:pt idx="67">
                  <c:v>33878</c:v>
                </c:pt>
                <c:pt idx="68">
                  <c:v>33970</c:v>
                </c:pt>
                <c:pt idx="69">
                  <c:v>34060</c:v>
                </c:pt>
                <c:pt idx="70">
                  <c:v>34151</c:v>
                </c:pt>
                <c:pt idx="71">
                  <c:v>34243</c:v>
                </c:pt>
                <c:pt idx="72">
                  <c:v>34335</c:v>
                </c:pt>
                <c:pt idx="73">
                  <c:v>34425</c:v>
                </c:pt>
                <c:pt idx="74">
                  <c:v>34516</c:v>
                </c:pt>
                <c:pt idx="75">
                  <c:v>34608</c:v>
                </c:pt>
                <c:pt idx="76">
                  <c:v>34700</c:v>
                </c:pt>
                <c:pt idx="77">
                  <c:v>34790</c:v>
                </c:pt>
                <c:pt idx="78">
                  <c:v>34881</c:v>
                </c:pt>
                <c:pt idx="79">
                  <c:v>34973</c:v>
                </c:pt>
                <c:pt idx="80">
                  <c:v>35065</c:v>
                </c:pt>
                <c:pt idx="81">
                  <c:v>35156</c:v>
                </c:pt>
                <c:pt idx="82">
                  <c:v>35247</c:v>
                </c:pt>
                <c:pt idx="83">
                  <c:v>35339</c:v>
                </c:pt>
                <c:pt idx="84">
                  <c:v>35431</c:v>
                </c:pt>
                <c:pt idx="85">
                  <c:v>35521</c:v>
                </c:pt>
                <c:pt idx="86">
                  <c:v>35612</c:v>
                </c:pt>
                <c:pt idx="87">
                  <c:v>35704</c:v>
                </c:pt>
                <c:pt idx="88">
                  <c:v>35796</c:v>
                </c:pt>
                <c:pt idx="89">
                  <c:v>35886</c:v>
                </c:pt>
                <c:pt idx="90">
                  <c:v>35977</c:v>
                </c:pt>
                <c:pt idx="91">
                  <c:v>36069</c:v>
                </c:pt>
                <c:pt idx="92">
                  <c:v>36161</c:v>
                </c:pt>
                <c:pt idx="93">
                  <c:v>36251</c:v>
                </c:pt>
                <c:pt idx="94">
                  <c:v>36342</c:v>
                </c:pt>
                <c:pt idx="95">
                  <c:v>36434</c:v>
                </c:pt>
                <c:pt idx="96">
                  <c:v>36526</c:v>
                </c:pt>
                <c:pt idx="97">
                  <c:v>36617</c:v>
                </c:pt>
                <c:pt idx="98">
                  <c:v>36708</c:v>
                </c:pt>
                <c:pt idx="99">
                  <c:v>36800</c:v>
                </c:pt>
                <c:pt idx="100">
                  <c:v>36892</c:v>
                </c:pt>
                <c:pt idx="101">
                  <c:v>36982</c:v>
                </c:pt>
                <c:pt idx="102">
                  <c:v>37073</c:v>
                </c:pt>
                <c:pt idx="103">
                  <c:v>37165</c:v>
                </c:pt>
                <c:pt idx="104">
                  <c:v>37257</c:v>
                </c:pt>
                <c:pt idx="105">
                  <c:v>37347</c:v>
                </c:pt>
                <c:pt idx="106">
                  <c:v>37438</c:v>
                </c:pt>
                <c:pt idx="107">
                  <c:v>37530</c:v>
                </c:pt>
                <c:pt idx="108">
                  <c:v>37622</c:v>
                </c:pt>
                <c:pt idx="109">
                  <c:v>37712</c:v>
                </c:pt>
                <c:pt idx="110">
                  <c:v>37803</c:v>
                </c:pt>
                <c:pt idx="111">
                  <c:v>37895</c:v>
                </c:pt>
                <c:pt idx="112">
                  <c:v>37987</c:v>
                </c:pt>
                <c:pt idx="113">
                  <c:v>38078</c:v>
                </c:pt>
                <c:pt idx="114">
                  <c:v>38169</c:v>
                </c:pt>
                <c:pt idx="115">
                  <c:v>38261</c:v>
                </c:pt>
                <c:pt idx="116">
                  <c:v>38353</c:v>
                </c:pt>
                <c:pt idx="117">
                  <c:v>38443</c:v>
                </c:pt>
                <c:pt idx="118">
                  <c:v>38534</c:v>
                </c:pt>
                <c:pt idx="119">
                  <c:v>38626</c:v>
                </c:pt>
                <c:pt idx="120">
                  <c:v>38718</c:v>
                </c:pt>
                <c:pt idx="121">
                  <c:v>38808</c:v>
                </c:pt>
                <c:pt idx="122">
                  <c:v>38899</c:v>
                </c:pt>
                <c:pt idx="123">
                  <c:v>38991</c:v>
                </c:pt>
                <c:pt idx="124">
                  <c:v>39083</c:v>
                </c:pt>
                <c:pt idx="125">
                  <c:v>39173</c:v>
                </c:pt>
                <c:pt idx="126">
                  <c:v>39264</c:v>
                </c:pt>
                <c:pt idx="127">
                  <c:v>39356</c:v>
                </c:pt>
                <c:pt idx="128">
                  <c:v>39448</c:v>
                </c:pt>
                <c:pt idx="129">
                  <c:v>39539</c:v>
                </c:pt>
                <c:pt idx="130">
                  <c:v>39630</c:v>
                </c:pt>
                <c:pt idx="131">
                  <c:v>39722</c:v>
                </c:pt>
                <c:pt idx="132">
                  <c:v>39814</c:v>
                </c:pt>
                <c:pt idx="133">
                  <c:v>39904</c:v>
                </c:pt>
                <c:pt idx="134">
                  <c:v>39995</c:v>
                </c:pt>
                <c:pt idx="135">
                  <c:v>40087</c:v>
                </c:pt>
                <c:pt idx="136">
                  <c:v>40179</c:v>
                </c:pt>
                <c:pt idx="137">
                  <c:v>40269</c:v>
                </c:pt>
                <c:pt idx="138">
                  <c:v>40360</c:v>
                </c:pt>
                <c:pt idx="139">
                  <c:v>40452</c:v>
                </c:pt>
                <c:pt idx="140">
                  <c:v>40544</c:v>
                </c:pt>
                <c:pt idx="141">
                  <c:v>40634</c:v>
                </c:pt>
                <c:pt idx="142">
                  <c:v>40725</c:v>
                </c:pt>
                <c:pt idx="143">
                  <c:v>40817</c:v>
                </c:pt>
                <c:pt idx="144">
                  <c:v>40909</c:v>
                </c:pt>
                <c:pt idx="145">
                  <c:v>41000</c:v>
                </c:pt>
                <c:pt idx="146">
                  <c:v>41091</c:v>
                </c:pt>
                <c:pt idx="147">
                  <c:v>41183</c:v>
                </c:pt>
                <c:pt idx="148">
                  <c:v>41275</c:v>
                </c:pt>
                <c:pt idx="149">
                  <c:v>41365</c:v>
                </c:pt>
                <c:pt idx="150">
                  <c:v>41456</c:v>
                </c:pt>
                <c:pt idx="151">
                  <c:v>41548</c:v>
                </c:pt>
                <c:pt idx="152">
                  <c:v>41640</c:v>
                </c:pt>
                <c:pt idx="153">
                  <c:v>41730</c:v>
                </c:pt>
                <c:pt idx="154">
                  <c:v>41821</c:v>
                </c:pt>
                <c:pt idx="155">
                  <c:v>41913</c:v>
                </c:pt>
                <c:pt idx="156">
                  <c:v>42005</c:v>
                </c:pt>
                <c:pt idx="157">
                  <c:v>42095</c:v>
                </c:pt>
                <c:pt idx="158">
                  <c:v>42186</c:v>
                </c:pt>
                <c:pt idx="159">
                  <c:v>42278</c:v>
                </c:pt>
                <c:pt idx="160">
                  <c:v>42370</c:v>
                </c:pt>
                <c:pt idx="161">
                  <c:v>42461</c:v>
                </c:pt>
                <c:pt idx="162">
                  <c:v>42552</c:v>
                </c:pt>
                <c:pt idx="163">
                  <c:v>42644</c:v>
                </c:pt>
                <c:pt idx="164">
                  <c:v>42736</c:v>
                </c:pt>
                <c:pt idx="165">
                  <c:v>42826</c:v>
                </c:pt>
                <c:pt idx="166">
                  <c:v>42917</c:v>
                </c:pt>
                <c:pt idx="167">
                  <c:v>43009</c:v>
                </c:pt>
                <c:pt idx="168">
                  <c:v>43101</c:v>
                </c:pt>
                <c:pt idx="169">
                  <c:v>43191</c:v>
                </c:pt>
                <c:pt idx="170">
                  <c:v>43282</c:v>
                </c:pt>
                <c:pt idx="171">
                  <c:v>43374</c:v>
                </c:pt>
                <c:pt idx="172">
                  <c:v>43466</c:v>
                </c:pt>
                <c:pt idx="173">
                  <c:v>43556</c:v>
                </c:pt>
                <c:pt idx="174">
                  <c:v>43647</c:v>
                </c:pt>
                <c:pt idx="175">
                  <c:v>43739</c:v>
                </c:pt>
                <c:pt idx="176">
                  <c:v>43831</c:v>
                </c:pt>
                <c:pt idx="177">
                  <c:v>43922</c:v>
                </c:pt>
                <c:pt idx="178">
                  <c:v>44013</c:v>
                </c:pt>
              </c:numCache>
            </c:numRef>
          </c:cat>
          <c:val>
            <c:numRef>
              <c:f>[1]Recession!$B$14:$B$192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D-4015-B091-36F7968D7CD3}"/>
            </c:ext>
          </c:extLst>
        </c:ser>
        <c:ser>
          <c:idx val="3"/>
          <c:order val="2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[1]FRED_Data!$A$14:$A$192</c:f>
              <c:numCache>
                <c:formatCode>General</c:formatCode>
                <c:ptCount val="179"/>
                <c:pt idx="0">
                  <c:v>27760</c:v>
                </c:pt>
                <c:pt idx="1">
                  <c:v>27851</c:v>
                </c:pt>
                <c:pt idx="2">
                  <c:v>27942</c:v>
                </c:pt>
                <c:pt idx="3">
                  <c:v>28034</c:v>
                </c:pt>
                <c:pt idx="4">
                  <c:v>28126</c:v>
                </c:pt>
                <c:pt idx="5">
                  <c:v>28216</c:v>
                </c:pt>
                <c:pt idx="6">
                  <c:v>28307</c:v>
                </c:pt>
                <c:pt idx="7">
                  <c:v>28399</c:v>
                </c:pt>
                <c:pt idx="8">
                  <c:v>28491</c:v>
                </c:pt>
                <c:pt idx="9">
                  <c:v>28581</c:v>
                </c:pt>
                <c:pt idx="10">
                  <c:v>28672</c:v>
                </c:pt>
                <c:pt idx="11">
                  <c:v>28764</c:v>
                </c:pt>
                <c:pt idx="12">
                  <c:v>28856</c:v>
                </c:pt>
                <c:pt idx="13">
                  <c:v>28946</c:v>
                </c:pt>
                <c:pt idx="14">
                  <c:v>29037</c:v>
                </c:pt>
                <c:pt idx="15">
                  <c:v>29129</c:v>
                </c:pt>
                <c:pt idx="16">
                  <c:v>29221</c:v>
                </c:pt>
                <c:pt idx="17">
                  <c:v>29312</c:v>
                </c:pt>
                <c:pt idx="18">
                  <c:v>29403</c:v>
                </c:pt>
                <c:pt idx="19">
                  <c:v>29495</c:v>
                </c:pt>
                <c:pt idx="20">
                  <c:v>29587</c:v>
                </c:pt>
                <c:pt idx="21">
                  <c:v>29677</c:v>
                </c:pt>
                <c:pt idx="22">
                  <c:v>29768</c:v>
                </c:pt>
                <c:pt idx="23">
                  <c:v>29860</c:v>
                </c:pt>
                <c:pt idx="24">
                  <c:v>29952</c:v>
                </c:pt>
                <c:pt idx="25">
                  <c:v>30042</c:v>
                </c:pt>
                <c:pt idx="26">
                  <c:v>30133</c:v>
                </c:pt>
                <c:pt idx="27">
                  <c:v>30225</c:v>
                </c:pt>
                <c:pt idx="28">
                  <c:v>30317</c:v>
                </c:pt>
                <c:pt idx="29">
                  <c:v>30407</c:v>
                </c:pt>
                <c:pt idx="30">
                  <c:v>30498</c:v>
                </c:pt>
                <c:pt idx="31">
                  <c:v>30590</c:v>
                </c:pt>
                <c:pt idx="32">
                  <c:v>30682</c:v>
                </c:pt>
                <c:pt idx="33">
                  <c:v>30773</c:v>
                </c:pt>
                <c:pt idx="34">
                  <c:v>30864</c:v>
                </c:pt>
                <c:pt idx="35">
                  <c:v>30956</c:v>
                </c:pt>
                <c:pt idx="36">
                  <c:v>31048</c:v>
                </c:pt>
                <c:pt idx="37">
                  <c:v>31138</c:v>
                </c:pt>
                <c:pt idx="38">
                  <c:v>31229</c:v>
                </c:pt>
                <c:pt idx="39">
                  <c:v>31321</c:v>
                </c:pt>
                <c:pt idx="40">
                  <c:v>31413</c:v>
                </c:pt>
                <c:pt idx="41">
                  <c:v>31503</c:v>
                </c:pt>
                <c:pt idx="42">
                  <c:v>31594</c:v>
                </c:pt>
                <c:pt idx="43">
                  <c:v>31686</c:v>
                </c:pt>
                <c:pt idx="44">
                  <c:v>31778</c:v>
                </c:pt>
                <c:pt idx="45">
                  <c:v>31868</c:v>
                </c:pt>
                <c:pt idx="46">
                  <c:v>31959</c:v>
                </c:pt>
                <c:pt idx="47">
                  <c:v>32051</c:v>
                </c:pt>
                <c:pt idx="48">
                  <c:v>32143</c:v>
                </c:pt>
                <c:pt idx="49">
                  <c:v>32234</c:v>
                </c:pt>
                <c:pt idx="50">
                  <c:v>32325</c:v>
                </c:pt>
                <c:pt idx="51">
                  <c:v>32417</c:v>
                </c:pt>
                <c:pt idx="52">
                  <c:v>32509</c:v>
                </c:pt>
                <c:pt idx="53">
                  <c:v>32599</c:v>
                </c:pt>
                <c:pt idx="54">
                  <c:v>32690</c:v>
                </c:pt>
                <c:pt idx="55">
                  <c:v>32782</c:v>
                </c:pt>
                <c:pt idx="56">
                  <c:v>32874</c:v>
                </c:pt>
                <c:pt idx="57">
                  <c:v>32964</c:v>
                </c:pt>
                <c:pt idx="58">
                  <c:v>33055</c:v>
                </c:pt>
                <c:pt idx="59">
                  <c:v>33147</c:v>
                </c:pt>
                <c:pt idx="60">
                  <c:v>33239</c:v>
                </c:pt>
                <c:pt idx="61">
                  <c:v>33329</c:v>
                </c:pt>
                <c:pt idx="62">
                  <c:v>33420</c:v>
                </c:pt>
                <c:pt idx="63">
                  <c:v>33512</c:v>
                </c:pt>
                <c:pt idx="64">
                  <c:v>33604</c:v>
                </c:pt>
                <c:pt idx="65">
                  <c:v>33695</c:v>
                </c:pt>
                <c:pt idx="66">
                  <c:v>33786</c:v>
                </c:pt>
                <c:pt idx="67">
                  <c:v>33878</c:v>
                </c:pt>
                <c:pt idx="68">
                  <c:v>33970</c:v>
                </c:pt>
                <c:pt idx="69">
                  <c:v>34060</c:v>
                </c:pt>
                <c:pt idx="70">
                  <c:v>34151</c:v>
                </c:pt>
                <c:pt idx="71">
                  <c:v>34243</c:v>
                </c:pt>
                <c:pt idx="72">
                  <c:v>34335</c:v>
                </c:pt>
                <c:pt idx="73">
                  <c:v>34425</c:v>
                </c:pt>
                <c:pt idx="74">
                  <c:v>34516</c:v>
                </c:pt>
                <c:pt idx="75">
                  <c:v>34608</c:v>
                </c:pt>
                <c:pt idx="76">
                  <c:v>34700</c:v>
                </c:pt>
                <c:pt idx="77">
                  <c:v>34790</c:v>
                </c:pt>
                <c:pt idx="78">
                  <c:v>34881</c:v>
                </c:pt>
                <c:pt idx="79">
                  <c:v>34973</c:v>
                </c:pt>
                <c:pt idx="80">
                  <c:v>35065</c:v>
                </c:pt>
                <c:pt idx="81">
                  <c:v>35156</c:v>
                </c:pt>
                <c:pt idx="82">
                  <c:v>35247</c:v>
                </c:pt>
                <c:pt idx="83">
                  <c:v>35339</c:v>
                </c:pt>
                <c:pt idx="84">
                  <c:v>35431</c:v>
                </c:pt>
                <c:pt idx="85">
                  <c:v>35521</c:v>
                </c:pt>
                <c:pt idx="86">
                  <c:v>35612</c:v>
                </c:pt>
                <c:pt idx="87">
                  <c:v>35704</c:v>
                </c:pt>
                <c:pt idx="88">
                  <c:v>35796</c:v>
                </c:pt>
                <c:pt idx="89">
                  <c:v>35886</c:v>
                </c:pt>
                <c:pt idx="90">
                  <c:v>35977</c:v>
                </c:pt>
                <c:pt idx="91">
                  <c:v>36069</c:v>
                </c:pt>
                <c:pt idx="92">
                  <c:v>36161</c:v>
                </c:pt>
                <c:pt idx="93">
                  <c:v>36251</c:v>
                </c:pt>
                <c:pt idx="94">
                  <c:v>36342</c:v>
                </c:pt>
                <c:pt idx="95">
                  <c:v>36434</c:v>
                </c:pt>
                <c:pt idx="96">
                  <c:v>36526</c:v>
                </c:pt>
                <c:pt idx="97">
                  <c:v>36617</c:v>
                </c:pt>
                <c:pt idx="98">
                  <c:v>36708</c:v>
                </c:pt>
                <c:pt idx="99">
                  <c:v>36800</c:v>
                </c:pt>
                <c:pt idx="100">
                  <c:v>36892</c:v>
                </c:pt>
                <c:pt idx="101">
                  <c:v>36982</c:v>
                </c:pt>
                <c:pt idx="102">
                  <c:v>37073</c:v>
                </c:pt>
                <c:pt idx="103">
                  <c:v>37165</c:v>
                </c:pt>
                <c:pt idx="104">
                  <c:v>37257</c:v>
                </c:pt>
                <c:pt idx="105">
                  <c:v>37347</c:v>
                </c:pt>
                <c:pt idx="106">
                  <c:v>37438</c:v>
                </c:pt>
                <c:pt idx="107">
                  <c:v>37530</c:v>
                </c:pt>
                <c:pt idx="108">
                  <c:v>37622</c:v>
                </c:pt>
                <c:pt idx="109">
                  <c:v>37712</c:v>
                </c:pt>
                <c:pt idx="110">
                  <c:v>37803</c:v>
                </c:pt>
                <c:pt idx="111">
                  <c:v>37895</c:v>
                </c:pt>
                <c:pt idx="112">
                  <c:v>37987</c:v>
                </c:pt>
                <c:pt idx="113">
                  <c:v>38078</c:v>
                </c:pt>
                <c:pt idx="114">
                  <c:v>38169</c:v>
                </c:pt>
                <c:pt idx="115">
                  <c:v>38261</c:v>
                </c:pt>
                <c:pt idx="116">
                  <c:v>38353</c:v>
                </c:pt>
                <c:pt idx="117">
                  <c:v>38443</c:v>
                </c:pt>
                <c:pt idx="118">
                  <c:v>38534</c:v>
                </c:pt>
                <c:pt idx="119">
                  <c:v>38626</c:v>
                </c:pt>
                <c:pt idx="120">
                  <c:v>38718</c:v>
                </c:pt>
                <c:pt idx="121">
                  <c:v>38808</c:v>
                </c:pt>
                <c:pt idx="122">
                  <c:v>38899</c:v>
                </c:pt>
                <c:pt idx="123">
                  <c:v>38991</c:v>
                </c:pt>
                <c:pt idx="124">
                  <c:v>39083</c:v>
                </c:pt>
                <c:pt idx="125">
                  <c:v>39173</c:v>
                </c:pt>
                <c:pt idx="126">
                  <c:v>39264</c:v>
                </c:pt>
                <c:pt idx="127">
                  <c:v>39356</c:v>
                </c:pt>
                <c:pt idx="128">
                  <c:v>39448</c:v>
                </c:pt>
                <c:pt idx="129">
                  <c:v>39539</c:v>
                </c:pt>
                <c:pt idx="130">
                  <c:v>39630</c:v>
                </c:pt>
                <c:pt idx="131">
                  <c:v>39722</c:v>
                </c:pt>
                <c:pt idx="132">
                  <c:v>39814</c:v>
                </c:pt>
                <c:pt idx="133">
                  <c:v>39904</c:v>
                </c:pt>
                <c:pt idx="134">
                  <c:v>39995</c:v>
                </c:pt>
                <c:pt idx="135">
                  <c:v>40087</c:v>
                </c:pt>
                <c:pt idx="136">
                  <c:v>40179</c:v>
                </c:pt>
                <c:pt idx="137">
                  <c:v>40269</c:v>
                </c:pt>
                <c:pt idx="138">
                  <c:v>40360</c:v>
                </c:pt>
                <c:pt idx="139">
                  <c:v>40452</c:v>
                </c:pt>
                <c:pt idx="140">
                  <c:v>40544</c:v>
                </c:pt>
                <c:pt idx="141">
                  <c:v>40634</c:v>
                </c:pt>
                <c:pt idx="142">
                  <c:v>40725</c:v>
                </c:pt>
                <c:pt idx="143">
                  <c:v>40817</c:v>
                </c:pt>
                <c:pt idx="144">
                  <c:v>40909</c:v>
                </c:pt>
                <c:pt idx="145">
                  <c:v>41000</c:v>
                </c:pt>
                <c:pt idx="146">
                  <c:v>41091</c:v>
                </c:pt>
                <c:pt idx="147">
                  <c:v>41183</c:v>
                </c:pt>
                <c:pt idx="148">
                  <c:v>41275</c:v>
                </c:pt>
                <c:pt idx="149">
                  <c:v>41365</c:v>
                </c:pt>
                <c:pt idx="150">
                  <c:v>41456</c:v>
                </c:pt>
                <c:pt idx="151">
                  <c:v>41548</c:v>
                </c:pt>
                <c:pt idx="152">
                  <c:v>41640</c:v>
                </c:pt>
                <c:pt idx="153">
                  <c:v>41730</c:v>
                </c:pt>
                <c:pt idx="154">
                  <c:v>41821</c:v>
                </c:pt>
                <c:pt idx="155">
                  <c:v>41913</c:v>
                </c:pt>
                <c:pt idx="156">
                  <c:v>42005</c:v>
                </c:pt>
                <c:pt idx="157">
                  <c:v>42095</c:v>
                </c:pt>
                <c:pt idx="158">
                  <c:v>42186</c:v>
                </c:pt>
                <c:pt idx="159">
                  <c:v>42278</c:v>
                </c:pt>
                <c:pt idx="160">
                  <c:v>42370</c:v>
                </c:pt>
                <c:pt idx="161">
                  <c:v>42461</c:v>
                </c:pt>
                <c:pt idx="162">
                  <c:v>42552</c:v>
                </c:pt>
                <c:pt idx="163">
                  <c:v>42644</c:v>
                </c:pt>
                <c:pt idx="164">
                  <c:v>42736</c:v>
                </c:pt>
                <c:pt idx="165">
                  <c:v>42826</c:v>
                </c:pt>
                <c:pt idx="166">
                  <c:v>42917</c:v>
                </c:pt>
                <c:pt idx="167">
                  <c:v>43009</c:v>
                </c:pt>
                <c:pt idx="168">
                  <c:v>43101</c:v>
                </c:pt>
                <c:pt idx="169">
                  <c:v>43191</c:v>
                </c:pt>
                <c:pt idx="170">
                  <c:v>43282</c:v>
                </c:pt>
                <c:pt idx="171">
                  <c:v>43374</c:v>
                </c:pt>
                <c:pt idx="172">
                  <c:v>43466</c:v>
                </c:pt>
                <c:pt idx="173">
                  <c:v>43556</c:v>
                </c:pt>
                <c:pt idx="174">
                  <c:v>43647</c:v>
                </c:pt>
                <c:pt idx="175">
                  <c:v>43739</c:v>
                </c:pt>
                <c:pt idx="176">
                  <c:v>43831</c:v>
                </c:pt>
                <c:pt idx="177">
                  <c:v>43922</c:v>
                </c:pt>
                <c:pt idx="178">
                  <c:v>44013</c:v>
                </c:pt>
              </c:numCache>
            </c:numRef>
          </c:cat>
          <c:val>
            <c:numRef>
              <c:f>[1]Recession!$C$14:$C$192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D-4015-B091-36F7968D7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32008"/>
        <c:axId val="670131024"/>
      </c:areaChart>
      <c:lineChart>
        <c:grouping val="standard"/>
        <c:varyColors val="0"/>
        <c:ser>
          <c:idx val="1"/>
          <c:order val="1"/>
          <c:tx>
            <c:v>All Commercial Banks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'[1]ModelBuildPreProcessed (2)'!$A$2:$A$180</c:f>
              <c:numCache>
                <c:formatCode>General</c:formatCode>
                <c:ptCount val="179"/>
                <c:pt idx="0">
                  <c:v>27760</c:v>
                </c:pt>
                <c:pt idx="1">
                  <c:v>27851</c:v>
                </c:pt>
                <c:pt idx="2">
                  <c:v>27942</c:v>
                </c:pt>
                <c:pt idx="3">
                  <c:v>28034</c:v>
                </c:pt>
                <c:pt idx="4">
                  <c:v>28126</c:v>
                </c:pt>
                <c:pt idx="5">
                  <c:v>28216</c:v>
                </c:pt>
                <c:pt idx="6">
                  <c:v>28307</c:v>
                </c:pt>
                <c:pt idx="7">
                  <c:v>28399</c:v>
                </c:pt>
                <c:pt idx="8">
                  <c:v>28491</c:v>
                </c:pt>
                <c:pt idx="9">
                  <c:v>28581</c:v>
                </c:pt>
                <c:pt idx="10">
                  <c:v>28672</c:v>
                </c:pt>
                <c:pt idx="11">
                  <c:v>28764</c:v>
                </c:pt>
                <c:pt idx="12">
                  <c:v>28856</c:v>
                </c:pt>
                <c:pt idx="13">
                  <c:v>28946</c:v>
                </c:pt>
                <c:pt idx="14">
                  <c:v>29037</c:v>
                </c:pt>
                <c:pt idx="15">
                  <c:v>29129</c:v>
                </c:pt>
                <c:pt idx="16">
                  <c:v>29221</c:v>
                </c:pt>
                <c:pt idx="17">
                  <c:v>29312</c:v>
                </c:pt>
                <c:pt idx="18">
                  <c:v>29403</c:v>
                </c:pt>
                <c:pt idx="19">
                  <c:v>29495</c:v>
                </c:pt>
                <c:pt idx="20">
                  <c:v>29587</c:v>
                </c:pt>
                <c:pt idx="21">
                  <c:v>29677</c:v>
                </c:pt>
                <c:pt idx="22">
                  <c:v>29768</c:v>
                </c:pt>
                <c:pt idx="23">
                  <c:v>29860</c:v>
                </c:pt>
                <c:pt idx="24">
                  <c:v>29952</c:v>
                </c:pt>
                <c:pt idx="25">
                  <c:v>30042</c:v>
                </c:pt>
                <c:pt idx="26">
                  <c:v>30133</c:v>
                </c:pt>
                <c:pt idx="27">
                  <c:v>30225</c:v>
                </c:pt>
                <c:pt idx="28">
                  <c:v>30317</c:v>
                </c:pt>
                <c:pt idx="29">
                  <c:v>30407</c:v>
                </c:pt>
                <c:pt idx="30">
                  <c:v>30498</c:v>
                </c:pt>
                <c:pt idx="31">
                  <c:v>30590</c:v>
                </c:pt>
                <c:pt idx="32">
                  <c:v>30682</c:v>
                </c:pt>
                <c:pt idx="33">
                  <c:v>30773</c:v>
                </c:pt>
                <c:pt idx="34">
                  <c:v>30864</c:v>
                </c:pt>
                <c:pt idx="35">
                  <c:v>30956</c:v>
                </c:pt>
                <c:pt idx="36">
                  <c:v>31048</c:v>
                </c:pt>
                <c:pt idx="37">
                  <c:v>31138</c:v>
                </c:pt>
                <c:pt idx="38">
                  <c:v>31229</c:v>
                </c:pt>
                <c:pt idx="39">
                  <c:v>31321</c:v>
                </c:pt>
                <c:pt idx="40">
                  <c:v>31413</c:v>
                </c:pt>
                <c:pt idx="41">
                  <c:v>31503</c:v>
                </c:pt>
                <c:pt idx="42">
                  <c:v>31594</c:v>
                </c:pt>
                <c:pt idx="43">
                  <c:v>31686</c:v>
                </c:pt>
                <c:pt idx="44">
                  <c:v>31778</c:v>
                </c:pt>
                <c:pt idx="45">
                  <c:v>31868</c:v>
                </c:pt>
                <c:pt idx="46">
                  <c:v>31959</c:v>
                </c:pt>
                <c:pt idx="47">
                  <c:v>32051</c:v>
                </c:pt>
                <c:pt idx="48">
                  <c:v>32143</c:v>
                </c:pt>
                <c:pt idx="49">
                  <c:v>32234</c:v>
                </c:pt>
                <c:pt idx="50">
                  <c:v>32325</c:v>
                </c:pt>
                <c:pt idx="51">
                  <c:v>32417</c:v>
                </c:pt>
                <c:pt idx="52">
                  <c:v>32509</c:v>
                </c:pt>
                <c:pt idx="53">
                  <c:v>32599</c:v>
                </c:pt>
                <c:pt idx="54">
                  <c:v>32690</c:v>
                </c:pt>
                <c:pt idx="55">
                  <c:v>32782</c:v>
                </c:pt>
                <c:pt idx="56">
                  <c:v>32874</c:v>
                </c:pt>
                <c:pt idx="57">
                  <c:v>32964</c:v>
                </c:pt>
                <c:pt idx="58">
                  <c:v>33055</c:v>
                </c:pt>
                <c:pt idx="59">
                  <c:v>33147</c:v>
                </c:pt>
                <c:pt idx="60">
                  <c:v>33239</c:v>
                </c:pt>
                <c:pt idx="61">
                  <c:v>33329</c:v>
                </c:pt>
                <c:pt idx="62">
                  <c:v>33420</c:v>
                </c:pt>
                <c:pt idx="63">
                  <c:v>33512</c:v>
                </c:pt>
                <c:pt idx="64">
                  <c:v>33604</c:v>
                </c:pt>
                <c:pt idx="65">
                  <c:v>33695</c:v>
                </c:pt>
                <c:pt idx="66">
                  <c:v>33786</c:v>
                </c:pt>
                <c:pt idx="67">
                  <c:v>33878</c:v>
                </c:pt>
                <c:pt idx="68">
                  <c:v>33970</c:v>
                </c:pt>
                <c:pt idx="69">
                  <c:v>34060</c:v>
                </c:pt>
                <c:pt idx="70">
                  <c:v>34151</c:v>
                </c:pt>
                <c:pt idx="71">
                  <c:v>34243</c:v>
                </c:pt>
                <c:pt idx="72">
                  <c:v>34335</c:v>
                </c:pt>
                <c:pt idx="73">
                  <c:v>34425</c:v>
                </c:pt>
                <c:pt idx="74">
                  <c:v>34516</c:v>
                </c:pt>
                <c:pt idx="75">
                  <c:v>34608</c:v>
                </c:pt>
                <c:pt idx="76">
                  <c:v>34700</c:v>
                </c:pt>
                <c:pt idx="77">
                  <c:v>34790</c:v>
                </c:pt>
                <c:pt idx="78">
                  <c:v>34881</c:v>
                </c:pt>
                <c:pt idx="79">
                  <c:v>34973</c:v>
                </c:pt>
                <c:pt idx="80">
                  <c:v>35065</c:v>
                </c:pt>
                <c:pt idx="81">
                  <c:v>35156</c:v>
                </c:pt>
                <c:pt idx="82">
                  <c:v>35247</c:v>
                </c:pt>
                <c:pt idx="83">
                  <c:v>35339</c:v>
                </c:pt>
                <c:pt idx="84">
                  <c:v>35431</c:v>
                </c:pt>
                <c:pt idx="85">
                  <c:v>35521</c:v>
                </c:pt>
                <c:pt idx="86">
                  <c:v>35612</c:v>
                </c:pt>
                <c:pt idx="87">
                  <c:v>35704</c:v>
                </c:pt>
                <c:pt idx="88">
                  <c:v>35796</c:v>
                </c:pt>
                <c:pt idx="89">
                  <c:v>35886</c:v>
                </c:pt>
                <c:pt idx="90">
                  <c:v>35977</c:v>
                </c:pt>
                <c:pt idx="91">
                  <c:v>36069</c:v>
                </c:pt>
                <c:pt idx="92">
                  <c:v>36161</c:v>
                </c:pt>
                <c:pt idx="93">
                  <c:v>36251</c:v>
                </c:pt>
                <c:pt idx="94">
                  <c:v>36342</c:v>
                </c:pt>
                <c:pt idx="95">
                  <c:v>36434</c:v>
                </c:pt>
                <c:pt idx="96">
                  <c:v>36526</c:v>
                </c:pt>
                <c:pt idx="97">
                  <c:v>36617</c:v>
                </c:pt>
                <c:pt idx="98">
                  <c:v>36708</c:v>
                </c:pt>
                <c:pt idx="99">
                  <c:v>36800</c:v>
                </c:pt>
                <c:pt idx="100">
                  <c:v>36892</c:v>
                </c:pt>
                <c:pt idx="101">
                  <c:v>36982</c:v>
                </c:pt>
                <c:pt idx="102">
                  <c:v>37073</c:v>
                </c:pt>
                <c:pt idx="103">
                  <c:v>37165</c:v>
                </c:pt>
                <c:pt idx="104">
                  <c:v>37257</c:v>
                </c:pt>
                <c:pt idx="105">
                  <c:v>37347</c:v>
                </c:pt>
                <c:pt idx="106">
                  <c:v>37438</c:v>
                </c:pt>
                <c:pt idx="107">
                  <c:v>37530</c:v>
                </c:pt>
                <c:pt idx="108">
                  <c:v>37622</c:v>
                </c:pt>
                <c:pt idx="109">
                  <c:v>37712</c:v>
                </c:pt>
                <c:pt idx="110">
                  <c:v>37803</c:v>
                </c:pt>
                <c:pt idx="111">
                  <c:v>37895</c:v>
                </c:pt>
                <c:pt idx="112">
                  <c:v>37987</c:v>
                </c:pt>
                <c:pt idx="113">
                  <c:v>38078</c:v>
                </c:pt>
                <c:pt idx="114">
                  <c:v>38169</c:v>
                </c:pt>
                <c:pt idx="115">
                  <c:v>38261</c:v>
                </c:pt>
                <c:pt idx="116">
                  <c:v>38353</c:v>
                </c:pt>
                <c:pt idx="117">
                  <c:v>38443</c:v>
                </c:pt>
                <c:pt idx="118">
                  <c:v>38534</c:v>
                </c:pt>
                <c:pt idx="119">
                  <c:v>38626</c:v>
                </c:pt>
                <c:pt idx="120">
                  <c:v>38718</c:v>
                </c:pt>
                <c:pt idx="121">
                  <c:v>38808</c:v>
                </c:pt>
                <c:pt idx="122">
                  <c:v>38899</c:v>
                </c:pt>
                <c:pt idx="123">
                  <c:v>38991</c:v>
                </c:pt>
                <c:pt idx="124">
                  <c:v>39083</c:v>
                </c:pt>
                <c:pt idx="125">
                  <c:v>39173</c:v>
                </c:pt>
                <c:pt idx="126">
                  <c:v>39264</c:v>
                </c:pt>
                <c:pt idx="127">
                  <c:v>39356</c:v>
                </c:pt>
                <c:pt idx="128">
                  <c:v>39448</c:v>
                </c:pt>
                <c:pt idx="129">
                  <c:v>39539</c:v>
                </c:pt>
                <c:pt idx="130">
                  <c:v>39630</c:v>
                </c:pt>
                <c:pt idx="131">
                  <c:v>39722</c:v>
                </c:pt>
                <c:pt idx="132">
                  <c:v>39814</c:v>
                </c:pt>
                <c:pt idx="133">
                  <c:v>39904</c:v>
                </c:pt>
                <c:pt idx="134">
                  <c:v>39995</c:v>
                </c:pt>
                <c:pt idx="135">
                  <c:v>40087</c:v>
                </c:pt>
                <c:pt idx="136">
                  <c:v>40179</c:v>
                </c:pt>
                <c:pt idx="137">
                  <c:v>40269</c:v>
                </c:pt>
                <c:pt idx="138">
                  <c:v>40360</c:v>
                </c:pt>
                <c:pt idx="139">
                  <c:v>40452</c:v>
                </c:pt>
                <c:pt idx="140">
                  <c:v>40544</c:v>
                </c:pt>
                <c:pt idx="141">
                  <c:v>40634</c:v>
                </c:pt>
                <c:pt idx="142">
                  <c:v>40725</c:v>
                </c:pt>
                <c:pt idx="143">
                  <c:v>40817</c:v>
                </c:pt>
                <c:pt idx="144">
                  <c:v>40909</c:v>
                </c:pt>
                <c:pt idx="145">
                  <c:v>41000</c:v>
                </c:pt>
                <c:pt idx="146">
                  <c:v>41091</c:v>
                </c:pt>
                <c:pt idx="147">
                  <c:v>41183</c:v>
                </c:pt>
                <c:pt idx="148">
                  <c:v>41275</c:v>
                </c:pt>
                <c:pt idx="149">
                  <c:v>41365</c:v>
                </c:pt>
                <c:pt idx="150">
                  <c:v>41456</c:v>
                </c:pt>
                <c:pt idx="151">
                  <c:v>41548</c:v>
                </c:pt>
                <c:pt idx="152">
                  <c:v>41640</c:v>
                </c:pt>
                <c:pt idx="153">
                  <c:v>41730</c:v>
                </c:pt>
                <c:pt idx="154">
                  <c:v>41821</c:v>
                </c:pt>
                <c:pt idx="155">
                  <c:v>41913</c:v>
                </c:pt>
                <c:pt idx="156">
                  <c:v>42005</c:v>
                </c:pt>
                <c:pt idx="157">
                  <c:v>42095</c:v>
                </c:pt>
                <c:pt idx="158">
                  <c:v>42186</c:v>
                </c:pt>
                <c:pt idx="159">
                  <c:v>42278</c:v>
                </c:pt>
                <c:pt idx="160">
                  <c:v>42370</c:v>
                </c:pt>
                <c:pt idx="161">
                  <c:v>42461</c:v>
                </c:pt>
                <c:pt idx="162">
                  <c:v>42552</c:v>
                </c:pt>
                <c:pt idx="163">
                  <c:v>42644</c:v>
                </c:pt>
                <c:pt idx="164">
                  <c:v>42736</c:v>
                </c:pt>
                <c:pt idx="165">
                  <c:v>42826</c:v>
                </c:pt>
                <c:pt idx="166">
                  <c:v>42917</c:v>
                </c:pt>
                <c:pt idx="167">
                  <c:v>43009</c:v>
                </c:pt>
                <c:pt idx="168">
                  <c:v>43101</c:v>
                </c:pt>
                <c:pt idx="169">
                  <c:v>43191</c:v>
                </c:pt>
                <c:pt idx="170">
                  <c:v>43282</c:v>
                </c:pt>
                <c:pt idx="171">
                  <c:v>43374</c:v>
                </c:pt>
                <c:pt idx="172">
                  <c:v>43466</c:v>
                </c:pt>
                <c:pt idx="173">
                  <c:v>43556</c:v>
                </c:pt>
                <c:pt idx="174">
                  <c:v>43647</c:v>
                </c:pt>
                <c:pt idx="175">
                  <c:v>43739</c:v>
                </c:pt>
                <c:pt idx="176">
                  <c:v>43831</c:v>
                </c:pt>
                <c:pt idx="177">
                  <c:v>43922</c:v>
                </c:pt>
                <c:pt idx="178">
                  <c:v>44013</c:v>
                </c:pt>
              </c:numCache>
            </c:numRef>
          </c:cat>
          <c:val>
            <c:numRef>
              <c:f>'[1]ModelBuildPreProcessed (2)'!$B$2:$B$180</c:f>
              <c:numCache>
                <c:formatCode>General</c:formatCode>
                <c:ptCount val="179"/>
                <c:pt idx="0">
                  <c:v>-3.1276782423112104E-2</c:v>
                </c:pt>
                <c:pt idx="1">
                  <c:v>9.0360106924444478E-3</c:v>
                </c:pt>
                <c:pt idx="2">
                  <c:v>1.0084841395695317E-2</c:v>
                </c:pt>
                <c:pt idx="3">
                  <c:v>2.0501995584491079E-2</c:v>
                </c:pt>
                <c:pt idx="4">
                  <c:v>2.2570244066498758E-2</c:v>
                </c:pt>
                <c:pt idx="5">
                  <c:v>2.5034841255024746E-2</c:v>
                </c:pt>
                <c:pt idx="6">
                  <c:v>2.5628798790255675E-2</c:v>
                </c:pt>
                <c:pt idx="7">
                  <c:v>2.843292251378525E-2</c:v>
                </c:pt>
                <c:pt idx="8">
                  <c:v>4.5641467776318959E-2</c:v>
                </c:pt>
                <c:pt idx="9">
                  <c:v>4.4376583787964795E-2</c:v>
                </c:pt>
                <c:pt idx="10">
                  <c:v>2.9081511639186854E-2</c:v>
                </c:pt>
                <c:pt idx="11">
                  <c:v>2.5266180257851333E-2</c:v>
                </c:pt>
                <c:pt idx="12">
                  <c:v>5.1548858042387569E-2</c:v>
                </c:pt>
                <c:pt idx="13">
                  <c:v>6.0787568976757349E-2</c:v>
                </c:pt>
                <c:pt idx="14">
                  <c:v>3.9289054898890778E-2</c:v>
                </c:pt>
                <c:pt idx="15">
                  <c:v>1.8726088529802967E-2</c:v>
                </c:pt>
                <c:pt idx="16">
                  <c:v>3.0953798638680894E-2</c:v>
                </c:pt>
                <c:pt idx="17">
                  <c:v>-1.0032743543896537E-2</c:v>
                </c:pt>
                <c:pt idx="18">
                  <c:v>2.709273097455505E-2</c:v>
                </c:pt>
                <c:pt idx="19">
                  <c:v>5.6077331368979438E-2</c:v>
                </c:pt>
                <c:pt idx="20">
                  <c:v>9.5961544941030805E-3</c:v>
                </c:pt>
                <c:pt idx="21">
                  <c:v>4.4206817315039469E-2</c:v>
                </c:pt>
                <c:pt idx="22">
                  <c:v>3.6038055935725496E-2</c:v>
                </c:pt>
                <c:pt idx="23">
                  <c:v>3.0419459954889625E-2</c:v>
                </c:pt>
                <c:pt idx="24">
                  <c:v>4.1792400955519567E-2</c:v>
                </c:pt>
                <c:pt idx="25">
                  <c:v>4.3421154419491605E-2</c:v>
                </c:pt>
                <c:pt idx="26">
                  <c:v>2.3978301335280967E-2</c:v>
                </c:pt>
                <c:pt idx="27">
                  <c:v>-4.1547403790651192E-3</c:v>
                </c:pt>
                <c:pt idx="28">
                  <c:v>9.6882221605564898E-3</c:v>
                </c:pt>
                <c:pt idx="29">
                  <c:v>-1.9853461619003428E-3</c:v>
                </c:pt>
                <c:pt idx="30">
                  <c:v>2.2610829132980594E-2</c:v>
                </c:pt>
                <c:pt idx="31">
                  <c:v>3.0457619880959227E-2</c:v>
                </c:pt>
                <c:pt idx="32">
                  <c:v>3.9540558959784429E-2</c:v>
                </c:pt>
                <c:pt idx="33">
                  <c:v>4.7671087348870475E-2</c:v>
                </c:pt>
                <c:pt idx="34">
                  <c:v>1.9783186168572494E-2</c:v>
                </c:pt>
                <c:pt idx="35">
                  <c:v>2.6373059801876438E-2</c:v>
                </c:pt>
                <c:pt idx="36">
                  <c:v>1.5057497882167491E-2</c:v>
                </c:pt>
                <c:pt idx="37">
                  <c:v>1.3754353604015631E-3</c:v>
                </c:pt>
                <c:pt idx="38">
                  <c:v>2.7583852270561711E-2</c:v>
                </c:pt>
                <c:pt idx="39">
                  <c:v>2.3875693302675173E-3</c:v>
                </c:pt>
                <c:pt idx="40">
                  <c:v>2.1005160916850361E-2</c:v>
                </c:pt>
                <c:pt idx="41">
                  <c:v>1.3063821335301927E-2</c:v>
                </c:pt>
                <c:pt idx="42">
                  <c:v>5.9434901873008658E-3</c:v>
                </c:pt>
                <c:pt idx="43">
                  <c:v>7.0414418415686228E-2</c:v>
                </c:pt>
                <c:pt idx="44">
                  <c:v>-9.2166066926275964E-3</c:v>
                </c:pt>
                <c:pt idx="45">
                  <c:v>9.0637056290544717E-3</c:v>
                </c:pt>
                <c:pt idx="46">
                  <c:v>1.9009795930318582E-2</c:v>
                </c:pt>
                <c:pt idx="47">
                  <c:v>-6.5448700238128195E-4</c:v>
                </c:pt>
                <c:pt idx="48">
                  <c:v>1.3941264924738645E-2</c:v>
                </c:pt>
                <c:pt idx="49">
                  <c:v>3.3030644801681608E-2</c:v>
                </c:pt>
                <c:pt idx="50">
                  <c:v>4.8569171435521594E-3</c:v>
                </c:pt>
                <c:pt idx="51">
                  <c:v>1.5216197821232912E-2</c:v>
                </c:pt>
                <c:pt idx="52">
                  <c:v>2.1638973088233624E-2</c:v>
                </c:pt>
                <c:pt idx="53">
                  <c:v>1.0011956469082262E-2</c:v>
                </c:pt>
                <c:pt idx="54">
                  <c:v>1.9946703059372833E-2</c:v>
                </c:pt>
                <c:pt idx="55">
                  <c:v>-5.2388840252277024E-4</c:v>
                </c:pt>
                <c:pt idx="56">
                  <c:v>4.1140391778515927E-3</c:v>
                </c:pt>
                <c:pt idx="57">
                  <c:v>5.0090825011894343E-3</c:v>
                </c:pt>
                <c:pt idx="58">
                  <c:v>-4.2502949180134118E-3</c:v>
                </c:pt>
                <c:pt idx="59">
                  <c:v>6.1714963716168192E-3</c:v>
                </c:pt>
                <c:pt idx="60">
                  <c:v>-1.0978094523890574E-2</c:v>
                </c:pt>
                <c:pt idx="61">
                  <c:v>-1.4161032418650949E-2</c:v>
                </c:pt>
                <c:pt idx="62">
                  <c:v>-9.120388508440087E-3</c:v>
                </c:pt>
                <c:pt idx="63">
                  <c:v>-3.4312643573501736E-3</c:v>
                </c:pt>
                <c:pt idx="64">
                  <c:v>-1.9613276792588986E-2</c:v>
                </c:pt>
                <c:pt idx="65">
                  <c:v>-1.0844518238688311E-2</c:v>
                </c:pt>
                <c:pt idx="66">
                  <c:v>-3.3206062654745987E-3</c:v>
                </c:pt>
                <c:pt idx="67">
                  <c:v>-4.2175507612588611E-3</c:v>
                </c:pt>
                <c:pt idx="68">
                  <c:v>-1.2165353667110201E-2</c:v>
                </c:pt>
                <c:pt idx="69">
                  <c:v>3.0990194739352961E-3</c:v>
                </c:pt>
                <c:pt idx="70">
                  <c:v>-7.1997578710615998E-3</c:v>
                </c:pt>
                <c:pt idx="71">
                  <c:v>-5.338046383718863E-3</c:v>
                </c:pt>
                <c:pt idx="72">
                  <c:v>2.5807985538067384E-2</c:v>
                </c:pt>
                <c:pt idx="73">
                  <c:v>1.8107531248504932E-2</c:v>
                </c:pt>
                <c:pt idx="74">
                  <c:v>2.6502160919049635E-2</c:v>
                </c:pt>
                <c:pt idx="75">
                  <c:v>3.0447388149409695E-2</c:v>
                </c:pt>
                <c:pt idx="76">
                  <c:v>4.5305080631208874E-2</c:v>
                </c:pt>
                <c:pt idx="77">
                  <c:v>2.4928240074279632E-2</c:v>
                </c:pt>
                <c:pt idx="78">
                  <c:v>1.988219784376713E-2</c:v>
                </c:pt>
                <c:pt idx="79">
                  <c:v>1.3596891156212446E-2</c:v>
                </c:pt>
                <c:pt idx="80">
                  <c:v>1.891982769170136E-2</c:v>
                </c:pt>
                <c:pt idx="81">
                  <c:v>2.0012327787385067E-2</c:v>
                </c:pt>
                <c:pt idx="82">
                  <c:v>2.4156005458975588E-2</c:v>
                </c:pt>
                <c:pt idx="83">
                  <c:v>2.3846484062739804E-2</c:v>
                </c:pt>
                <c:pt idx="84">
                  <c:v>2.2777449678480857E-2</c:v>
                </c:pt>
                <c:pt idx="85">
                  <c:v>2.0522557010826562E-2</c:v>
                </c:pt>
                <c:pt idx="86">
                  <c:v>1.6796693267443222E-2</c:v>
                </c:pt>
                <c:pt idx="87">
                  <c:v>2.6589988854415568E-2</c:v>
                </c:pt>
                <c:pt idx="88">
                  <c:v>1.5411175182455026E-2</c:v>
                </c:pt>
                <c:pt idx="89">
                  <c:v>3.1440719593075851E-2</c:v>
                </c:pt>
                <c:pt idx="90">
                  <c:v>2.3827860442171011E-2</c:v>
                </c:pt>
                <c:pt idx="91">
                  <c:v>2.5050603672554163E-2</c:v>
                </c:pt>
                <c:pt idx="92">
                  <c:v>1.2790045053977385E-2</c:v>
                </c:pt>
                <c:pt idx="93">
                  <c:v>3.1158208898428336E-3</c:v>
                </c:pt>
                <c:pt idx="94">
                  <c:v>2.5473142236748934E-2</c:v>
                </c:pt>
                <c:pt idx="95">
                  <c:v>2.4105068163341518E-2</c:v>
                </c:pt>
                <c:pt idx="96">
                  <c:v>2.7483526958113996E-2</c:v>
                </c:pt>
                <c:pt idx="97">
                  <c:v>3.3313679854507096E-2</c:v>
                </c:pt>
                <c:pt idx="98">
                  <c:v>1.3486452104680744E-2</c:v>
                </c:pt>
                <c:pt idx="99">
                  <c:v>1.201329540127364E-2</c:v>
                </c:pt>
                <c:pt idx="100">
                  <c:v>1.8496832019482279E-3</c:v>
                </c:pt>
                <c:pt idx="101">
                  <c:v>-2.061884468042172E-2</c:v>
                </c:pt>
                <c:pt idx="102">
                  <c:v>-1.4327614031651578E-2</c:v>
                </c:pt>
                <c:pt idx="103">
                  <c:v>-3.518036625369457E-2</c:v>
                </c:pt>
                <c:pt idx="104">
                  <c:v>-6.3424670289866673E-3</c:v>
                </c:pt>
                <c:pt idx="105">
                  <c:v>-3.1217179437716146E-2</c:v>
                </c:pt>
                <c:pt idx="106">
                  <c:v>-1.4697413080106784E-2</c:v>
                </c:pt>
                <c:pt idx="107">
                  <c:v>-6.8498144211412539E-3</c:v>
                </c:pt>
                <c:pt idx="108">
                  <c:v>-2.5322199881483286E-2</c:v>
                </c:pt>
                <c:pt idx="109">
                  <c:v>-2.1415699703778424E-2</c:v>
                </c:pt>
                <c:pt idx="110">
                  <c:v>-1.9975605938247133E-2</c:v>
                </c:pt>
                <c:pt idx="111">
                  <c:v>-1.9912415558037931E-2</c:v>
                </c:pt>
                <c:pt idx="112">
                  <c:v>-1.7005241830732917E-2</c:v>
                </c:pt>
                <c:pt idx="113">
                  <c:v>7.9881123976409396E-3</c:v>
                </c:pt>
                <c:pt idx="114">
                  <c:v>1.6678072458635219E-2</c:v>
                </c:pt>
                <c:pt idx="115">
                  <c:v>3.0394801614837676E-2</c:v>
                </c:pt>
                <c:pt idx="116">
                  <c:v>3.7343429937591224E-2</c:v>
                </c:pt>
                <c:pt idx="117">
                  <c:v>2.8220621881488463E-2</c:v>
                </c:pt>
                <c:pt idx="118">
                  <c:v>3.185018680565338E-2</c:v>
                </c:pt>
                <c:pt idx="119">
                  <c:v>3.456517262887196E-2</c:v>
                </c:pt>
                <c:pt idx="120">
                  <c:v>2.7945117933671597E-2</c:v>
                </c:pt>
                <c:pt idx="121">
                  <c:v>4.2824903709646985E-2</c:v>
                </c:pt>
                <c:pt idx="122">
                  <c:v>2.3402797579979078E-2</c:v>
                </c:pt>
                <c:pt idx="123">
                  <c:v>3.0247434149839811E-2</c:v>
                </c:pt>
                <c:pt idx="124">
                  <c:v>3.1220200334380652E-2</c:v>
                </c:pt>
                <c:pt idx="125">
                  <c:v>3.7086071903967184E-2</c:v>
                </c:pt>
                <c:pt idx="126">
                  <c:v>7.2129969083724599E-2</c:v>
                </c:pt>
                <c:pt idx="127">
                  <c:v>4.6144816166596041E-2</c:v>
                </c:pt>
                <c:pt idx="128">
                  <c:v>3.739963284894178E-2</c:v>
                </c:pt>
                <c:pt idx="129">
                  <c:v>1.7752846361703347E-2</c:v>
                </c:pt>
                <c:pt idx="130">
                  <c:v>2.5199236654715247E-2</c:v>
                </c:pt>
                <c:pt idx="131">
                  <c:v>-3.3391531273533111E-3</c:v>
                </c:pt>
                <c:pt idx="132">
                  <c:v>-1.963894391565341E-2</c:v>
                </c:pt>
                <c:pt idx="133">
                  <c:v>-4.9365051480840021E-2</c:v>
                </c:pt>
                <c:pt idx="134">
                  <c:v>-8.1607737970421368E-2</c:v>
                </c:pt>
                <c:pt idx="135">
                  <c:v>-5.1239102906540261E-2</c:v>
                </c:pt>
                <c:pt idx="136">
                  <c:v>-3.7263212386009041E-2</c:v>
                </c:pt>
                <c:pt idx="137">
                  <c:v>-2.2322160616801149E-2</c:v>
                </c:pt>
                <c:pt idx="138">
                  <c:v>8.4122558816897481E-4</c:v>
                </c:pt>
                <c:pt idx="139">
                  <c:v>6.4216893473039898E-3</c:v>
                </c:pt>
                <c:pt idx="140">
                  <c:v>1.3215973053017249E-2</c:v>
                </c:pt>
                <c:pt idx="141">
                  <c:v>2.1617616758761438E-2</c:v>
                </c:pt>
                <c:pt idx="142">
                  <c:v>2.8031363497867331E-2</c:v>
                </c:pt>
                <c:pt idx="143">
                  <c:v>2.9339138847906003E-2</c:v>
                </c:pt>
                <c:pt idx="144">
                  <c:v>3.5330091687304783E-2</c:v>
                </c:pt>
                <c:pt idx="145">
                  <c:v>3.2093957774634446E-2</c:v>
                </c:pt>
                <c:pt idx="146">
                  <c:v>2.8469761379405024E-2</c:v>
                </c:pt>
                <c:pt idx="147">
                  <c:v>2.9289633611690746E-2</c:v>
                </c:pt>
                <c:pt idx="148">
                  <c:v>1.5294667782535095E-2</c:v>
                </c:pt>
                <c:pt idx="149">
                  <c:v>1.2157147104865632E-2</c:v>
                </c:pt>
                <c:pt idx="150">
                  <c:v>7.8853820253967088E-3</c:v>
                </c:pt>
                <c:pt idx="151">
                  <c:v>2.6468336254893123E-2</c:v>
                </c:pt>
                <c:pt idx="152">
                  <c:v>3.5247744135571503E-2</c:v>
                </c:pt>
                <c:pt idx="153">
                  <c:v>2.9157261597635535E-2</c:v>
                </c:pt>
                <c:pt idx="154">
                  <c:v>2.5175834913594691E-2</c:v>
                </c:pt>
                <c:pt idx="155">
                  <c:v>2.7832301818682063E-2</c:v>
                </c:pt>
                <c:pt idx="156">
                  <c:v>3.4928747074419036E-2</c:v>
                </c:pt>
                <c:pt idx="157">
                  <c:v>2.4547968111322004E-2</c:v>
                </c:pt>
                <c:pt idx="158">
                  <c:v>1.954023307907982E-2</c:v>
                </c:pt>
                <c:pt idx="159">
                  <c:v>1.7162212767784076E-2</c:v>
                </c:pt>
                <c:pt idx="160">
                  <c:v>3.3267336453727786E-2</c:v>
                </c:pt>
                <c:pt idx="161">
                  <c:v>1.7963606999708028E-2</c:v>
                </c:pt>
                <c:pt idx="162">
                  <c:v>7.4659440002363096E-3</c:v>
                </c:pt>
                <c:pt idx="163">
                  <c:v>3.350733701122998E-3</c:v>
                </c:pt>
                <c:pt idx="164">
                  <c:v>-9.4253443236215415E-3</c:v>
                </c:pt>
                <c:pt idx="165">
                  <c:v>7.0084645286490046E-3</c:v>
                </c:pt>
                <c:pt idx="166">
                  <c:v>1.5310303632166554E-2</c:v>
                </c:pt>
                <c:pt idx="167">
                  <c:v>9.8988764784286361E-4</c:v>
                </c:pt>
                <c:pt idx="168">
                  <c:v>6.8252913644662001E-3</c:v>
                </c:pt>
                <c:pt idx="169">
                  <c:v>3.3739700148182103E-2</c:v>
                </c:pt>
                <c:pt idx="170">
                  <c:v>1.0149223544301275E-2</c:v>
                </c:pt>
                <c:pt idx="171">
                  <c:v>4.2416017345954959E-2</c:v>
                </c:pt>
                <c:pt idx="172">
                  <c:v>9.0836768016607835E-3</c:v>
                </c:pt>
                <c:pt idx="173">
                  <c:v>5.7527349371591747E-3</c:v>
                </c:pt>
                <c:pt idx="174">
                  <c:v>6.763551097999739E-3</c:v>
                </c:pt>
                <c:pt idx="175">
                  <c:v>-4.1129589919617635E-3</c:v>
                </c:pt>
                <c:pt idx="176">
                  <c:v>0.14043460525261858</c:v>
                </c:pt>
                <c:pt idx="177">
                  <c:v>5.8090077401402672E-2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D-4015-B091-36F7968D7CD3}"/>
            </c:ext>
          </c:extLst>
        </c:ser>
        <c:ser>
          <c:idx val="0"/>
          <c:order val="3"/>
          <c:tx>
            <c:v>Model - MRMD</c:v>
          </c:tx>
          <c:spPr>
            <a:ln w="28575" cap="rnd">
              <a:solidFill>
                <a:srgbClr val="12395B"/>
              </a:solidFill>
              <a:round/>
            </a:ln>
            <a:effectLst/>
          </c:spPr>
          <c:marker>
            <c:symbol val="none"/>
          </c:marker>
          <c:cat>
            <c:numRef>
              <c:f>'[1]ModelBuildPreProcessed (2)'!$A$2:$A$180</c:f>
              <c:numCache>
                <c:formatCode>General</c:formatCode>
                <c:ptCount val="179"/>
                <c:pt idx="0">
                  <c:v>27760</c:v>
                </c:pt>
                <c:pt idx="1">
                  <c:v>27851</c:v>
                </c:pt>
                <c:pt idx="2">
                  <c:v>27942</c:v>
                </c:pt>
                <c:pt idx="3">
                  <c:v>28034</c:v>
                </c:pt>
                <c:pt idx="4">
                  <c:v>28126</c:v>
                </c:pt>
                <c:pt idx="5">
                  <c:v>28216</c:v>
                </c:pt>
                <c:pt idx="6">
                  <c:v>28307</c:v>
                </c:pt>
                <c:pt idx="7">
                  <c:v>28399</c:v>
                </c:pt>
                <c:pt idx="8">
                  <c:v>28491</c:v>
                </c:pt>
                <c:pt idx="9">
                  <c:v>28581</c:v>
                </c:pt>
                <c:pt idx="10">
                  <c:v>28672</c:v>
                </c:pt>
                <c:pt idx="11">
                  <c:v>28764</c:v>
                </c:pt>
                <c:pt idx="12">
                  <c:v>28856</c:v>
                </c:pt>
                <c:pt idx="13">
                  <c:v>28946</c:v>
                </c:pt>
                <c:pt idx="14">
                  <c:v>29037</c:v>
                </c:pt>
                <c:pt idx="15">
                  <c:v>29129</c:v>
                </c:pt>
                <c:pt idx="16">
                  <c:v>29221</c:v>
                </c:pt>
                <c:pt idx="17">
                  <c:v>29312</c:v>
                </c:pt>
                <c:pt idx="18">
                  <c:v>29403</c:v>
                </c:pt>
                <c:pt idx="19">
                  <c:v>29495</c:v>
                </c:pt>
                <c:pt idx="20">
                  <c:v>29587</c:v>
                </c:pt>
                <c:pt idx="21">
                  <c:v>29677</c:v>
                </c:pt>
                <c:pt idx="22">
                  <c:v>29768</c:v>
                </c:pt>
                <c:pt idx="23">
                  <c:v>29860</c:v>
                </c:pt>
                <c:pt idx="24">
                  <c:v>29952</c:v>
                </c:pt>
                <c:pt idx="25">
                  <c:v>30042</c:v>
                </c:pt>
                <c:pt idx="26">
                  <c:v>30133</c:v>
                </c:pt>
                <c:pt idx="27">
                  <c:v>30225</c:v>
                </c:pt>
                <c:pt idx="28">
                  <c:v>30317</c:v>
                </c:pt>
                <c:pt idx="29">
                  <c:v>30407</c:v>
                </c:pt>
                <c:pt idx="30">
                  <c:v>30498</c:v>
                </c:pt>
                <c:pt idx="31">
                  <c:v>30590</c:v>
                </c:pt>
                <c:pt idx="32">
                  <c:v>30682</c:v>
                </c:pt>
                <c:pt idx="33">
                  <c:v>30773</c:v>
                </c:pt>
                <c:pt idx="34">
                  <c:v>30864</c:v>
                </c:pt>
                <c:pt idx="35">
                  <c:v>30956</c:v>
                </c:pt>
                <c:pt idx="36">
                  <c:v>31048</c:v>
                </c:pt>
                <c:pt idx="37">
                  <c:v>31138</c:v>
                </c:pt>
                <c:pt idx="38">
                  <c:v>31229</c:v>
                </c:pt>
                <c:pt idx="39">
                  <c:v>31321</c:v>
                </c:pt>
                <c:pt idx="40">
                  <c:v>31413</c:v>
                </c:pt>
                <c:pt idx="41">
                  <c:v>31503</c:v>
                </c:pt>
                <c:pt idx="42">
                  <c:v>31594</c:v>
                </c:pt>
                <c:pt idx="43">
                  <c:v>31686</c:v>
                </c:pt>
                <c:pt idx="44">
                  <c:v>31778</c:v>
                </c:pt>
                <c:pt idx="45">
                  <c:v>31868</c:v>
                </c:pt>
                <c:pt idx="46">
                  <c:v>31959</c:v>
                </c:pt>
                <c:pt idx="47">
                  <c:v>32051</c:v>
                </c:pt>
                <c:pt idx="48">
                  <c:v>32143</c:v>
                </c:pt>
                <c:pt idx="49">
                  <c:v>32234</c:v>
                </c:pt>
                <c:pt idx="50">
                  <c:v>32325</c:v>
                </c:pt>
                <c:pt idx="51">
                  <c:v>32417</c:v>
                </c:pt>
                <c:pt idx="52">
                  <c:v>32509</c:v>
                </c:pt>
                <c:pt idx="53">
                  <c:v>32599</c:v>
                </c:pt>
                <c:pt idx="54">
                  <c:v>32690</c:v>
                </c:pt>
                <c:pt idx="55">
                  <c:v>32782</c:v>
                </c:pt>
                <c:pt idx="56">
                  <c:v>32874</c:v>
                </c:pt>
                <c:pt idx="57">
                  <c:v>32964</c:v>
                </c:pt>
                <c:pt idx="58">
                  <c:v>33055</c:v>
                </c:pt>
                <c:pt idx="59">
                  <c:v>33147</c:v>
                </c:pt>
                <c:pt idx="60">
                  <c:v>33239</c:v>
                </c:pt>
                <c:pt idx="61">
                  <c:v>33329</c:v>
                </c:pt>
                <c:pt idx="62">
                  <c:v>33420</c:v>
                </c:pt>
                <c:pt idx="63">
                  <c:v>33512</c:v>
                </c:pt>
                <c:pt idx="64">
                  <c:v>33604</c:v>
                </c:pt>
                <c:pt idx="65">
                  <c:v>33695</c:v>
                </c:pt>
                <c:pt idx="66">
                  <c:v>33786</c:v>
                </c:pt>
                <c:pt idx="67">
                  <c:v>33878</c:v>
                </c:pt>
                <c:pt idx="68">
                  <c:v>33970</c:v>
                </c:pt>
                <c:pt idx="69">
                  <c:v>34060</c:v>
                </c:pt>
                <c:pt idx="70">
                  <c:v>34151</c:v>
                </c:pt>
                <c:pt idx="71">
                  <c:v>34243</c:v>
                </c:pt>
                <c:pt idx="72">
                  <c:v>34335</c:v>
                </c:pt>
                <c:pt idx="73">
                  <c:v>34425</c:v>
                </c:pt>
                <c:pt idx="74">
                  <c:v>34516</c:v>
                </c:pt>
                <c:pt idx="75">
                  <c:v>34608</c:v>
                </c:pt>
                <c:pt idx="76">
                  <c:v>34700</c:v>
                </c:pt>
                <c:pt idx="77">
                  <c:v>34790</c:v>
                </c:pt>
                <c:pt idx="78">
                  <c:v>34881</c:v>
                </c:pt>
                <c:pt idx="79">
                  <c:v>34973</c:v>
                </c:pt>
                <c:pt idx="80">
                  <c:v>35065</c:v>
                </c:pt>
                <c:pt idx="81">
                  <c:v>35156</c:v>
                </c:pt>
                <c:pt idx="82">
                  <c:v>35247</c:v>
                </c:pt>
                <c:pt idx="83">
                  <c:v>35339</c:v>
                </c:pt>
                <c:pt idx="84">
                  <c:v>35431</c:v>
                </c:pt>
                <c:pt idx="85">
                  <c:v>35521</c:v>
                </c:pt>
                <c:pt idx="86">
                  <c:v>35612</c:v>
                </c:pt>
                <c:pt idx="87">
                  <c:v>35704</c:v>
                </c:pt>
                <c:pt idx="88">
                  <c:v>35796</c:v>
                </c:pt>
                <c:pt idx="89">
                  <c:v>35886</c:v>
                </c:pt>
                <c:pt idx="90">
                  <c:v>35977</c:v>
                </c:pt>
                <c:pt idx="91">
                  <c:v>36069</c:v>
                </c:pt>
                <c:pt idx="92">
                  <c:v>36161</c:v>
                </c:pt>
                <c:pt idx="93">
                  <c:v>36251</c:v>
                </c:pt>
                <c:pt idx="94">
                  <c:v>36342</c:v>
                </c:pt>
                <c:pt idx="95">
                  <c:v>36434</c:v>
                </c:pt>
                <c:pt idx="96">
                  <c:v>36526</c:v>
                </c:pt>
                <c:pt idx="97">
                  <c:v>36617</c:v>
                </c:pt>
                <c:pt idx="98">
                  <c:v>36708</c:v>
                </c:pt>
                <c:pt idx="99">
                  <c:v>36800</c:v>
                </c:pt>
                <c:pt idx="100">
                  <c:v>36892</c:v>
                </c:pt>
                <c:pt idx="101">
                  <c:v>36982</c:v>
                </c:pt>
                <c:pt idx="102">
                  <c:v>37073</c:v>
                </c:pt>
                <c:pt idx="103">
                  <c:v>37165</c:v>
                </c:pt>
                <c:pt idx="104">
                  <c:v>37257</c:v>
                </c:pt>
                <c:pt idx="105">
                  <c:v>37347</c:v>
                </c:pt>
                <c:pt idx="106">
                  <c:v>37438</c:v>
                </c:pt>
                <c:pt idx="107">
                  <c:v>37530</c:v>
                </c:pt>
                <c:pt idx="108">
                  <c:v>37622</c:v>
                </c:pt>
                <c:pt idx="109">
                  <c:v>37712</c:v>
                </c:pt>
                <c:pt idx="110">
                  <c:v>37803</c:v>
                </c:pt>
                <c:pt idx="111">
                  <c:v>37895</c:v>
                </c:pt>
                <c:pt idx="112">
                  <c:v>37987</c:v>
                </c:pt>
                <c:pt idx="113">
                  <c:v>38078</c:v>
                </c:pt>
                <c:pt idx="114">
                  <c:v>38169</c:v>
                </c:pt>
                <c:pt idx="115">
                  <c:v>38261</c:v>
                </c:pt>
                <c:pt idx="116">
                  <c:v>38353</c:v>
                </c:pt>
                <c:pt idx="117">
                  <c:v>38443</c:v>
                </c:pt>
                <c:pt idx="118">
                  <c:v>38534</c:v>
                </c:pt>
                <c:pt idx="119">
                  <c:v>38626</c:v>
                </c:pt>
                <c:pt idx="120">
                  <c:v>38718</c:v>
                </c:pt>
                <c:pt idx="121">
                  <c:v>38808</c:v>
                </c:pt>
                <c:pt idx="122">
                  <c:v>38899</c:v>
                </c:pt>
                <c:pt idx="123">
                  <c:v>38991</c:v>
                </c:pt>
                <c:pt idx="124">
                  <c:v>39083</c:v>
                </c:pt>
                <c:pt idx="125">
                  <c:v>39173</c:v>
                </c:pt>
                <c:pt idx="126">
                  <c:v>39264</c:v>
                </c:pt>
                <c:pt idx="127">
                  <c:v>39356</c:v>
                </c:pt>
                <c:pt idx="128">
                  <c:v>39448</c:v>
                </c:pt>
                <c:pt idx="129">
                  <c:v>39539</c:v>
                </c:pt>
                <c:pt idx="130">
                  <c:v>39630</c:v>
                </c:pt>
                <c:pt idx="131">
                  <c:v>39722</c:v>
                </c:pt>
                <c:pt idx="132">
                  <c:v>39814</c:v>
                </c:pt>
                <c:pt idx="133">
                  <c:v>39904</c:v>
                </c:pt>
                <c:pt idx="134">
                  <c:v>39995</c:v>
                </c:pt>
                <c:pt idx="135">
                  <c:v>40087</c:v>
                </c:pt>
                <c:pt idx="136">
                  <c:v>40179</c:v>
                </c:pt>
                <c:pt idx="137">
                  <c:v>40269</c:v>
                </c:pt>
                <c:pt idx="138">
                  <c:v>40360</c:v>
                </c:pt>
                <c:pt idx="139">
                  <c:v>40452</c:v>
                </c:pt>
                <c:pt idx="140">
                  <c:v>40544</c:v>
                </c:pt>
                <c:pt idx="141">
                  <c:v>40634</c:v>
                </c:pt>
                <c:pt idx="142">
                  <c:v>40725</c:v>
                </c:pt>
                <c:pt idx="143">
                  <c:v>40817</c:v>
                </c:pt>
                <c:pt idx="144">
                  <c:v>40909</c:v>
                </c:pt>
                <c:pt idx="145">
                  <c:v>41000</c:v>
                </c:pt>
                <c:pt idx="146">
                  <c:v>41091</c:v>
                </c:pt>
                <c:pt idx="147">
                  <c:v>41183</c:v>
                </c:pt>
                <c:pt idx="148">
                  <c:v>41275</c:v>
                </c:pt>
                <c:pt idx="149">
                  <c:v>41365</c:v>
                </c:pt>
                <c:pt idx="150">
                  <c:v>41456</c:v>
                </c:pt>
                <c:pt idx="151">
                  <c:v>41548</c:v>
                </c:pt>
                <c:pt idx="152">
                  <c:v>41640</c:v>
                </c:pt>
                <c:pt idx="153">
                  <c:v>41730</c:v>
                </c:pt>
                <c:pt idx="154">
                  <c:v>41821</c:v>
                </c:pt>
                <c:pt idx="155">
                  <c:v>41913</c:v>
                </c:pt>
                <c:pt idx="156">
                  <c:v>42005</c:v>
                </c:pt>
                <c:pt idx="157">
                  <c:v>42095</c:v>
                </c:pt>
                <c:pt idx="158">
                  <c:v>42186</c:v>
                </c:pt>
                <c:pt idx="159">
                  <c:v>42278</c:v>
                </c:pt>
                <c:pt idx="160">
                  <c:v>42370</c:v>
                </c:pt>
                <c:pt idx="161">
                  <c:v>42461</c:v>
                </c:pt>
                <c:pt idx="162">
                  <c:v>42552</c:v>
                </c:pt>
                <c:pt idx="163">
                  <c:v>42644</c:v>
                </c:pt>
                <c:pt idx="164">
                  <c:v>42736</c:v>
                </c:pt>
                <c:pt idx="165">
                  <c:v>42826</c:v>
                </c:pt>
                <c:pt idx="166">
                  <c:v>42917</c:v>
                </c:pt>
                <c:pt idx="167">
                  <c:v>43009</c:v>
                </c:pt>
                <c:pt idx="168">
                  <c:v>43101</c:v>
                </c:pt>
                <c:pt idx="169">
                  <c:v>43191</c:v>
                </c:pt>
                <c:pt idx="170">
                  <c:v>43282</c:v>
                </c:pt>
                <c:pt idx="171">
                  <c:v>43374</c:v>
                </c:pt>
                <c:pt idx="172">
                  <c:v>43466</c:v>
                </c:pt>
                <c:pt idx="173">
                  <c:v>43556</c:v>
                </c:pt>
                <c:pt idx="174">
                  <c:v>43647</c:v>
                </c:pt>
                <c:pt idx="175">
                  <c:v>43739</c:v>
                </c:pt>
                <c:pt idx="176">
                  <c:v>43831</c:v>
                </c:pt>
                <c:pt idx="177">
                  <c:v>43922</c:v>
                </c:pt>
                <c:pt idx="178">
                  <c:v>44013</c:v>
                </c:pt>
              </c:numCache>
            </c:numRef>
          </c:cat>
          <c:val>
            <c:numRef>
              <c:f>'ModelBuildPreProcessed (2)'!$I$2:$I$180</c:f>
              <c:numCache>
                <c:formatCode>General</c:formatCode>
                <c:ptCount val="179"/>
                <c:pt idx="0">
                  <c:v>1.2106840000000002E-2</c:v>
                </c:pt>
                <c:pt idx="1">
                  <c:v>8.4372030000000025E-3</c:v>
                </c:pt>
                <c:pt idx="2">
                  <c:v>8.5088140000000017E-3</c:v>
                </c:pt>
                <c:pt idx="3">
                  <c:v>1.0728755000000001E-2</c:v>
                </c:pt>
                <c:pt idx="4">
                  <c:v>2.0954869161383602E-2</c:v>
                </c:pt>
                <c:pt idx="5">
                  <c:v>2.3329090088008847E-2</c:v>
                </c:pt>
                <c:pt idx="6">
                  <c:v>2.5747142822146421E-2</c:v>
                </c:pt>
                <c:pt idx="7">
                  <c:v>2.5038226160070932E-2</c:v>
                </c:pt>
                <c:pt idx="8">
                  <c:v>2.2447126775417218E-2</c:v>
                </c:pt>
                <c:pt idx="9">
                  <c:v>3.5997784433025641E-2</c:v>
                </c:pt>
                <c:pt idx="10">
                  <c:v>2.8313425820799067E-2</c:v>
                </c:pt>
                <c:pt idx="11">
                  <c:v>3.5362448717998131E-2</c:v>
                </c:pt>
                <c:pt idx="12">
                  <c:v>3.380192797206269E-2</c:v>
                </c:pt>
                <c:pt idx="13">
                  <c:v>3.5725005984358231E-2</c:v>
                </c:pt>
                <c:pt idx="14">
                  <c:v>3.8653013801446687E-2</c:v>
                </c:pt>
                <c:pt idx="15">
                  <c:v>3.8609748070165761E-2</c:v>
                </c:pt>
                <c:pt idx="16">
                  <c:v>3.8024687740058245E-2</c:v>
                </c:pt>
                <c:pt idx="17">
                  <c:v>2.133460554713245E-2</c:v>
                </c:pt>
                <c:pt idx="18">
                  <c:v>2.2601255552206413E-2</c:v>
                </c:pt>
                <c:pt idx="19">
                  <c:v>4.3136184339348356E-2</c:v>
                </c:pt>
                <c:pt idx="20">
                  <c:v>4.7487187907452488E-2</c:v>
                </c:pt>
                <c:pt idx="21">
                  <c:v>3.7213786846976682E-2</c:v>
                </c:pt>
                <c:pt idx="22">
                  <c:v>4.099098621141236E-2</c:v>
                </c:pt>
                <c:pt idx="23">
                  <c:v>2.4698538659420448E-2</c:v>
                </c:pt>
                <c:pt idx="24">
                  <c:v>2.1998542024364624E-2</c:v>
                </c:pt>
                <c:pt idx="25">
                  <c:v>2.4885319338893708E-2</c:v>
                </c:pt>
                <c:pt idx="26">
                  <c:v>1.0842633458222022E-2</c:v>
                </c:pt>
                <c:pt idx="27">
                  <c:v>8.3247875343557196E-3</c:v>
                </c:pt>
                <c:pt idx="28">
                  <c:v>7.4744285417321869E-3</c:v>
                </c:pt>
                <c:pt idx="29">
                  <c:v>8.4660506173528452E-3</c:v>
                </c:pt>
                <c:pt idx="30">
                  <c:v>6.8408195719988855E-3</c:v>
                </c:pt>
                <c:pt idx="31">
                  <c:v>5.5540377948463922E-3</c:v>
                </c:pt>
                <c:pt idx="32">
                  <c:v>9.5863782486157699E-3</c:v>
                </c:pt>
                <c:pt idx="33">
                  <c:v>8.265509857176518E-3</c:v>
                </c:pt>
                <c:pt idx="34">
                  <c:v>9.9189969406319467E-3</c:v>
                </c:pt>
                <c:pt idx="35">
                  <c:v>8.270440095151748E-3</c:v>
                </c:pt>
                <c:pt idx="36">
                  <c:v>9.6890337451963644E-3</c:v>
                </c:pt>
                <c:pt idx="37">
                  <c:v>6.8074336072765996E-3</c:v>
                </c:pt>
                <c:pt idx="38">
                  <c:v>8.5109354612057236E-3</c:v>
                </c:pt>
                <c:pt idx="39">
                  <c:v>5.2874709451147493E-3</c:v>
                </c:pt>
                <c:pt idx="40">
                  <c:v>1.0507699357967946E-2</c:v>
                </c:pt>
                <c:pt idx="41">
                  <c:v>1.1447219134818809E-2</c:v>
                </c:pt>
                <c:pt idx="42">
                  <c:v>1.2794003172898151E-2</c:v>
                </c:pt>
                <c:pt idx="43">
                  <c:v>1.5931365562184857E-2</c:v>
                </c:pt>
                <c:pt idx="44">
                  <c:v>1.8029782113136213E-2</c:v>
                </c:pt>
                <c:pt idx="45">
                  <c:v>1.5887701878352437E-2</c:v>
                </c:pt>
                <c:pt idx="46">
                  <c:v>1.3494796631280576E-2</c:v>
                </c:pt>
                <c:pt idx="47">
                  <c:v>1.3899464697464602E-2</c:v>
                </c:pt>
                <c:pt idx="48">
                  <c:v>1.0773429313189524E-2</c:v>
                </c:pt>
                <c:pt idx="49">
                  <c:v>1.2920704696890889E-2</c:v>
                </c:pt>
                <c:pt idx="50">
                  <c:v>1.3134653730002872E-2</c:v>
                </c:pt>
                <c:pt idx="51">
                  <c:v>1.7149792578216201E-2</c:v>
                </c:pt>
                <c:pt idx="52">
                  <c:v>1.8800251252352043E-2</c:v>
                </c:pt>
                <c:pt idx="53">
                  <c:v>1.8789854240405489E-2</c:v>
                </c:pt>
                <c:pt idx="54">
                  <c:v>1.8203987126613856E-2</c:v>
                </c:pt>
                <c:pt idx="55">
                  <c:v>1.7167846190568742E-2</c:v>
                </c:pt>
                <c:pt idx="56">
                  <c:v>1.7094290640572499E-2</c:v>
                </c:pt>
                <c:pt idx="57">
                  <c:v>1.0913166785409399E-2</c:v>
                </c:pt>
                <c:pt idx="58">
                  <c:v>7.560274418602039E-3</c:v>
                </c:pt>
                <c:pt idx="59">
                  <c:v>2.8975168094312561E-3</c:v>
                </c:pt>
                <c:pt idx="60">
                  <c:v>2.0232139899150963E-3</c:v>
                </c:pt>
                <c:pt idx="61">
                  <c:v>2.7806419978689528E-3</c:v>
                </c:pt>
                <c:pt idx="62">
                  <c:v>-1.9292175164551109E-3</c:v>
                </c:pt>
                <c:pt idx="63">
                  <c:v>-7.7853560608888428E-3</c:v>
                </c:pt>
                <c:pt idx="64">
                  <c:v>-9.9392831068548446E-3</c:v>
                </c:pt>
                <c:pt idx="65">
                  <c:v>-1.2079206261872363E-2</c:v>
                </c:pt>
                <c:pt idx="66">
                  <c:v>-1.1979824155910408E-2</c:v>
                </c:pt>
                <c:pt idx="67">
                  <c:v>-1.0663013004104891E-2</c:v>
                </c:pt>
                <c:pt idx="68">
                  <c:v>-1.0228440895170063E-2</c:v>
                </c:pt>
                <c:pt idx="69">
                  <c:v>-6.1037293085387766E-3</c:v>
                </c:pt>
                <c:pt idx="70">
                  <c:v>-1.5328690190222136E-3</c:v>
                </c:pt>
                <c:pt idx="71">
                  <c:v>4.7339886161769833E-3</c:v>
                </c:pt>
                <c:pt idx="72">
                  <c:v>5.6257600000000005E-3</c:v>
                </c:pt>
                <c:pt idx="73">
                  <c:v>8.5729331326476407E-3</c:v>
                </c:pt>
                <c:pt idx="74">
                  <c:v>8.9659088676333331E-3</c:v>
                </c:pt>
                <c:pt idx="75">
                  <c:v>1.3351701570684594E-2</c:v>
                </c:pt>
                <c:pt idx="76">
                  <c:v>1.2469816621025129E-2</c:v>
                </c:pt>
                <c:pt idx="77">
                  <c:v>1.3478779430694776E-2</c:v>
                </c:pt>
                <c:pt idx="78">
                  <c:v>1.4806912552701284E-2</c:v>
                </c:pt>
                <c:pt idx="79">
                  <c:v>1.5562955364387869E-2</c:v>
                </c:pt>
                <c:pt idx="80">
                  <c:v>1.4337918424353849E-2</c:v>
                </c:pt>
                <c:pt idx="81">
                  <c:v>1.4358594400798484E-2</c:v>
                </c:pt>
                <c:pt idx="82">
                  <c:v>8.7730314756136202E-3</c:v>
                </c:pt>
                <c:pt idx="83">
                  <c:v>1.1553704E-2</c:v>
                </c:pt>
                <c:pt idx="84">
                  <c:v>2.532962140394469E-2</c:v>
                </c:pt>
                <c:pt idx="85">
                  <c:v>2.3192221007547042E-2</c:v>
                </c:pt>
                <c:pt idx="86">
                  <c:v>3.1257028033156088E-2</c:v>
                </c:pt>
                <c:pt idx="87">
                  <c:v>3.9324391455050442E-2</c:v>
                </c:pt>
                <c:pt idx="88">
                  <c:v>3.4564065033504732E-2</c:v>
                </c:pt>
                <c:pt idx="89">
                  <c:v>3.4798565043523966E-2</c:v>
                </c:pt>
                <c:pt idx="90">
                  <c:v>3.6635479521782588E-2</c:v>
                </c:pt>
                <c:pt idx="91">
                  <c:v>2.9755273362688083E-2</c:v>
                </c:pt>
                <c:pt idx="92">
                  <c:v>1.4843413691951792E-2</c:v>
                </c:pt>
                <c:pt idx="93">
                  <c:v>1.1694485435464077E-2</c:v>
                </c:pt>
                <c:pt idx="94">
                  <c:v>1.4013926708893292E-2</c:v>
                </c:pt>
                <c:pt idx="95">
                  <c:v>1.701959493907167E-2</c:v>
                </c:pt>
                <c:pt idx="96">
                  <c:v>1.3845462040537243E-2</c:v>
                </c:pt>
                <c:pt idx="97">
                  <c:v>2.1710906145170267E-2</c:v>
                </c:pt>
                <c:pt idx="98">
                  <c:v>2.607804474039915E-2</c:v>
                </c:pt>
                <c:pt idx="99">
                  <c:v>2.9684363296652527E-2</c:v>
                </c:pt>
                <c:pt idx="100">
                  <c:v>2.708180107545273E-2</c:v>
                </c:pt>
                <c:pt idx="101">
                  <c:v>2.5273931872306778E-2</c:v>
                </c:pt>
                <c:pt idx="102">
                  <c:v>8.8100134227554229E-3</c:v>
                </c:pt>
                <c:pt idx="103">
                  <c:v>-2.8073390883558451E-3</c:v>
                </c:pt>
                <c:pt idx="104">
                  <c:v>-1.6674576507504078E-3</c:v>
                </c:pt>
                <c:pt idx="105">
                  <c:v>-1.2023231872338351E-3</c:v>
                </c:pt>
                <c:pt idx="106">
                  <c:v>1.8332655185945338E-3</c:v>
                </c:pt>
                <c:pt idx="107">
                  <c:v>7.8745681912540753E-3</c:v>
                </c:pt>
                <c:pt idx="108">
                  <c:v>1.5747948448964419E-2</c:v>
                </c:pt>
                <c:pt idx="109">
                  <c:v>1.5864576589528188E-2</c:v>
                </c:pt>
                <c:pt idx="110">
                  <c:v>1.2805202283747971E-2</c:v>
                </c:pt>
                <c:pt idx="111">
                  <c:v>6.3789163178978002E-3</c:v>
                </c:pt>
                <c:pt idx="112">
                  <c:v>5.7201395337685701E-3</c:v>
                </c:pt>
                <c:pt idx="113">
                  <c:v>1.3717112570010116E-2</c:v>
                </c:pt>
                <c:pt idx="114">
                  <c:v>2.6545988545750982E-2</c:v>
                </c:pt>
                <c:pt idx="115">
                  <c:v>3.3545306873701622E-2</c:v>
                </c:pt>
                <c:pt idx="116">
                  <c:v>3.1507213577294163E-2</c:v>
                </c:pt>
                <c:pt idx="117">
                  <c:v>2.7259287995834346E-2</c:v>
                </c:pt>
                <c:pt idx="118">
                  <c:v>2.5624882406690766E-2</c:v>
                </c:pt>
                <c:pt idx="119">
                  <c:v>2.693877926299567E-2</c:v>
                </c:pt>
                <c:pt idx="120">
                  <c:v>3.3918659868994172E-2</c:v>
                </c:pt>
                <c:pt idx="121">
                  <c:v>3.1569143808403421E-2</c:v>
                </c:pt>
                <c:pt idx="122">
                  <c:v>3.3159326773162981E-2</c:v>
                </c:pt>
                <c:pt idx="123">
                  <c:v>3.1080709049206713E-2</c:v>
                </c:pt>
                <c:pt idx="124">
                  <c:v>3.229170639660784E-2</c:v>
                </c:pt>
                <c:pt idx="125">
                  <c:v>3.1064640794003031E-2</c:v>
                </c:pt>
                <c:pt idx="126">
                  <c:v>2.8430703159599537E-2</c:v>
                </c:pt>
                <c:pt idx="127">
                  <c:v>2.5028552772073883E-2</c:v>
                </c:pt>
                <c:pt idx="128">
                  <c:v>8.052815531873354E-3</c:v>
                </c:pt>
                <c:pt idx="129">
                  <c:v>-2.7732335837932203E-3</c:v>
                </c:pt>
                <c:pt idx="130">
                  <c:v>-6.1327996630725391E-3</c:v>
                </c:pt>
                <c:pt idx="131">
                  <c:v>-2.2178920789468815E-2</c:v>
                </c:pt>
                <c:pt idx="132">
                  <c:v>-1.8015148929248659E-2</c:v>
                </c:pt>
                <c:pt idx="133">
                  <c:v>-3.0773066440455486E-2</c:v>
                </c:pt>
                <c:pt idx="134">
                  <c:v>-4.7419183220023114E-2</c:v>
                </c:pt>
                <c:pt idx="135">
                  <c:v>-4.0095381120995269E-2</c:v>
                </c:pt>
                <c:pt idx="136">
                  <c:v>-3.9898697339826636E-2</c:v>
                </c:pt>
                <c:pt idx="137">
                  <c:v>-7.3640547432596085E-3</c:v>
                </c:pt>
                <c:pt idx="138">
                  <c:v>9.7940260130049729E-3</c:v>
                </c:pt>
                <c:pt idx="139">
                  <c:v>1.1811300855627177E-2</c:v>
                </c:pt>
                <c:pt idx="140">
                  <c:v>1.3553882015624973E-2</c:v>
                </c:pt>
                <c:pt idx="141">
                  <c:v>1.0092756009152867E-2</c:v>
                </c:pt>
                <c:pt idx="142">
                  <c:v>7.3126657321241541E-3</c:v>
                </c:pt>
                <c:pt idx="143">
                  <c:v>1.4887591511436055E-2</c:v>
                </c:pt>
                <c:pt idx="144">
                  <c:v>1.5925523340347553E-2</c:v>
                </c:pt>
                <c:pt idx="145">
                  <c:v>1.303563142275542E-2</c:v>
                </c:pt>
                <c:pt idx="146">
                  <c:v>1.9844011195759657E-2</c:v>
                </c:pt>
                <c:pt idx="147">
                  <c:v>1.3497356753872571E-2</c:v>
                </c:pt>
                <c:pt idx="148">
                  <c:v>1.2974833573131766E-2</c:v>
                </c:pt>
                <c:pt idx="149">
                  <c:v>1.8138746337981172E-2</c:v>
                </c:pt>
                <c:pt idx="150">
                  <c:v>2.0877664369706429E-2</c:v>
                </c:pt>
                <c:pt idx="151">
                  <c:v>2.4308645576259877E-2</c:v>
                </c:pt>
                <c:pt idx="152">
                  <c:v>1.6939414993772536E-2</c:v>
                </c:pt>
                <c:pt idx="153">
                  <c:v>1.8244687804657822E-2</c:v>
                </c:pt>
                <c:pt idx="154">
                  <c:v>1.4927459139859173E-2</c:v>
                </c:pt>
                <c:pt idx="155">
                  <c:v>1.4911136661298542E-2</c:v>
                </c:pt>
                <c:pt idx="156">
                  <c:v>2.4861485089023548E-2</c:v>
                </c:pt>
                <c:pt idx="157">
                  <c:v>2.4782752615031454E-2</c:v>
                </c:pt>
                <c:pt idx="158">
                  <c:v>2.1937502240290348E-2</c:v>
                </c:pt>
                <c:pt idx="159">
                  <c:v>1.7019325002791408E-2</c:v>
                </c:pt>
                <c:pt idx="160">
                  <c:v>5.5139343185751279E-3</c:v>
                </c:pt>
                <c:pt idx="161">
                  <c:v>9.1366380397738638E-3</c:v>
                </c:pt>
                <c:pt idx="162">
                  <c:v>1.6299186158672249E-2</c:v>
                </c:pt>
                <c:pt idx="163">
                  <c:v>1.6275239504660019E-2</c:v>
                </c:pt>
                <c:pt idx="164">
                  <c:v>1.4330503269456851E-2</c:v>
                </c:pt>
                <c:pt idx="165">
                  <c:v>1.7602915014610657E-2</c:v>
                </c:pt>
                <c:pt idx="166">
                  <c:v>1.3827912328450228E-2</c:v>
                </c:pt>
                <c:pt idx="167">
                  <c:v>1.7395053050746696E-2</c:v>
                </c:pt>
                <c:pt idx="168">
                  <c:v>1.654844387005441E-2</c:v>
                </c:pt>
                <c:pt idx="169">
                  <c:v>1.9080965931182848E-2</c:v>
                </c:pt>
                <c:pt idx="170">
                  <c:v>1.292244992601892E-2</c:v>
                </c:pt>
                <c:pt idx="171">
                  <c:v>1.0073429163758139E-2</c:v>
                </c:pt>
                <c:pt idx="172">
                  <c:v>1.8156695908860768E-2</c:v>
                </c:pt>
                <c:pt idx="173">
                  <c:v>1.8182255229194842E-2</c:v>
                </c:pt>
                <c:pt idx="174">
                  <c:v>2.7276031906653453E-2</c:v>
                </c:pt>
                <c:pt idx="175">
                  <c:v>2.725328587095377E-2</c:v>
                </c:pt>
                <c:pt idx="176">
                  <c:v>1.2236E-2</c:v>
                </c:pt>
                <c:pt idx="177">
                  <c:v>1.2236E-2</c:v>
                </c:pt>
                <c:pt idx="178">
                  <c:v>1.2236E-2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D-4015-B091-36F7968D7CD3}"/>
            </c:ext>
          </c:extLst>
        </c:ser>
        <c:ser>
          <c:idx val="6"/>
          <c:order val="4"/>
          <c:tx>
            <c:v>Base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Historic_Domestic_baseline!$W$2:$W$190</c:f>
              <c:numCache>
                <c:formatCode>General</c:formatCode>
                <c:ptCount val="189"/>
                <c:pt idx="174">
                  <c:v>2.7276031906653453E-2</c:v>
                </c:pt>
                <c:pt idx="175">
                  <c:v>2.725328587095377E-2</c:v>
                </c:pt>
                <c:pt idx="176">
                  <c:v>2.4169764047310305E-2</c:v>
                </c:pt>
                <c:pt idx="177">
                  <c:v>1.9231993345634E-2</c:v>
                </c:pt>
                <c:pt idx="178">
                  <c:v>1.7292526374558581E-2</c:v>
                </c:pt>
                <c:pt idx="179">
                  <c:v>1.604006628435236E-2</c:v>
                </c:pt>
                <c:pt idx="180">
                  <c:v>1.658001620005603E-2</c:v>
                </c:pt>
                <c:pt idx="181">
                  <c:v>1.6160896977248939E-2</c:v>
                </c:pt>
                <c:pt idx="182">
                  <c:v>1.6573577719578434E-2</c:v>
                </c:pt>
                <c:pt idx="183">
                  <c:v>1.6193405193212058E-2</c:v>
                </c:pt>
                <c:pt idx="184">
                  <c:v>1.5889807224569195E-2</c:v>
                </c:pt>
                <c:pt idx="185">
                  <c:v>1.4471336393964612E-2</c:v>
                </c:pt>
                <c:pt idx="186">
                  <c:v>1.381677734807004E-2</c:v>
                </c:pt>
                <c:pt idx="187">
                  <c:v>1.2799146061724932E-2</c:v>
                </c:pt>
                <c:pt idx="188">
                  <c:v>1.2806714618299258E-2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ED-4015-B091-36F7968D7CD3}"/>
            </c:ext>
          </c:extLst>
        </c:ser>
        <c:ser>
          <c:idx val="7"/>
          <c:order val="5"/>
          <c:tx>
            <c:v>Sev.Adv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Historic_Domestic_severelyAdv!$W$2:$W$190</c:f>
              <c:numCache>
                <c:formatCode>General</c:formatCode>
                <c:ptCount val="189"/>
                <c:pt idx="174">
                  <c:v>2.7276031906653453E-2</c:v>
                </c:pt>
                <c:pt idx="175">
                  <c:v>2.725328587095377E-2</c:v>
                </c:pt>
                <c:pt idx="176">
                  <c:v>1.8044959308837052E-2</c:v>
                </c:pt>
                <c:pt idx="177">
                  <c:v>7.828733672178817E-3</c:v>
                </c:pt>
                <c:pt idx="178">
                  <c:v>-1.0307180447791629E-3</c:v>
                </c:pt>
                <c:pt idx="179">
                  <c:v>-1.1345184490786274E-2</c:v>
                </c:pt>
                <c:pt idx="180">
                  <c:v>-1.6509678872439024E-2</c:v>
                </c:pt>
                <c:pt idx="181">
                  <c:v>-2.2136176707722652E-2</c:v>
                </c:pt>
                <c:pt idx="182">
                  <c:v>-2.7074029778303265E-2</c:v>
                </c:pt>
                <c:pt idx="183">
                  <c:v>-2.6399292132947109E-2</c:v>
                </c:pt>
                <c:pt idx="184">
                  <c:v>-2.1961723104534269E-2</c:v>
                </c:pt>
                <c:pt idx="185">
                  <c:v>-1.3866534227181659E-2</c:v>
                </c:pt>
                <c:pt idx="186">
                  <c:v>-4.6929659701960176E-3</c:v>
                </c:pt>
                <c:pt idx="187">
                  <c:v>2.7028074537725939E-3</c:v>
                </c:pt>
                <c:pt idx="188">
                  <c:v>7.5641458720155192E-3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ED-4015-B091-36F7968D7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61192"/>
        <c:axId val="671661520"/>
      </c:lineChart>
      <c:catAx>
        <c:axId val="671661192"/>
        <c:scaling>
          <c:orientation val="minMax"/>
        </c:scaling>
        <c:delete val="0"/>
        <c:axPos val="b"/>
        <c:numFmt formatCode="yyyy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/>
                <a:ea typeface="+mn-ea"/>
                <a:cs typeface="+mn-cs"/>
              </a:defRPr>
            </a:pPr>
            <a:endParaRPr lang="en-US"/>
          </a:p>
        </c:txPr>
        <c:crossAx val="671661520"/>
        <c:crosses val="autoZero"/>
        <c:auto val="1"/>
        <c:lblAlgn val="ctr"/>
        <c:lblOffset val="100"/>
        <c:tickLblSkip val="24"/>
        <c:tickMarkSkip val="8"/>
        <c:noMultiLvlLbl val="1"/>
      </c:catAx>
      <c:valAx>
        <c:axId val="671661520"/>
        <c:scaling>
          <c:orientation val="minMax"/>
          <c:max val="0.15000000000000002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/>
                    <a:ea typeface="+mn-ea"/>
                    <a:cs typeface="+mn-cs"/>
                  </a:defRPr>
                </a:pPr>
                <a:r>
                  <a:rPr lang="en-US"/>
                  <a:t>Loan Growth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/>
                <a:ea typeface="+mn-ea"/>
                <a:cs typeface="+mn-cs"/>
              </a:defRPr>
            </a:pPr>
            <a:endParaRPr lang="en-US"/>
          </a:p>
        </c:txPr>
        <c:crossAx val="671661192"/>
        <c:crosses val="autoZero"/>
        <c:crossBetween val="between"/>
      </c:valAx>
      <c:valAx>
        <c:axId val="670131024"/>
        <c:scaling>
          <c:orientation val="minMax"/>
          <c:max val="0.2"/>
          <c:min val="-0.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/>
                <a:ea typeface="+mn-ea"/>
                <a:cs typeface="+mn-cs"/>
              </a:defRPr>
            </a:pPr>
            <a:endParaRPr lang="en-US"/>
          </a:p>
        </c:txPr>
        <c:crossAx val="670132008"/>
        <c:crosses val="max"/>
        <c:crossBetween val="between"/>
      </c:valAx>
      <c:catAx>
        <c:axId val="670132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1310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 Neue" panose="02000503000000020004" pitchFamily="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207869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47738-77C5-4245-BEF1-683C590D7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26</xdr:row>
      <xdr:rowOff>19050</xdr:rowOff>
    </xdr:from>
    <xdr:to>
      <xdr:col>11</xdr:col>
      <xdr:colOff>417419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47738-77C5-4245-BEF1-683C590D7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11</xdr:col>
      <xdr:colOff>207869</xdr:colOff>
      <xdr:row>76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7738-77C5-4245-BEF1-683C590D7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11</xdr:col>
      <xdr:colOff>207869</xdr:colOff>
      <xdr:row>102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047738-77C5-4245-BEF1-683C590D7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11</xdr:col>
      <xdr:colOff>207869</xdr:colOff>
      <xdr:row>127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047738-77C5-4245-BEF1-683C590D7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104775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21</xdr:col>
      <xdr:colOff>66675</xdr:colOff>
      <xdr:row>22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24</xdr:row>
      <xdr:rowOff>38100</xdr:rowOff>
    </xdr:from>
    <xdr:to>
      <xdr:col>18</xdr:col>
      <xdr:colOff>409575</xdr:colOff>
      <xdr:row>32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30</xdr:col>
      <xdr:colOff>66675</xdr:colOff>
      <xdr:row>32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GrowthData_Indust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ang/Desktop/R_work/Pub_national_scen_20170210%20(revised%202%2010%202017)_editCRM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D_Data"/>
      <sheetName val="ModelBuildRaw"/>
      <sheetName val="LoanGrowth_data_python"/>
      <sheetName val="LoanGrowth_data_full"/>
      <sheetName val="ModelBuildPreProcessed (2)"/>
      <sheetName val="ModelBuildRecentHist"/>
      <sheetName val="DataVisual"/>
      <sheetName val="Recession"/>
      <sheetName val="Description"/>
    </sheetNames>
    <sheetDataSet>
      <sheetData sheetId="0">
        <row r="2">
          <cell r="A2">
            <v>26665</v>
          </cell>
        </row>
        <row r="3">
          <cell r="A3">
            <v>26755</v>
          </cell>
          <cell r="F3">
            <v>4.7982551974495941E-2</v>
          </cell>
        </row>
        <row r="4">
          <cell r="A4">
            <v>26846</v>
          </cell>
          <cell r="F4">
            <v>3.6997368832118564E-2</v>
          </cell>
        </row>
        <row r="5">
          <cell r="A5">
            <v>26938</v>
          </cell>
          <cell r="F5">
            <v>1.8147357315728703E-2</v>
          </cell>
        </row>
        <row r="6">
          <cell r="A6">
            <v>27030</v>
          </cell>
          <cell r="F6">
            <v>5.1817186694298634E-2</v>
          </cell>
        </row>
        <row r="7">
          <cell r="A7">
            <v>27120</v>
          </cell>
          <cell r="F7">
            <v>5.8289797343031587E-2</v>
          </cell>
        </row>
        <row r="8">
          <cell r="A8">
            <v>27211</v>
          </cell>
          <cell r="F8">
            <v>4.0083828708920979E-2</v>
          </cell>
        </row>
        <row r="9">
          <cell r="A9">
            <v>27303</v>
          </cell>
          <cell r="F9">
            <v>1.7773256157545294E-2</v>
          </cell>
        </row>
        <row r="10">
          <cell r="A10">
            <v>27395</v>
          </cell>
          <cell r="F10">
            <v>-2.0498309701109791E-2</v>
          </cell>
        </row>
        <row r="11">
          <cell r="A11">
            <v>27485</v>
          </cell>
          <cell r="F11">
            <v>-1.8093632549995405E-2</v>
          </cell>
        </row>
        <row r="12">
          <cell r="A12">
            <v>27576</v>
          </cell>
          <cell r="F12">
            <v>-8.8485022712414315E-3</v>
          </cell>
        </row>
        <row r="13">
          <cell r="A13">
            <v>27668</v>
          </cell>
          <cell r="F13">
            <v>6.6922947282249965E-3</v>
          </cell>
        </row>
        <row r="14">
          <cell r="A14">
            <v>27760</v>
          </cell>
          <cell r="F14">
            <v>-3.1276782423112104E-2</v>
          </cell>
        </row>
        <row r="15">
          <cell r="A15">
            <v>27851</v>
          </cell>
          <cell r="F15">
            <v>9.0360106924444478E-3</v>
          </cell>
        </row>
        <row r="16">
          <cell r="A16">
            <v>27942</v>
          </cell>
          <cell r="F16">
            <v>1.0084841395695317E-2</v>
          </cell>
        </row>
        <row r="17">
          <cell r="A17">
            <v>28034</v>
          </cell>
          <cell r="F17">
            <v>2.0501995584491079E-2</v>
          </cell>
        </row>
        <row r="18">
          <cell r="A18">
            <v>28126</v>
          </cell>
          <cell r="F18">
            <v>2.2570244066498758E-2</v>
          </cell>
        </row>
        <row r="19">
          <cell r="A19">
            <v>28216</v>
          </cell>
          <cell r="F19">
            <v>2.5034841255024746E-2</v>
          </cell>
        </row>
        <row r="20">
          <cell r="A20">
            <v>28307</v>
          </cell>
          <cell r="F20">
            <v>2.5628798790255675E-2</v>
          </cell>
        </row>
        <row r="21">
          <cell r="A21">
            <v>28399</v>
          </cell>
          <cell r="F21">
            <v>2.843292251378525E-2</v>
          </cell>
        </row>
        <row r="22">
          <cell r="A22">
            <v>28491</v>
          </cell>
          <cell r="F22">
            <v>4.5641467776318959E-2</v>
          </cell>
        </row>
        <row r="23">
          <cell r="A23">
            <v>28581</v>
          </cell>
          <cell r="F23">
            <v>4.4376583787964795E-2</v>
          </cell>
        </row>
        <row r="24">
          <cell r="A24">
            <v>28672</v>
          </cell>
          <cell r="F24">
            <v>2.9081511639186854E-2</v>
          </cell>
        </row>
        <row r="25">
          <cell r="A25">
            <v>28764</v>
          </cell>
          <cell r="F25">
            <v>2.5266180257851333E-2</v>
          </cell>
        </row>
        <row r="26">
          <cell r="A26">
            <v>28856</v>
          </cell>
          <cell r="F26">
            <v>5.1548858042387569E-2</v>
          </cell>
        </row>
        <row r="27">
          <cell r="A27">
            <v>28946</v>
          </cell>
          <cell r="F27">
            <v>6.0787568976757349E-2</v>
          </cell>
        </row>
        <row r="28">
          <cell r="A28">
            <v>29037</v>
          </cell>
          <cell r="F28">
            <v>3.9289054898890778E-2</v>
          </cell>
        </row>
        <row r="29">
          <cell r="A29">
            <v>29129</v>
          </cell>
          <cell r="F29">
            <v>1.8726088529802967E-2</v>
          </cell>
        </row>
        <row r="30">
          <cell r="A30">
            <v>29221</v>
          </cell>
          <cell r="F30">
            <v>3.0953798638680894E-2</v>
          </cell>
        </row>
        <row r="31">
          <cell r="A31">
            <v>29312</v>
          </cell>
          <cell r="F31">
            <v>-1.0032743543896537E-2</v>
          </cell>
        </row>
        <row r="32">
          <cell r="A32">
            <v>29403</v>
          </cell>
          <cell r="F32">
            <v>2.709273097455505E-2</v>
          </cell>
        </row>
        <row r="33">
          <cell r="A33">
            <v>29495</v>
          </cell>
          <cell r="F33">
            <v>5.6077331368979438E-2</v>
          </cell>
        </row>
        <row r="34">
          <cell r="A34">
            <v>29587</v>
          </cell>
          <cell r="F34">
            <v>9.5961544941030805E-3</v>
          </cell>
        </row>
        <row r="35">
          <cell r="A35">
            <v>29677</v>
          </cell>
          <cell r="F35">
            <v>4.4206817315039469E-2</v>
          </cell>
        </row>
        <row r="36">
          <cell r="A36">
            <v>29768</v>
          </cell>
          <cell r="F36">
            <v>3.6038055935725496E-2</v>
          </cell>
        </row>
        <row r="37">
          <cell r="A37">
            <v>29860</v>
          </cell>
          <cell r="F37">
            <v>3.0419459954889625E-2</v>
          </cell>
        </row>
        <row r="38">
          <cell r="A38">
            <v>29952</v>
          </cell>
          <cell r="F38">
            <v>4.1792400955519567E-2</v>
          </cell>
        </row>
        <row r="39">
          <cell r="A39">
            <v>30042</v>
          </cell>
          <cell r="F39">
            <v>4.3421154419491605E-2</v>
          </cell>
        </row>
        <row r="40">
          <cell r="A40">
            <v>30133</v>
          </cell>
          <cell r="F40">
            <v>2.3978301335280967E-2</v>
          </cell>
        </row>
        <row r="41">
          <cell r="A41">
            <v>30225</v>
          </cell>
          <cell r="F41">
            <v>-4.1547403790651192E-3</v>
          </cell>
        </row>
        <row r="42">
          <cell r="A42">
            <v>30317</v>
          </cell>
          <cell r="F42">
            <v>9.6882221605564898E-3</v>
          </cell>
        </row>
        <row r="43">
          <cell r="A43">
            <v>30407</v>
          </cell>
          <cell r="F43">
            <v>-1.9853461619003428E-3</v>
          </cell>
        </row>
        <row r="44">
          <cell r="A44">
            <v>30498</v>
          </cell>
          <cell r="F44">
            <v>2.2610829132980594E-2</v>
          </cell>
        </row>
        <row r="45">
          <cell r="A45">
            <v>30590</v>
          </cell>
          <cell r="F45">
            <v>3.0457619880959227E-2</v>
          </cell>
        </row>
        <row r="46">
          <cell r="A46">
            <v>30682</v>
          </cell>
          <cell r="F46">
            <v>3.9540558959784429E-2</v>
          </cell>
        </row>
        <row r="47">
          <cell r="A47">
            <v>30773</v>
          </cell>
          <cell r="F47">
            <v>4.7671087348870475E-2</v>
          </cell>
        </row>
        <row r="48">
          <cell r="A48">
            <v>30864</v>
          </cell>
          <cell r="F48">
            <v>1.9783186168572494E-2</v>
          </cell>
        </row>
        <row r="49">
          <cell r="A49">
            <v>30956</v>
          </cell>
          <cell r="F49">
            <v>2.6373059801876438E-2</v>
          </cell>
        </row>
        <row r="50">
          <cell r="A50">
            <v>31048</v>
          </cell>
          <cell r="F50">
            <v>1.5057497882167491E-2</v>
          </cell>
        </row>
        <row r="51">
          <cell r="A51">
            <v>31138</v>
          </cell>
          <cell r="F51">
            <v>1.3754353604015631E-3</v>
          </cell>
          <cell r="G51">
            <v>2.176782187079174E-2</v>
          </cell>
        </row>
        <row r="52">
          <cell r="A52">
            <v>31229</v>
          </cell>
          <cell r="F52">
            <v>2.7583852270561711E-2</v>
          </cell>
          <cell r="G52">
            <v>2.3839036622255263E-3</v>
          </cell>
        </row>
        <row r="53">
          <cell r="A53">
            <v>31321</v>
          </cell>
          <cell r="F53">
            <v>2.3875693302675173E-3</v>
          </cell>
          <cell r="G53">
            <v>1.4394048112453607E-2</v>
          </cell>
        </row>
        <row r="54">
          <cell r="A54">
            <v>31413</v>
          </cell>
          <cell r="F54">
            <v>2.1005160916850361E-2</v>
          </cell>
          <cell r="G54">
            <v>2.2596230014975308E-2</v>
          </cell>
        </row>
        <row r="55">
          <cell r="A55">
            <v>31503</v>
          </cell>
          <cell r="F55">
            <v>1.3063821335301927E-2</v>
          </cell>
          <cell r="G55">
            <v>7.0313354542015953E-3</v>
          </cell>
        </row>
        <row r="56">
          <cell r="A56">
            <v>31594</v>
          </cell>
          <cell r="F56">
            <v>5.9434901873008658E-3</v>
          </cell>
          <cell r="G56">
            <v>-1.727783111141365E-2</v>
          </cell>
        </row>
        <row r="57">
          <cell r="A57">
            <v>31686</v>
          </cell>
          <cell r="F57">
            <v>7.0414418415686228E-2</v>
          </cell>
          <cell r="G57">
            <v>2.1860378756246641E-2</v>
          </cell>
        </row>
        <row r="58">
          <cell r="A58">
            <v>31778</v>
          </cell>
          <cell r="F58">
            <v>-9.2166066926275964E-3</v>
          </cell>
          <cell r="G58">
            <v>1.0624950868188602E-2</v>
          </cell>
        </row>
        <row r="59">
          <cell r="A59">
            <v>31868</v>
          </cell>
          <cell r="F59">
            <v>9.0637056290544717E-3</v>
          </cell>
          <cell r="G59">
            <v>-4.3112710783201492E-3</v>
          </cell>
        </row>
        <row r="60">
          <cell r="A60">
            <v>31959</v>
          </cell>
          <cell r="F60">
            <v>1.9009795930318582E-2</v>
          </cell>
          <cell r="G60">
            <v>-8.1351984346617508E-3</v>
          </cell>
        </row>
        <row r="61">
          <cell r="A61">
            <v>32051</v>
          </cell>
          <cell r="F61">
            <v>-6.5448700238128195E-4</v>
          </cell>
          <cell r="G61">
            <v>1.2761307939173216E-2</v>
          </cell>
        </row>
        <row r="62">
          <cell r="A62">
            <v>32143</v>
          </cell>
          <cell r="F62">
            <v>1.3941264924738645E-2</v>
          </cell>
          <cell r="G62">
            <v>5.703109718183527E-3</v>
          </cell>
        </row>
        <row r="63">
          <cell r="A63">
            <v>32234</v>
          </cell>
          <cell r="F63">
            <v>3.3030644801681608E-2</v>
          </cell>
          <cell r="G63">
            <v>2.1371316850265901E-2</v>
          </cell>
        </row>
        <row r="64">
          <cell r="A64">
            <v>32325</v>
          </cell>
          <cell r="F64">
            <v>4.8569171435521594E-3</v>
          </cell>
          <cell r="G64">
            <v>1.0652912335980373E-3</v>
          </cell>
        </row>
        <row r="65">
          <cell r="A65">
            <v>32417</v>
          </cell>
          <cell r="F65">
            <v>1.5216197821232912E-2</v>
          </cell>
          <cell r="G65">
            <v>7.4938886072160931E-3</v>
          </cell>
        </row>
        <row r="66">
          <cell r="A66">
            <v>32509</v>
          </cell>
          <cell r="F66">
            <v>2.1638973088233624E-2</v>
          </cell>
          <cell r="G66">
            <v>1.116830907124202E-2</v>
          </cell>
        </row>
        <row r="67">
          <cell r="A67">
            <v>32599</v>
          </cell>
          <cell r="F67">
            <v>1.0011956469082262E-2</v>
          </cell>
          <cell r="G67">
            <v>1.1952568109688899E-2</v>
          </cell>
        </row>
        <row r="68">
          <cell r="A68">
            <v>32690</v>
          </cell>
          <cell r="F68">
            <v>1.9946703059372833E-2</v>
          </cell>
          <cell r="G68">
            <v>-1.7909228455473246E-3</v>
          </cell>
        </row>
        <row r="69">
          <cell r="A69">
            <v>32782</v>
          </cell>
          <cell r="F69">
            <v>-5.2388840252277024E-4</v>
          </cell>
          <cell r="G69">
            <v>9.889414245642077E-3</v>
          </cell>
        </row>
        <row r="70">
          <cell r="A70">
            <v>32874</v>
          </cell>
          <cell r="F70">
            <v>4.1140391778515927E-3</v>
          </cell>
          <cell r="G70">
            <v>-1.1075363196074625E-2</v>
          </cell>
        </row>
        <row r="71">
          <cell r="A71">
            <v>32964</v>
          </cell>
          <cell r="F71">
            <v>5.0090825011894343E-3</v>
          </cell>
          <cell r="G71">
            <v>-7.314324094994812E-3</v>
          </cell>
        </row>
        <row r="72">
          <cell r="A72">
            <v>33055</v>
          </cell>
          <cell r="F72">
            <v>-4.2502949180134118E-3</v>
          </cell>
          <cell r="G72">
            <v>-8.4155300780570097E-3</v>
          </cell>
        </row>
        <row r="73">
          <cell r="A73">
            <v>33147</v>
          </cell>
          <cell r="F73">
            <v>6.1714963716168192E-3</v>
          </cell>
          <cell r="G73">
            <v>-5.711359826944892E-3</v>
          </cell>
        </row>
        <row r="74">
          <cell r="A74">
            <v>33239</v>
          </cell>
          <cell r="F74">
            <v>-1.0978094523890574E-2</v>
          </cell>
          <cell r="G74">
            <v>-1.6726742190922426E-2</v>
          </cell>
        </row>
        <row r="75">
          <cell r="A75">
            <v>33329</v>
          </cell>
          <cell r="F75">
            <v>-1.4161032418650949E-2</v>
          </cell>
          <cell r="G75">
            <v>-2.7183241855565192E-2</v>
          </cell>
        </row>
        <row r="76">
          <cell r="A76">
            <v>33420</v>
          </cell>
          <cell r="F76">
            <v>-9.120388508440087E-3</v>
          </cell>
          <cell r="G76">
            <v>-5.1750687928696526E-2</v>
          </cell>
        </row>
        <row r="77">
          <cell r="A77">
            <v>33512</v>
          </cell>
          <cell r="F77">
            <v>-3.4312643573501736E-3</v>
          </cell>
          <cell r="G77">
            <v>-2.0531590151308718E-2</v>
          </cell>
        </row>
        <row r="78">
          <cell r="A78">
            <v>33604</v>
          </cell>
          <cell r="F78">
            <v>-1.9613276792588986E-2</v>
          </cell>
          <cell r="G78">
            <v>-8.6990269278908738E-3</v>
          </cell>
        </row>
        <row r="79">
          <cell r="A79">
            <v>33695</v>
          </cell>
          <cell r="F79">
            <v>-1.0844518238688311E-2</v>
          </cell>
          <cell r="G79">
            <v>-2.5419744536155853E-2</v>
          </cell>
        </row>
        <row r="80">
          <cell r="A80">
            <v>33786</v>
          </cell>
          <cell r="F80">
            <v>-3.3206062654745987E-3</v>
          </cell>
          <cell r="G80">
            <v>-5.1500330741515013E-2</v>
          </cell>
        </row>
        <row r="81">
          <cell r="A81">
            <v>33878</v>
          </cell>
          <cell r="F81">
            <v>-4.2175507612588611E-3</v>
          </cell>
          <cell r="G81">
            <v>-3.165913710054793E-3</v>
          </cell>
        </row>
        <row r="82">
          <cell r="A82">
            <v>33970</v>
          </cell>
          <cell r="F82">
            <v>-1.2165353667110201E-2</v>
          </cell>
          <cell r="G82">
            <v>-1.6874412722525645E-2</v>
          </cell>
        </row>
        <row r="83">
          <cell r="A83">
            <v>34060</v>
          </cell>
          <cell r="F83">
            <v>3.0990194739352961E-3</v>
          </cell>
          <cell r="G83">
            <v>-2.1045330216343756E-2</v>
          </cell>
        </row>
        <row r="84">
          <cell r="A84">
            <v>34151</v>
          </cell>
          <cell r="F84">
            <v>-7.1997578710615998E-3</v>
          </cell>
          <cell r="G84">
            <v>-2.2960939318431909E-2</v>
          </cell>
        </row>
        <row r="85">
          <cell r="A85">
            <v>34243</v>
          </cell>
          <cell r="F85">
            <v>-5.338046383718863E-3</v>
          </cell>
          <cell r="G85">
            <v>2.2256115618105761E-2</v>
          </cell>
        </row>
        <row r="86">
          <cell r="A86">
            <v>34335</v>
          </cell>
          <cell r="F86">
            <v>2.5807985538067384E-2</v>
          </cell>
          <cell r="G86">
            <v>9.5140639700005726E-3</v>
          </cell>
        </row>
        <row r="87">
          <cell r="A87">
            <v>34425</v>
          </cell>
          <cell r="F87">
            <v>1.8107531248504932E-2</v>
          </cell>
          <cell r="G87">
            <v>2.255261777899022E-2</v>
          </cell>
        </row>
        <row r="88">
          <cell r="A88">
            <v>34516</v>
          </cell>
          <cell r="F88">
            <v>2.6502160919049635E-2</v>
          </cell>
          <cell r="G88">
            <v>-1.0883585034698214E-2</v>
          </cell>
        </row>
        <row r="89">
          <cell r="A89">
            <v>34608</v>
          </cell>
          <cell r="F89">
            <v>3.0447388149409695E-2</v>
          </cell>
          <cell r="G89">
            <v>3.3834125375010501E-2</v>
          </cell>
        </row>
        <row r="90">
          <cell r="A90">
            <v>34700</v>
          </cell>
          <cell r="F90">
            <v>4.5305080631208874E-2</v>
          </cell>
          <cell r="G90">
            <v>2.980868659098505E-2</v>
          </cell>
        </row>
        <row r="91">
          <cell r="A91">
            <v>34790</v>
          </cell>
          <cell r="F91">
            <v>2.4928240074279632E-2</v>
          </cell>
          <cell r="G91">
            <v>3.9513828931670401E-2</v>
          </cell>
        </row>
        <row r="92">
          <cell r="A92">
            <v>34881</v>
          </cell>
          <cell r="F92">
            <v>1.988219784376713E-2</v>
          </cell>
          <cell r="G92">
            <v>-9.7062303747199848E-4</v>
          </cell>
        </row>
        <row r="93">
          <cell r="A93">
            <v>34973</v>
          </cell>
          <cell r="F93">
            <v>1.3596891156212446E-2</v>
          </cell>
          <cell r="G93">
            <v>2.3444765989379165E-2</v>
          </cell>
        </row>
        <row r="94">
          <cell r="A94">
            <v>35065</v>
          </cell>
          <cell r="F94">
            <v>1.891982769170136E-2</v>
          </cell>
          <cell r="G94">
            <v>2.2298643743184295E-2</v>
          </cell>
        </row>
        <row r="95">
          <cell r="A95">
            <v>35156</v>
          </cell>
          <cell r="F95">
            <v>2.0012327787385067E-2</v>
          </cell>
          <cell r="G95">
            <v>-5.4112349591125312E-2</v>
          </cell>
        </row>
        <row r="96">
          <cell r="A96">
            <v>35247</v>
          </cell>
          <cell r="F96">
            <v>2.4156005458975588E-2</v>
          </cell>
          <cell r="G96">
            <v>-1.6376335448140638E-2</v>
          </cell>
        </row>
        <row r="97">
          <cell r="A97">
            <v>35339</v>
          </cell>
          <cell r="F97">
            <v>2.3846484062739804E-2</v>
          </cell>
          <cell r="G97">
            <v>1.5045416747282407E-2</v>
          </cell>
        </row>
        <row r="98">
          <cell r="A98">
            <v>35431</v>
          </cell>
          <cell r="F98">
            <v>2.2777449678480857E-2</v>
          </cell>
          <cell r="G98">
            <v>-1.6013986363493833E-3</v>
          </cell>
        </row>
        <row r="99">
          <cell r="A99">
            <v>35521</v>
          </cell>
          <cell r="F99">
            <v>2.0522557010826562E-2</v>
          </cell>
          <cell r="G99">
            <v>-9.544358262459969E-2</v>
          </cell>
        </row>
        <row r="100">
          <cell r="A100">
            <v>35612</v>
          </cell>
          <cell r="F100">
            <v>1.6796693267443222E-2</v>
          </cell>
          <cell r="G100">
            <v>-1.6760925979408346E-2</v>
          </cell>
        </row>
        <row r="101">
          <cell r="A101">
            <v>35704</v>
          </cell>
          <cell r="F101">
            <v>2.6589988854415568E-2</v>
          </cell>
          <cell r="G101">
            <v>-6.2883626356213264E-4</v>
          </cell>
        </row>
        <row r="102">
          <cell r="A102">
            <v>35796</v>
          </cell>
          <cell r="F102">
            <v>1.5411175182455026E-2</v>
          </cell>
          <cell r="G102">
            <v>1.0252481485678354E-2</v>
          </cell>
        </row>
        <row r="103">
          <cell r="A103">
            <v>35886</v>
          </cell>
          <cell r="F103">
            <v>3.1440719593075851E-2</v>
          </cell>
          <cell r="G103">
            <v>1.8596580174493921E-2</v>
          </cell>
        </row>
        <row r="104">
          <cell r="A104">
            <v>35977</v>
          </cell>
          <cell r="F104">
            <v>2.3827860442171011E-2</v>
          </cell>
          <cell r="G104">
            <v>-4.2658522754237963E-3</v>
          </cell>
        </row>
        <row r="105">
          <cell r="A105">
            <v>36069</v>
          </cell>
          <cell r="F105">
            <v>2.5050603672554163E-2</v>
          </cell>
          <cell r="G105">
            <v>-2.7630601481989947E-3</v>
          </cell>
        </row>
        <row r="106">
          <cell r="A106">
            <v>36161</v>
          </cell>
          <cell r="F106">
            <v>1.2790045053977385E-2</v>
          </cell>
          <cell r="G106">
            <v>3.3507224627141362E-2</v>
          </cell>
        </row>
        <row r="107">
          <cell r="A107">
            <v>36251</v>
          </cell>
          <cell r="F107">
            <v>3.1158208898428336E-3</v>
          </cell>
          <cell r="G107">
            <v>8.3441404194659098E-3</v>
          </cell>
        </row>
        <row r="108">
          <cell r="A108">
            <v>36342</v>
          </cell>
          <cell r="F108">
            <v>2.5473142236748934E-2</v>
          </cell>
          <cell r="G108">
            <v>-1.8956669920385063E-3</v>
          </cell>
        </row>
        <row r="109">
          <cell r="A109">
            <v>36434</v>
          </cell>
          <cell r="F109">
            <v>2.4105068163341518E-2</v>
          </cell>
          <cell r="G109">
            <v>1.5440421454730692E-2</v>
          </cell>
        </row>
        <row r="110">
          <cell r="A110">
            <v>36526</v>
          </cell>
          <cell r="F110">
            <v>2.7483526958113996E-2</v>
          </cell>
          <cell r="G110">
            <v>-1.6618674843459112E-2</v>
          </cell>
        </row>
        <row r="111">
          <cell r="A111">
            <v>36617</v>
          </cell>
          <cell r="F111">
            <v>3.3313679854507096E-2</v>
          </cell>
          <cell r="G111">
            <v>4.2405369723547519E-2</v>
          </cell>
        </row>
        <row r="112">
          <cell r="A112">
            <v>36708</v>
          </cell>
          <cell r="F112">
            <v>1.3486452104680744E-2</v>
          </cell>
          <cell r="G112">
            <v>1.3293596612618974E-2</v>
          </cell>
        </row>
        <row r="113">
          <cell r="A113">
            <v>36800</v>
          </cell>
          <cell r="F113">
            <v>1.201329540127364E-2</v>
          </cell>
          <cell r="G113">
            <v>1.7990071680636349E-2</v>
          </cell>
        </row>
        <row r="114">
          <cell r="A114">
            <v>36892</v>
          </cell>
          <cell r="F114">
            <v>1.8496832019482279E-3</v>
          </cell>
          <cell r="G114">
            <v>6.913856816680744E-2</v>
          </cell>
        </row>
        <row r="115">
          <cell r="A115">
            <v>36982</v>
          </cell>
          <cell r="F115">
            <v>-2.061884468042172E-2</v>
          </cell>
          <cell r="G115">
            <v>-1.2385421745783012E-2</v>
          </cell>
        </row>
        <row r="116">
          <cell r="A116">
            <v>37073</v>
          </cell>
          <cell r="F116">
            <v>-1.4327614031651578E-2</v>
          </cell>
          <cell r="G116">
            <v>-3.2029622930154641E-2</v>
          </cell>
        </row>
        <row r="117">
          <cell r="A117">
            <v>37165</v>
          </cell>
          <cell r="F117">
            <v>-3.518036625369457E-2</v>
          </cell>
          <cell r="G117">
            <v>-2.315131258637166E-2</v>
          </cell>
        </row>
        <row r="118">
          <cell r="A118">
            <v>37257</v>
          </cell>
          <cell r="F118">
            <v>-6.3424670289866673E-3</v>
          </cell>
          <cell r="G118">
            <v>-7.327760498652758E-3</v>
          </cell>
        </row>
        <row r="119">
          <cell r="A119">
            <v>37347</v>
          </cell>
          <cell r="F119">
            <v>-3.1217179437716146E-2</v>
          </cell>
          <cell r="G119">
            <v>1.4521625379742957E-2</v>
          </cell>
        </row>
        <row r="120">
          <cell r="A120">
            <v>37438</v>
          </cell>
          <cell r="F120">
            <v>-1.4697413080106784E-2</v>
          </cell>
          <cell r="G120">
            <v>-1.52963548045558E-2</v>
          </cell>
        </row>
        <row r="121">
          <cell r="A121">
            <v>37530</v>
          </cell>
          <cell r="F121">
            <v>-6.8498144211412539E-3</v>
          </cell>
          <cell r="G121">
            <v>-2.9890488160061145E-3</v>
          </cell>
        </row>
        <row r="122">
          <cell r="A122">
            <v>37622</v>
          </cell>
          <cell r="F122">
            <v>-2.5322199881483286E-2</v>
          </cell>
          <cell r="G122">
            <v>-5.5873911319511875E-3</v>
          </cell>
        </row>
        <row r="123">
          <cell r="A123">
            <v>37712</v>
          </cell>
          <cell r="F123">
            <v>-2.1415699703778424E-2</v>
          </cell>
          <cell r="G123">
            <v>8.2971977516844118E-3</v>
          </cell>
        </row>
        <row r="124">
          <cell r="A124">
            <v>37803</v>
          </cell>
          <cell r="F124">
            <v>-1.9975605938247133E-2</v>
          </cell>
          <cell r="G124">
            <v>4.1469011772061427E-3</v>
          </cell>
        </row>
        <row r="125">
          <cell r="A125">
            <v>37895</v>
          </cell>
          <cell r="F125">
            <v>-1.9912415558037931E-2</v>
          </cell>
          <cell r="G125">
            <v>-1.9416299387008101E-2</v>
          </cell>
        </row>
        <row r="126">
          <cell r="A126">
            <v>37987</v>
          </cell>
          <cell r="F126">
            <v>-1.7005241830732917E-2</v>
          </cell>
          <cell r="G126">
            <v>-1.1274442437939812E-2</v>
          </cell>
        </row>
        <row r="127">
          <cell r="A127">
            <v>38078</v>
          </cell>
          <cell r="F127">
            <v>7.9881123976409396E-3</v>
          </cell>
          <cell r="G127">
            <v>3.325292400165035E-2</v>
          </cell>
        </row>
        <row r="128">
          <cell r="A128">
            <v>38169</v>
          </cell>
          <cell r="F128">
            <v>1.6678072458635219E-2</v>
          </cell>
          <cell r="G128">
            <v>1.5938388247650408E-2</v>
          </cell>
        </row>
        <row r="129">
          <cell r="A129">
            <v>38261</v>
          </cell>
          <cell r="F129">
            <v>3.0394801614837676E-2</v>
          </cell>
          <cell r="G129">
            <v>9.5513912062701264E-4</v>
          </cell>
        </row>
        <row r="130">
          <cell r="A130">
            <v>38353</v>
          </cell>
          <cell r="F130">
            <v>3.7343429937591224E-2</v>
          </cell>
          <cell r="G130">
            <v>2.2239984295974041E-2</v>
          </cell>
        </row>
        <row r="131">
          <cell r="A131">
            <v>38443</v>
          </cell>
          <cell r="F131">
            <v>2.8220621881488463E-2</v>
          </cell>
          <cell r="G131">
            <v>2.1585077530942551E-2</v>
          </cell>
        </row>
        <row r="132">
          <cell r="A132">
            <v>38534</v>
          </cell>
          <cell r="F132">
            <v>3.185018680565338E-2</v>
          </cell>
          <cell r="G132">
            <v>2.7472694152280548E-2</v>
          </cell>
        </row>
        <row r="133">
          <cell r="A133">
            <v>38626</v>
          </cell>
          <cell r="F133">
            <v>3.456517262887196E-2</v>
          </cell>
          <cell r="G133">
            <v>1.8685726322205713E-2</v>
          </cell>
        </row>
        <row r="134">
          <cell r="A134">
            <v>38718</v>
          </cell>
          <cell r="F134">
            <v>2.7945117933671597E-2</v>
          </cell>
          <cell r="G134">
            <v>8.0864647427700016E-3</v>
          </cell>
        </row>
        <row r="135">
          <cell r="A135">
            <v>38808</v>
          </cell>
          <cell r="F135">
            <v>4.2824903709646985E-2</v>
          </cell>
          <cell r="G135">
            <v>3.4458643237450369E-2</v>
          </cell>
        </row>
        <row r="136">
          <cell r="A136">
            <v>38899</v>
          </cell>
          <cell r="F136">
            <v>2.3402797579979078E-2</v>
          </cell>
          <cell r="G136">
            <v>-5.8787854053339557E-3</v>
          </cell>
        </row>
        <row r="137">
          <cell r="A137">
            <v>38991</v>
          </cell>
          <cell r="F137">
            <v>3.0247434149839811E-2</v>
          </cell>
          <cell r="G137">
            <v>-1.8298037683662813E-2</v>
          </cell>
        </row>
        <row r="138">
          <cell r="A138">
            <v>39083</v>
          </cell>
          <cell r="F138">
            <v>3.1220200334380652E-2</v>
          </cell>
          <cell r="G138">
            <v>3.4931531255719947E-2</v>
          </cell>
        </row>
        <row r="139">
          <cell r="A139">
            <v>39173</v>
          </cell>
          <cell r="F139">
            <v>3.7086071903967184E-2</v>
          </cell>
          <cell r="G139">
            <v>2.8760005136309587E-2</v>
          </cell>
        </row>
        <row r="140">
          <cell r="A140">
            <v>39264</v>
          </cell>
          <cell r="F140">
            <v>7.2129969083724599E-2</v>
          </cell>
          <cell r="G140">
            <v>-1.346159992775053E-2</v>
          </cell>
        </row>
        <row r="141">
          <cell r="A141">
            <v>39356</v>
          </cell>
          <cell r="F141">
            <v>4.6144816166596041E-2</v>
          </cell>
          <cell r="G141">
            <v>2.7783192483486062E-2</v>
          </cell>
        </row>
        <row r="142">
          <cell r="A142">
            <v>39448</v>
          </cell>
          <cell r="F142">
            <v>3.739963284894178E-2</v>
          </cell>
          <cell r="G142">
            <v>-1.7032651327142311E-3</v>
          </cell>
        </row>
        <row r="143">
          <cell r="A143">
            <v>39539</v>
          </cell>
          <cell r="F143">
            <v>1.7752846361703347E-2</v>
          </cell>
          <cell r="G143">
            <v>1.934935947941702E-2</v>
          </cell>
        </row>
        <row r="144">
          <cell r="A144">
            <v>39630</v>
          </cell>
          <cell r="F144">
            <v>2.5199236654715247E-2</v>
          </cell>
          <cell r="G144">
            <v>3.8500216148886234E-2</v>
          </cell>
        </row>
        <row r="145">
          <cell r="A145">
            <v>39722</v>
          </cell>
          <cell r="F145">
            <v>-3.3391531273533111E-3</v>
          </cell>
          <cell r="G145">
            <v>-3.0030217026846894E-2</v>
          </cell>
        </row>
        <row r="146">
          <cell r="A146">
            <v>39814</v>
          </cell>
          <cell r="F146">
            <v>-1.963894391565341E-2</v>
          </cell>
          <cell r="G146">
            <v>-3.6691060714477912E-2</v>
          </cell>
        </row>
        <row r="147">
          <cell r="A147">
            <v>39904</v>
          </cell>
          <cell r="F147">
            <v>-4.9365051480840021E-2</v>
          </cell>
          <cell r="G147">
            <v>-3.1952573184985317E-2</v>
          </cell>
        </row>
        <row r="148">
          <cell r="A148">
            <v>39995</v>
          </cell>
          <cell r="F148">
            <v>-8.1607737970421368E-2</v>
          </cell>
          <cell r="G148">
            <v>-3.5730375195118153E-2</v>
          </cell>
        </row>
        <row r="149">
          <cell r="A149">
            <v>40087</v>
          </cell>
          <cell r="F149">
            <v>-5.1239102906540261E-2</v>
          </cell>
          <cell r="G149">
            <v>-3.0910300976215766E-2</v>
          </cell>
        </row>
        <row r="150">
          <cell r="A150">
            <v>40179</v>
          </cell>
          <cell r="F150">
            <v>-3.7263212386009041E-2</v>
          </cell>
          <cell r="G150">
            <v>-3.0723907511482944E-2</v>
          </cell>
        </row>
        <row r="151">
          <cell r="A151">
            <v>40269</v>
          </cell>
          <cell r="F151">
            <v>-2.2322160616801149E-2</v>
          </cell>
          <cell r="G151">
            <v>-3.4858543718055073E-2</v>
          </cell>
        </row>
        <row r="152">
          <cell r="A152">
            <v>40360</v>
          </cell>
          <cell r="F152">
            <v>8.4122558816897481E-4</v>
          </cell>
          <cell r="G152">
            <v>-5.3601936817496924E-3</v>
          </cell>
        </row>
        <row r="153">
          <cell r="A153">
            <v>40452</v>
          </cell>
          <cell r="F153">
            <v>6.4216893473039898E-3</v>
          </cell>
          <cell r="G153">
            <v>1.8909996413448414E-3</v>
          </cell>
        </row>
        <row r="154">
          <cell r="A154">
            <v>40544</v>
          </cell>
          <cell r="F154">
            <v>1.3215973053017249E-2</v>
          </cell>
          <cell r="G154">
            <v>-1.3213444942142468E-2</v>
          </cell>
        </row>
        <row r="155">
          <cell r="A155">
            <v>40634</v>
          </cell>
          <cell r="F155">
            <v>2.1617616758761438E-2</v>
          </cell>
          <cell r="G155">
            <v>-2.0833688859206587E-2</v>
          </cell>
        </row>
        <row r="156">
          <cell r="A156">
            <v>40725</v>
          </cell>
          <cell r="F156">
            <v>2.8031363497867331E-2</v>
          </cell>
          <cell r="G156">
            <v>-1.0401448281566182E-2</v>
          </cell>
        </row>
        <row r="157">
          <cell r="A157">
            <v>40817</v>
          </cell>
          <cell r="F157">
            <v>2.9339138847906003E-2</v>
          </cell>
          <cell r="G157">
            <v>8.4110421517989472E-3</v>
          </cell>
        </row>
        <row r="158">
          <cell r="A158">
            <v>40909</v>
          </cell>
          <cell r="F158">
            <v>3.5330091687304783E-2</v>
          </cell>
          <cell r="G158">
            <v>3.7070868003692982E-3</v>
          </cell>
        </row>
        <row r="159">
          <cell r="A159">
            <v>41000</v>
          </cell>
          <cell r="F159">
            <v>3.2093957774634446E-2</v>
          </cell>
          <cell r="G159">
            <v>9.5612374394800914E-3</v>
          </cell>
        </row>
        <row r="160">
          <cell r="A160">
            <v>41091</v>
          </cell>
          <cell r="F160">
            <v>2.8469761379405024E-2</v>
          </cell>
          <cell r="G160">
            <v>8.2739951964912687E-3</v>
          </cell>
        </row>
        <row r="161">
          <cell r="A161">
            <v>41183</v>
          </cell>
          <cell r="F161">
            <v>2.9289633611690746E-2</v>
          </cell>
          <cell r="G161">
            <v>7.1728504354125313E-3</v>
          </cell>
        </row>
        <row r="162">
          <cell r="A162">
            <v>41275</v>
          </cell>
          <cell r="F162">
            <v>1.5294667782535095E-2</v>
          </cell>
          <cell r="G162">
            <v>2.0552252207997789E-2</v>
          </cell>
        </row>
        <row r="163">
          <cell r="A163">
            <v>41365</v>
          </cell>
          <cell r="F163">
            <v>1.2157147104865632E-2</v>
          </cell>
          <cell r="G163">
            <v>2.3220269534574194E-3</v>
          </cell>
        </row>
        <row r="164">
          <cell r="A164">
            <v>41456</v>
          </cell>
          <cell r="F164">
            <v>7.8853820253967088E-3</v>
          </cell>
          <cell r="G164">
            <v>1.5933197623965653E-2</v>
          </cell>
        </row>
        <row r="165">
          <cell r="A165">
            <v>41548</v>
          </cell>
          <cell r="F165">
            <v>2.6468336254893123E-2</v>
          </cell>
          <cell r="G165">
            <v>1.9595920236397533E-2</v>
          </cell>
        </row>
        <row r="166">
          <cell r="A166">
            <v>41640</v>
          </cell>
          <cell r="F166">
            <v>3.5247744135571503E-2</v>
          </cell>
          <cell r="G166">
            <v>3.0985198288230056E-2</v>
          </cell>
        </row>
        <row r="167">
          <cell r="A167">
            <v>41730</v>
          </cell>
          <cell r="F167">
            <v>2.9157261597635535E-2</v>
          </cell>
          <cell r="G167">
            <v>-4.8072045433863167E-3</v>
          </cell>
        </row>
        <row r="168">
          <cell r="A168">
            <v>41821</v>
          </cell>
          <cell r="F168">
            <v>2.5175834913594691E-2</v>
          </cell>
          <cell r="G168">
            <v>1.3897301250015806E-2</v>
          </cell>
        </row>
        <row r="169">
          <cell r="A169">
            <v>41913</v>
          </cell>
          <cell r="F169">
            <v>2.7832301818682063E-2</v>
          </cell>
          <cell r="G169">
            <v>1.5230372538218333E-2</v>
          </cell>
        </row>
        <row r="170">
          <cell r="A170">
            <v>42005</v>
          </cell>
          <cell r="F170">
            <v>3.4928747074419036E-2</v>
          </cell>
          <cell r="G170">
            <v>2.8331748407988321E-2</v>
          </cell>
        </row>
        <row r="171">
          <cell r="A171">
            <v>42095</v>
          </cell>
          <cell r="F171">
            <v>2.4547968111322004E-2</v>
          </cell>
          <cell r="G171">
            <v>2.4842647109032001E-2</v>
          </cell>
        </row>
        <row r="172">
          <cell r="A172">
            <v>42186</v>
          </cell>
          <cell r="F172">
            <v>1.954023307907982E-2</v>
          </cell>
          <cell r="G172">
            <v>3.7772083698750085E-4</v>
          </cell>
        </row>
        <row r="173">
          <cell r="A173">
            <v>42278</v>
          </cell>
          <cell r="F173">
            <v>1.7162212767784076E-2</v>
          </cell>
          <cell r="G173">
            <v>-3.7557121544620326E-3</v>
          </cell>
        </row>
        <row r="174">
          <cell r="A174">
            <v>42370</v>
          </cell>
          <cell r="F174">
            <v>3.3267336453727786E-2</v>
          </cell>
          <cell r="G174">
            <v>2.0853379616731157E-2</v>
          </cell>
        </row>
        <row r="175">
          <cell r="A175">
            <v>42461</v>
          </cell>
          <cell r="F175">
            <v>1.7963606999708028E-2</v>
          </cell>
          <cell r="G175">
            <v>2.3592657845206269E-2</v>
          </cell>
        </row>
        <row r="176">
          <cell r="A176">
            <v>42552</v>
          </cell>
          <cell r="F176">
            <v>7.4659440002363096E-3</v>
          </cell>
          <cell r="G176">
            <v>3.9159418767691833E-3</v>
          </cell>
        </row>
        <row r="177">
          <cell r="A177">
            <v>42644</v>
          </cell>
          <cell r="F177">
            <v>3.350733701122998E-3</v>
          </cell>
          <cell r="G177">
            <v>-3.2901906687588479E-3</v>
          </cell>
        </row>
        <row r="178">
          <cell r="A178">
            <v>42736</v>
          </cell>
          <cell r="F178">
            <v>-9.4253443236215415E-3</v>
          </cell>
          <cell r="G178">
            <v>1.0604714192353768E-2</v>
          </cell>
        </row>
        <row r="179">
          <cell r="A179">
            <v>42826</v>
          </cell>
          <cell r="F179">
            <v>7.0084645286490046E-3</v>
          </cell>
          <cell r="G179">
            <v>1.9838739850728027E-2</v>
          </cell>
        </row>
        <row r="180">
          <cell r="A180">
            <v>42917</v>
          </cell>
          <cell r="F180">
            <v>1.5310303632166554E-2</v>
          </cell>
          <cell r="G180">
            <v>7.9418582629640772E-3</v>
          </cell>
        </row>
        <row r="181">
          <cell r="A181">
            <v>43009</v>
          </cell>
          <cell r="F181">
            <v>9.8988764784286361E-4</v>
          </cell>
          <cell r="G181">
            <v>-3.0255763123635667E-3</v>
          </cell>
        </row>
        <row r="182">
          <cell r="A182">
            <v>43101</v>
          </cell>
          <cell r="F182">
            <v>6.8252913644662001E-3</v>
          </cell>
          <cell r="G182">
            <v>2.192623894810097E-2</v>
          </cell>
        </row>
        <row r="183">
          <cell r="A183">
            <v>43191</v>
          </cell>
          <cell r="F183">
            <v>3.3739700148182103E-2</v>
          </cell>
          <cell r="G183">
            <v>1.5735130808720552E-2</v>
          </cell>
        </row>
        <row r="184">
          <cell r="A184">
            <v>43282</v>
          </cell>
          <cell r="F184">
            <v>1.0149223544301275E-2</v>
          </cell>
          <cell r="G184">
            <v>1.3187979752515577E-2</v>
          </cell>
        </row>
        <row r="185">
          <cell r="A185">
            <v>43374</v>
          </cell>
          <cell r="F185">
            <v>4.2416017345954959E-2</v>
          </cell>
          <cell r="G185">
            <v>1.4217606776613457E-2</v>
          </cell>
        </row>
        <row r="186">
          <cell r="A186">
            <v>43466</v>
          </cell>
          <cell r="F186">
            <v>9.0836768016607835E-3</v>
          </cell>
          <cell r="G186">
            <v>-2.3590659648840277E-3</v>
          </cell>
        </row>
        <row r="187">
          <cell r="A187">
            <v>43556</v>
          </cell>
          <cell r="F187">
            <v>5.7527349371591747E-3</v>
          </cell>
          <cell r="G187">
            <v>5.9680468679340938E-3</v>
          </cell>
        </row>
        <row r="188">
          <cell r="A188">
            <v>43647</v>
          </cell>
          <cell r="F188">
            <v>6.763551097999739E-3</v>
          </cell>
          <cell r="G188">
            <v>1.4442606183344593E-2</v>
          </cell>
        </row>
        <row r="189">
          <cell r="A189">
            <v>43739</v>
          </cell>
          <cell r="F189">
            <v>-4.1129589919617635E-3</v>
          </cell>
          <cell r="G189">
            <v>-4.6798566668159727E-3</v>
          </cell>
        </row>
        <row r="190">
          <cell r="A190">
            <v>43831</v>
          </cell>
          <cell r="F190">
            <v>0.14043460525261858</v>
          </cell>
          <cell r="G190">
            <v>2.6351348552935167E-2</v>
          </cell>
        </row>
        <row r="191">
          <cell r="A191">
            <v>43922</v>
          </cell>
          <cell r="F191">
            <v>5.8090077401402672E-2</v>
          </cell>
          <cell r="G191"/>
        </row>
        <row r="192">
          <cell r="A192">
            <v>44013</v>
          </cell>
        </row>
      </sheetData>
      <sheetData sheetId="1">
        <row r="1">
          <cell r="A1" t="str">
            <v>observation_date</v>
          </cell>
          <cell r="B1" t="str">
            <v>TOTCI_growth</v>
          </cell>
          <cell r="C1" t="str">
            <v>ACILOB_growth</v>
          </cell>
          <cell r="E1" t="str">
            <v>Nominal GDP growth</v>
          </cell>
          <cell r="L1" t="str">
            <v>Market Volatility Index (VIX)</v>
          </cell>
          <cell r="M1" t="str">
            <v>YieldSpread</v>
          </cell>
          <cell r="N1" t="str">
            <v>CREPriceMomentum</v>
          </cell>
          <cell r="O1" t="str">
            <v>DRTSCILM</v>
          </cell>
          <cell r="Q1" t="str">
            <v>CREPM</v>
          </cell>
        </row>
        <row r="2">
          <cell r="A2">
            <v>27760</v>
          </cell>
          <cell r="B2">
            <v>-3.1276782423112104E-2</v>
          </cell>
          <cell r="E2">
            <v>14</v>
          </cell>
          <cell r="O2">
            <v>0</v>
          </cell>
          <cell r="P2">
            <v>0</v>
          </cell>
          <cell r="R2">
            <v>0</v>
          </cell>
        </row>
        <row r="3">
          <cell r="A3">
            <v>27851</v>
          </cell>
          <cell r="B3">
            <v>9.0360106924444478E-3</v>
          </cell>
          <cell r="E3">
            <v>7.3</v>
          </cell>
          <cell r="O3">
            <v>0</v>
          </cell>
          <cell r="P3">
            <v>0</v>
          </cell>
          <cell r="R3">
            <v>0</v>
          </cell>
        </row>
        <row r="4">
          <cell r="A4">
            <v>27942</v>
          </cell>
          <cell r="B4">
            <v>1.0084841395695317E-2</v>
          </cell>
          <cell r="E4">
            <v>7.4</v>
          </cell>
          <cell r="O4">
            <v>0</v>
          </cell>
          <cell r="P4">
            <v>1.22</v>
          </cell>
          <cell r="R4">
            <v>0</v>
          </cell>
        </row>
        <row r="5">
          <cell r="A5">
            <v>28034</v>
          </cell>
          <cell r="B5">
            <v>2.0501995584491079E-2</v>
          </cell>
          <cell r="E5">
            <v>10.5</v>
          </cell>
          <cell r="O5">
            <v>0</v>
          </cell>
          <cell r="P5">
            <v>1.47</v>
          </cell>
          <cell r="R5">
            <v>0</v>
          </cell>
        </row>
        <row r="6">
          <cell r="A6">
            <v>28126</v>
          </cell>
          <cell r="B6">
            <v>2.2570244066498758E-2</v>
          </cell>
          <cell r="E6">
            <v>11.6</v>
          </cell>
          <cell r="O6">
            <v>0</v>
          </cell>
          <cell r="P6">
            <v>1.41</v>
          </cell>
          <cell r="R6">
            <v>0</v>
          </cell>
        </row>
        <row r="7">
          <cell r="A7">
            <v>28216</v>
          </cell>
          <cell r="B7">
            <v>2.5034841255024746E-2</v>
          </cell>
          <cell r="E7">
            <v>14.3</v>
          </cell>
          <cell r="O7">
            <v>0</v>
          </cell>
          <cell r="P7">
            <v>1.1200000000000001</v>
          </cell>
          <cell r="R7">
            <v>0</v>
          </cell>
        </row>
        <row r="8">
          <cell r="A8">
            <v>28307</v>
          </cell>
          <cell r="B8">
            <v>2.5628798790255675E-2</v>
          </cell>
          <cell r="E8">
            <v>12.6</v>
          </cell>
          <cell r="O8">
            <v>0</v>
          </cell>
          <cell r="P8">
            <v>0.59</v>
          </cell>
          <cell r="R8">
            <v>0</v>
          </cell>
        </row>
        <row r="9">
          <cell r="A9">
            <v>28399</v>
          </cell>
          <cell r="B9">
            <v>2.843292251378525E-2</v>
          </cell>
          <cell r="E9">
            <v>9</v>
          </cell>
          <cell r="O9">
            <v>0</v>
          </cell>
          <cell r="P9">
            <v>0.56000000000000005</v>
          </cell>
          <cell r="R9">
            <v>0</v>
          </cell>
        </row>
        <row r="10">
          <cell r="A10">
            <v>28491</v>
          </cell>
          <cell r="B10">
            <v>4.5641467776318959E-2</v>
          </cell>
          <cell r="E10">
            <v>7.6</v>
          </cell>
          <cell r="O10">
            <v>0</v>
          </cell>
          <cell r="P10">
            <v>0.45</v>
          </cell>
          <cell r="R10">
            <v>0</v>
          </cell>
        </row>
        <row r="11">
          <cell r="A11">
            <v>28581</v>
          </cell>
          <cell r="B11">
            <v>4.4376583787964795E-2</v>
          </cell>
          <cell r="E11">
            <v>25.2</v>
          </cell>
          <cell r="O11">
            <v>0</v>
          </cell>
          <cell r="P11">
            <v>0.14000000000000001</v>
          </cell>
          <cell r="R11">
            <v>0</v>
          </cell>
        </row>
        <row r="12">
          <cell r="A12">
            <v>28672</v>
          </cell>
          <cell r="B12">
            <v>2.9081511639186854E-2</v>
          </cell>
          <cell r="E12">
            <v>11.1</v>
          </cell>
          <cell r="O12">
            <v>0</v>
          </cell>
          <cell r="P12">
            <v>-0.14000000000000001</v>
          </cell>
          <cell r="R12">
            <v>0</v>
          </cell>
        </row>
        <row r="13">
          <cell r="A13">
            <v>28764</v>
          </cell>
          <cell r="B13">
            <v>2.5266180257851333E-2</v>
          </cell>
          <cell r="E13">
            <v>14.6</v>
          </cell>
          <cell r="O13">
            <v>0</v>
          </cell>
          <cell r="P13">
            <v>-0.83</v>
          </cell>
          <cell r="R13">
            <v>0</v>
          </cell>
        </row>
        <row r="14">
          <cell r="A14">
            <v>28856</v>
          </cell>
          <cell r="B14">
            <v>5.1548858042387569E-2</v>
          </cell>
          <cell r="E14">
            <v>8.1999999999999993</v>
          </cell>
          <cell r="O14">
            <v>0</v>
          </cell>
          <cell r="P14">
            <v>-0.61</v>
          </cell>
          <cell r="R14">
            <v>0</v>
          </cell>
        </row>
        <row r="15">
          <cell r="A15">
            <v>28946</v>
          </cell>
          <cell r="B15">
            <v>6.0787568976757349E-2</v>
          </cell>
          <cell r="E15">
            <v>10.6</v>
          </cell>
          <cell r="O15">
            <v>0</v>
          </cell>
          <cell r="P15">
            <v>-0.16</v>
          </cell>
          <cell r="R15">
            <v>0</v>
          </cell>
        </row>
        <row r="16">
          <cell r="A16">
            <v>29037</v>
          </cell>
          <cell r="B16">
            <v>3.9289054898890778E-2</v>
          </cell>
          <cell r="E16">
            <v>12</v>
          </cell>
          <cell r="O16">
            <v>0</v>
          </cell>
          <cell r="P16">
            <v>-0.66</v>
          </cell>
          <cell r="R16">
            <v>0</v>
          </cell>
        </row>
        <row r="17">
          <cell r="A17">
            <v>29129</v>
          </cell>
          <cell r="B17">
            <v>1.8726088529802967E-2</v>
          </cell>
          <cell r="E17">
            <v>9.3000000000000007</v>
          </cell>
          <cell r="O17">
            <v>0</v>
          </cell>
          <cell r="P17">
            <v>-0.9</v>
          </cell>
          <cell r="R17">
            <v>0</v>
          </cell>
        </row>
        <row r="18">
          <cell r="A18">
            <v>29221</v>
          </cell>
          <cell r="B18">
            <v>3.0953798638680894E-2</v>
          </cell>
          <cell r="E18">
            <v>10</v>
          </cell>
          <cell r="O18">
            <v>0</v>
          </cell>
          <cell r="P18">
            <v>-1.99</v>
          </cell>
          <cell r="R18">
            <v>0</v>
          </cell>
        </row>
        <row r="19">
          <cell r="A19">
            <v>29312</v>
          </cell>
          <cell r="B19">
            <v>-1.0032743543896537E-2</v>
          </cell>
          <cell r="E19">
            <v>0.5</v>
          </cell>
          <cell r="O19">
            <v>0</v>
          </cell>
          <cell r="P19">
            <v>1.1200000000000001</v>
          </cell>
          <cell r="R19">
            <v>0</v>
          </cell>
        </row>
        <row r="20">
          <cell r="A20">
            <v>29403</v>
          </cell>
          <cell r="B20">
            <v>2.709273097455505E-2</v>
          </cell>
          <cell r="E20">
            <v>8.9</v>
          </cell>
          <cell r="O20">
            <v>0</v>
          </cell>
          <cell r="P20">
            <v>-0.27</v>
          </cell>
          <cell r="R20">
            <v>0</v>
          </cell>
        </row>
        <row r="21">
          <cell r="A21">
            <v>29495</v>
          </cell>
          <cell r="B21">
            <v>5.6077331368979438E-2</v>
          </cell>
          <cell r="E21">
            <v>20</v>
          </cell>
          <cell r="O21">
            <v>0</v>
          </cell>
          <cell r="P21">
            <v>-0.63</v>
          </cell>
          <cell r="R21">
            <v>0</v>
          </cell>
        </row>
        <row r="22">
          <cell r="A22">
            <v>29587</v>
          </cell>
          <cell r="B22">
            <v>9.5961544941030805E-3</v>
          </cell>
          <cell r="E22">
            <v>19.8</v>
          </cell>
          <cell r="O22">
            <v>0</v>
          </cell>
          <cell r="P22">
            <v>-0.04</v>
          </cell>
          <cell r="R22">
            <v>0</v>
          </cell>
        </row>
        <row r="23">
          <cell r="A23">
            <v>29677</v>
          </cell>
          <cell r="B23">
            <v>4.4206817315039469E-2</v>
          </cell>
          <cell r="E23">
            <v>4.5999999999999996</v>
          </cell>
          <cell r="O23">
            <v>0</v>
          </cell>
          <cell r="P23">
            <v>-0.8</v>
          </cell>
          <cell r="R23">
            <v>0</v>
          </cell>
        </row>
        <row r="24">
          <cell r="A24">
            <v>29768</v>
          </cell>
          <cell r="B24">
            <v>3.6038055935725496E-2</v>
          </cell>
          <cell r="E24">
            <v>12.4</v>
          </cell>
          <cell r="O24">
            <v>0</v>
          </cell>
          <cell r="P24">
            <v>-0.85</v>
          </cell>
          <cell r="R24">
            <v>0</v>
          </cell>
        </row>
        <row r="25">
          <cell r="A25">
            <v>29860</v>
          </cell>
          <cell r="B25">
            <v>3.0419459954889625E-2</v>
          </cell>
          <cell r="E25">
            <v>2.8</v>
          </cell>
          <cell r="O25">
            <v>0</v>
          </cell>
          <cell r="P25">
            <v>0.35</v>
          </cell>
          <cell r="R25">
            <v>0</v>
          </cell>
        </row>
        <row r="26">
          <cell r="A26">
            <v>29952</v>
          </cell>
          <cell r="B26">
            <v>4.1792400955519567E-2</v>
          </cell>
          <cell r="E26">
            <v>-1.2</v>
          </cell>
          <cell r="O26">
            <v>0</v>
          </cell>
          <cell r="P26">
            <v>-0.34</v>
          </cell>
          <cell r="R26">
            <v>0.19</v>
          </cell>
        </row>
        <row r="27">
          <cell r="A27">
            <v>30042</v>
          </cell>
          <cell r="B27">
            <v>4.3421154419491605E-2</v>
          </cell>
          <cell r="E27">
            <v>7.2</v>
          </cell>
          <cell r="O27">
            <v>0</v>
          </cell>
          <cell r="P27">
            <v>-0.22</v>
          </cell>
          <cell r="R27">
            <v>1.08</v>
          </cell>
        </row>
        <row r="28">
          <cell r="A28">
            <v>30133</v>
          </cell>
          <cell r="B28">
            <v>2.3978301335280967E-2</v>
          </cell>
          <cell r="E28">
            <v>4.4000000000000004</v>
          </cell>
          <cell r="O28">
            <v>0</v>
          </cell>
          <cell r="P28">
            <v>0.5</v>
          </cell>
          <cell r="R28">
            <v>3.85</v>
          </cell>
        </row>
        <row r="29">
          <cell r="A29">
            <v>30225</v>
          </cell>
          <cell r="B29">
            <v>-4.1547403790651192E-3</v>
          </cell>
          <cell r="E29">
            <v>4.9000000000000004</v>
          </cell>
          <cell r="O29">
            <v>0</v>
          </cell>
          <cell r="P29">
            <v>0.88</v>
          </cell>
          <cell r="R29">
            <v>2.16</v>
          </cell>
        </row>
        <row r="30">
          <cell r="A30">
            <v>30317</v>
          </cell>
          <cell r="B30">
            <v>9.6882221605564898E-3</v>
          </cell>
          <cell r="E30">
            <v>8.8000000000000007</v>
          </cell>
          <cell r="O30">
            <v>0</v>
          </cell>
          <cell r="P30">
            <v>0.75</v>
          </cell>
          <cell r="R30">
            <v>1.66</v>
          </cell>
        </row>
        <row r="31">
          <cell r="A31">
            <v>30407</v>
          </cell>
          <cell r="B31">
            <v>-1.9853461619003428E-3</v>
          </cell>
          <cell r="E31">
            <v>12.4</v>
          </cell>
          <cell r="O31">
            <v>0</v>
          </cell>
          <cell r="P31">
            <v>0.73</v>
          </cell>
          <cell r="R31">
            <v>1.81</v>
          </cell>
        </row>
        <row r="32">
          <cell r="A32">
            <v>30498</v>
          </cell>
          <cell r="B32">
            <v>2.2610829132980594E-2</v>
          </cell>
          <cell r="E32">
            <v>12.7</v>
          </cell>
          <cell r="O32">
            <v>0</v>
          </cell>
          <cell r="P32">
            <v>0.91</v>
          </cell>
          <cell r="R32">
            <v>2.4</v>
          </cell>
        </row>
        <row r="33">
          <cell r="A33">
            <v>30590</v>
          </cell>
          <cell r="B33">
            <v>3.0457619880959227E-2</v>
          </cell>
          <cell r="E33">
            <v>11.7</v>
          </cell>
          <cell r="O33">
            <v>0</v>
          </cell>
          <cell r="P33">
            <v>0.97</v>
          </cell>
          <cell r="R33">
            <v>2.4900000000000002</v>
          </cell>
        </row>
        <row r="34">
          <cell r="A34">
            <v>30682</v>
          </cell>
          <cell r="B34">
            <v>3.9540558959784429E-2</v>
          </cell>
          <cell r="E34">
            <v>12.9</v>
          </cell>
          <cell r="O34">
            <v>0</v>
          </cell>
          <cell r="P34">
            <v>0.93</v>
          </cell>
          <cell r="R34">
            <v>2.44</v>
          </cell>
        </row>
        <row r="35">
          <cell r="A35">
            <v>30773</v>
          </cell>
          <cell r="B35">
            <v>4.7671087348870475E-2</v>
          </cell>
          <cell r="E35">
            <v>10.9</v>
          </cell>
          <cell r="O35">
            <v>0</v>
          </cell>
          <cell r="P35">
            <v>0.67</v>
          </cell>
          <cell r="R35">
            <v>3.53</v>
          </cell>
        </row>
        <row r="36">
          <cell r="A36">
            <v>30864</v>
          </cell>
          <cell r="B36">
            <v>1.9783186168572494E-2</v>
          </cell>
          <cell r="E36">
            <v>7.4</v>
          </cell>
          <cell r="O36">
            <v>0</v>
          </cell>
          <cell r="P36">
            <v>0.4</v>
          </cell>
          <cell r="R36">
            <v>1.84</v>
          </cell>
        </row>
        <row r="37">
          <cell r="A37">
            <v>30956</v>
          </cell>
          <cell r="B37">
            <v>2.6373059801876438E-2</v>
          </cell>
          <cell r="E37">
            <v>6</v>
          </cell>
          <cell r="O37">
            <v>0</v>
          </cell>
          <cell r="P37">
            <v>1.53</v>
          </cell>
          <cell r="R37">
            <v>3.43</v>
          </cell>
        </row>
        <row r="38">
          <cell r="A38">
            <v>31048</v>
          </cell>
          <cell r="B38">
            <v>1.5057497882167491E-2</v>
          </cell>
          <cell r="E38">
            <v>8.9</v>
          </cell>
          <cell r="O38">
            <v>0</v>
          </cell>
          <cell r="P38">
            <v>1.22</v>
          </cell>
          <cell r="R38">
            <v>3.18</v>
          </cell>
        </row>
        <row r="39">
          <cell r="A39">
            <v>31138</v>
          </cell>
          <cell r="B39">
            <v>1.3754353604015631E-3</v>
          </cell>
          <cell r="C39">
            <v>2.176782187079174E-2</v>
          </cell>
          <cell r="E39">
            <v>6.3</v>
          </cell>
          <cell r="O39">
            <v>0</v>
          </cell>
          <cell r="P39">
            <v>1.58</v>
          </cell>
          <cell r="R39">
            <v>3.2</v>
          </cell>
        </row>
        <row r="40">
          <cell r="A40">
            <v>31229</v>
          </cell>
          <cell r="B40">
            <v>2.7583852270561711E-2</v>
          </cell>
          <cell r="C40">
            <v>2.3839036622255263E-3</v>
          </cell>
          <cell r="E40">
            <v>8.9</v>
          </cell>
          <cell r="O40">
            <v>0</v>
          </cell>
          <cell r="P40">
            <v>1.43</v>
          </cell>
          <cell r="R40">
            <v>3.04</v>
          </cell>
        </row>
        <row r="41">
          <cell r="A41">
            <v>31321</v>
          </cell>
          <cell r="B41">
            <v>2.3875693302675173E-3</v>
          </cell>
          <cell r="C41">
            <v>1.4394048112453607E-2</v>
          </cell>
          <cell r="E41">
            <v>5.4</v>
          </cell>
          <cell r="O41">
            <v>0</v>
          </cell>
          <cell r="P41">
            <v>1.02</v>
          </cell>
          <cell r="R41">
            <v>1.72</v>
          </cell>
        </row>
        <row r="42">
          <cell r="A42">
            <v>31413</v>
          </cell>
          <cell r="B42">
            <v>2.1005160916850361E-2</v>
          </cell>
          <cell r="C42">
            <v>2.2596230014975308E-2</v>
          </cell>
          <cell r="E42">
            <v>5.8</v>
          </cell>
          <cell r="O42">
            <v>0</v>
          </cell>
          <cell r="P42">
            <v>0.47</v>
          </cell>
          <cell r="R42">
            <v>0.86</v>
          </cell>
        </row>
        <row r="43">
          <cell r="A43">
            <v>31503</v>
          </cell>
          <cell r="B43">
            <v>1.3063821335301927E-2</v>
          </cell>
          <cell r="C43">
            <v>7.0313354542015953E-3</v>
          </cell>
          <cell r="E43">
            <v>3.5</v>
          </cell>
          <cell r="O43">
            <v>0</v>
          </cell>
          <cell r="P43">
            <v>0.54</v>
          </cell>
          <cell r="R43">
            <v>1.22</v>
          </cell>
        </row>
        <row r="44">
          <cell r="A44">
            <v>31594</v>
          </cell>
          <cell r="B44">
            <v>5.9434901873008658E-3</v>
          </cell>
          <cell r="C44">
            <v>-1.727783111141365E-2</v>
          </cell>
          <cell r="E44">
            <v>5.8</v>
          </cell>
          <cell r="O44">
            <v>0</v>
          </cell>
          <cell r="P44">
            <v>1.07</v>
          </cell>
          <cell r="R44">
            <v>2.11</v>
          </cell>
        </row>
        <row r="45">
          <cell r="A45">
            <v>31686</v>
          </cell>
          <cell r="B45">
            <v>7.0414418415686228E-2</v>
          </cell>
          <cell r="C45">
            <v>2.1860378756246641E-2</v>
          </cell>
          <cell r="E45">
            <v>4.4000000000000004</v>
          </cell>
          <cell r="O45">
            <v>0</v>
          </cell>
          <cell r="P45">
            <v>0.88</v>
          </cell>
          <cell r="R45">
            <v>1.4</v>
          </cell>
        </row>
        <row r="46">
          <cell r="A46">
            <v>31778</v>
          </cell>
          <cell r="B46">
            <v>-9.2166066926275964E-3</v>
          </cell>
          <cell r="C46">
            <v>1.0624950868188602E-2</v>
          </cell>
          <cell r="E46">
            <v>5.8</v>
          </cell>
          <cell r="O46">
            <v>0</v>
          </cell>
          <cell r="P46">
            <v>0.97</v>
          </cell>
          <cell r="R46">
            <v>1.72</v>
          </cell>
        </row>
        <row r="47">
          <cell r="A47">
            <v>31868</v>
          </cell>
          <cell r="B47">
            <v>9.0637056290544717E-3</v>
          </cell>
          <cell r="C47">
            <v>-4.3112710783201492E-3</v>
          </cell>
          <cell r="E47">
            <v>7.4</v>
          </cell>
          <cell r="O47">
            <v>0</v>
          </cell>
          <cell r="P47">
            <v>0.9</v>
          </cell>
          <cell r="R47">
            <v>2.4700000000000002</v>
          </cell>
        </row>
        <row r="48">
          <cell r="A48">
            <v>31959</v>
          </cell>
          <cell r="B48">
            <v>1.9009795930318582E-2</v>
          </cell>
          <cell r="C48">
            <v>-8.1351984346617508E-3</v>
          </cell>
          <cell r="E48">
            <v>6.7</v>
          </cell>
          <cell r="O48">
            <v>0</v>
          </cell>
          <cell r="P48">
            <v>1.03</v>
          </cell>
          <cell r="R48">
            <v>2.8</v>
          </cell>
        </row>
        <row r="49">
          <cell r="A49">
            <v>32051</v>
          </cell>
          <cell r="B49">
            <v>-6.5448700238128195E-4</v>
          </cell>
          <cell r="C49">
            <v>1.2761307939173216E-2</v>
          </cell>
          <cell r="E49">
            <v>10.4</v>
          </cell>
          <cell r="O49">
            <v>0</v>
          </cell>
          <cell r="P49">
            <v>1.06</v>
          </cell>
          <cell r="R49">
            <v>2.97</v>
          </cell>
        </row>
        <row r="50">
          <cell r="A50">
            <v>32143</v>
          </cell>
          <cell r="B50">
            <v>1.3941264924738645E-2</v>
          </cell>
          <cell r="C50">
            <v>5.703109718183527E-3</v>
          </cell>
          <cell r="E50">
            <v>5.5</v>
          </cell>
          <cell r="O50">
            <v>0</v>
          </cell>
          <cell r="P50">
            <v>1.1599999999999999</v>
          </cell>
          <cell r="R50">
            <v>2.7</v>
          </cell>
        </row>
        <row r="51">
          <cell r="A51">
            <v>32234</v>
          </cell>
          <cell r="B51">
            <v>3.3030644801681608E-2</v>
          </cell>
          <cell r="C51">
            <v>2.1371316850265901E-2</v>
          </cell>
          <cell r="E51">
            <v>9.5</v>
          </cell>
          <cell r="O51">
            <v>0</v>
          </cell>
          <cell r="P51">
            <v>0.8</v>
          </cell>
          <cell r="R51">
            <v>2.0499999999999998</v>
          </cell>
        </row>
        <row r="52">
          <cell r="A52">
            <v>32325</v>
          </cell>
          <cell r="B52">
            <v>4.8569171435521594E-3</v>
          </cell>
          <cell r="C52">
            <v>1.0652912335980373E-3</v>
          </cell>
          <cell r="E52">
            <v>7.2</v>
          </cell>
          <cell r="O52">
            <v>0</v>
          </cell>
          <cell r="P52">
            <v>0.44</v>
          </cell>
          <cell r="R52">
            <v>1.38</v>
          </cell>
        </row>
        <row r="53">
          <cell r="A53">
            <v>32417</v>
          </cell>
          <cell r="B53">
            <v>1.5216197821232912E-2</v>
          </cell>
          <cell r="C53">
            <v>7.4938886072160931E-3</v>
          </cell>
          <cell r="E53">
            <v>8.8000000000000007</v>
          </cell>
          <cell r="O53">
            <v>0</v>
          </cell>
          <cell r="P53">
            <v>0</v>
          </cell>
          <cell r="R53">
            <v>0.77</v>
          </cell>
        </row>
        <row r="54">
          <cell r="A54">
            <v>32509</v>
          </cell>
          <cell r="B54">
            <v>2.1638973088233624E-2</v>
          </cell>
          <cell r="C54">
            <v>1.116830907124202E-2</v>
          </cell>
          <cell r="E54">
            <v>8.6999999999999993</v>
          </cell>
          <cell r="O54">
            <v>0</v>
          </cell>
          <cell r="P54">
            <v>-0.43</v>
          </cell>
          <cell r="R54">
            <v>7.0000000000000007E-2</v>
          </cell>
        </row>
        <row r="55">
          <cell r="A55">
            <v>32599</v>
          </cell>
          <cell r="B55">
            <v>1.0011956469082262E-2</v>
          </cell>
          <cell r="C55">
            <v>1.1952568109688899E-2</v>
          </cell>
          <cell r="E55">
            <v>7.5</v>
          </cell>
          <cell r="O55">
            <v>0</v>
          </cell>
          <cell r="P55">
            <v>0.02</v>
          </cell>
          <cell r="R55">
            <v>-0.16</v>
          </cell>
        </row>
        <row r="56">
          <cell r="A56">
            <v>32690</v>
          </cell>
          <cell r="B56">
            <v>1.9946703059372833E-2</v>
          </cell>
          <cell r="C56">
            <v>-1.7909228455473246E-3</v>
          </cell>
          <cell r="E56">
            <v>6</v>
          </cell>
          <cell r="O56">
            <v>0</v>
          </cell>
          <cell r="P56">
            <v>-0.15</v>
          </cell>
          <cell r="R56">
            <v>0.13</v>
          </cell>
        </row>
        <row r="57">
          <cell r="A57">
            <v>32782</v>
          </cell>
          <cell r="B57">
            <v>-5.2388840252277024E-4</v>
          </cell>
          <cell r="C57">
            <v>9.889414245642077E-3</v>
          </cell>
          <cell r="E57">
            <v>3.7</v>
          </cell>
          <cell r="O57">
            <v>0</v>
          </cell>
          <cell r="P57">
            <v>0.06</v>
          </cell>
          <cell r="R57">
            <v>0.13</v>
          </cell>
        </row>
        <row r="58">
          <cell r="A58">
            <v>32874</v>
          </cell>
          <cell r="B58">
            <v>4.1140391778515927E-3</v>
          </cell>
          <cell r="C58">
            <v>-1.1075363196074625E-2</v>
          </cell>
          <cell r="E58">
            <v>9.1</v>
          </cell>
          <cell r="L58">
            <v>27.3</v>
          </cell>
          <cell r="O58">
            <v>0</v>
          </cell>
          <cell r="P58">
            <v>0.01</v>
          </cell>
          <cell r="R58">
            <v>0.57999999999999996</v>
          </cell>
        </row>
        <row r="59">
          <cell r="A59">
            <v>32964</v>
          </cell>
          <cell r="B59">
            <v>5.0090825011894343E-3</v>
          </cell>
          <cell r="C59">
            <v>-7.314324094994812E-3</v>
          </cell>
          <cell r="E59">
            <v>5.8</v>
          </cell>
          <cell r="L59">
            <v>24.2</v>
          </cell>
          <cell r="O59">
            <v>0</v>
          </cell>
          <cell r="P59">
            <v>0.19</v>
          </cell>
          <cell r="R59">
            <v>0.43</v>
          </cell>
        </row>
        <row r="60">
          <cell r="A60">
            <v>33055</v>
          </cell>
          <cell r="B60">
            <v>-4.2502949180134118E-3</v>
          </cell>
          <cell r="C60">
            <v>-8.4155300780570097E-3</v>
          </cell>
          <cell r="E60">
            <v>3.7</v>
          </cell>
          <cell r="L60">
            <v>36.5</v>
          </cell>
          <cell r="O60">
            <v>0</v>
          </cell>
          <cell r="P60">
            <v>0.8</v>
          </cell>
          <cell r="R60">
            <v>1.45</v>
          </cell>
        </row>
        <row r="61">
          <cell r="A61">
            <v>33147</v>
          </cell>
          <cell r="B61">
            <v>6.1714963716168192E-3</v>
          </cell>
          <cell r="C61">
            <v>-5.711359826944892E-3</v>
          </cell>
          <cell r="E61">
            <v>-0.4</v>
          </cell>
          <cell r="L61">
            <v>34</v>
          </cell>
          <cell r="O61">
            <v>0</v>
          </cell>
          <cell r="P61">
            <v>0.93</v>
          </cell>
          <cell r="R61">
            <v>1.45</v>
          </cell>
        </row>
        <row r="62">
          <cell r="A62">
            <v>33239</v>
          </cell>
          <cell r="B62">
            <v>-1.0978094523890574E-2</v>
          </cell>
          <cell r="C62">
            <v>-1.6726742190922426E-2</v>
          </cell>
          <cell r="E62">
            <v>2.1</v>
          </cell>
          <cell r="L62">
            <v>36.200000000000003</v>
          </cell>
          <cell r="O62">
            <v>0</v>
          </cell>
          <cell r="P62">
            <v>1.03</v>
          </cell>
          <cell r="R62">
            <v>2.13</v>
          </cell>
        </row>
        <row r="63">
          <cell r="A63">
            <v>33329</v>
          </cell>
          <cell r="B63">
            <v>-1.4161032418650949E-2</v>
          </cell>
          <cell r="C63">
            <v>-2.7183241855565192E-2</v>
          </cell>
          <cell r="E63">
            <v>6</v>
          </cell>
          <cell r="L63">
            <v>20.100000000000001</v>
          </cell>
          <cell r="O63">
            <v>0</v>
          </cell>
          <cell r="P63">
            <v>1.34</v>
          </cell>
          <cell r="R63">
            <v>2.5299999999999998</v>
          </cell>
        </row>
        <row r="64">
          <cell r="A64">
            <v>33420</v>
          </cell>
          <cell r="B64">
            <v>-9.120388508440087E-3</v>
          </cell>
          <cell r="C64">
            <v>-5.1750687928696526E-2</v>
          </cell>
          <cell r="E64">
            <v>5</v>
          </cell>
          <cell r="L64">
            <v>21.2</v>
          </cell>
          <cell r="O64">
            <v>0</v>
          </cell>
          <cell r="P64">
            <v>1.48</v>
          </cell>
          <cell r="R64">
            <v>2.21</v>
          </cell>
        </row>
        <row r="65">
          <cell r="A65">
            <v>33512</v>
          </cell>
          <cell r="B65">
            <v>-3.4312643573501736E-3</v>
          </cell>
          <cell r="C65">
            <v>-2.0531590151308718E-2</v>
          </cell>
          <cell r="E65">
            <v>4</v>
          </cell>
          <cell r="L65">
            <v>21.9</v>
          </cell>
          <cell r="O65">
            <v>0</v>
          </cell>
          <cell r="P65">
            <v>1.94</v>
          </cell>
          <cell r="R65">
            <v>2.75</v>
          </cell>
        </row>
        <row r="66">
          <cell r="A66">
            <v>33604</v>
          </cell>
          <cell r="B66">
            <v>-1.9613276792588986E-2</v>
          </cell>
          <cell r="C66">
            <v>-8.6990269278908738E-3</v>
          </cell>
          <cell r="E66">
            <v>6.6</v>
          </cell>
          <cell r="L66">
            <v>19.8</v>
          </cell>
          <cell r="O66">
            <v>0</v>
          </cell>
          <cell r="P66">
            <v>1.94</v>
          </cell>
          <cell r="R66">
            <v>3.39</v>
          </cell>
        </row>
        <row r="67">
          <cell r="A67">
            <v>33695</v>
          </cell>
          <cell r="B67">
            <v>-1.0844518238688311E-2</v>
          </cell>
          <cell r="C67">
            <v>-2.5419744536155853E-2</v>
          </cell>
          <cell r="E67">
            <v>7.2</v>
          </cell>
          <cell r="L67">
            <v>20.2</v>
          </cell>
          <cell r="O67">
            <v>0</v>
          </cell>
          <cell r="P67">
            <v>2.31</v>
          </cell>
          <cell r="R67">
            <v>3.49</v>
          </cell>
        </row>
        <row r="68">
          <cell r="A68">
            <v>33786</v>
          </cell>
          <cell r="B68">
            <v>-3.3206062654745987E-3</v>
          </cell>
          <cell r="C68">
            <v>-5.1500330741515013E-2</v>
          </cell>
          <cell r="E68">
            <v>5.9</v>
          </cell>
          <cell r="L68">
            <v>15.9</v>
          </cell>
          <cell r="O68">
            <v>0</v>
          </cell>
          <cell r="P68">
            <v>2.57</v>
          </cell>
          <cell r="R68">
            <v>3.62</v>
          </cell>
        </row>
        <row r="69">
          <cell r="A69">
            <v>33878</v>
          </cell>
          <cell r="B69">
            <v>-4.2175507612588611E-3</v>
          </cell>
          <cell r="C69">
            <v>-3.165913710054793E-3</v>
          </cell>
          <cell r="E69">
            <v>6.9</v>
          </cell>
          <cell r="L69">
            <v>20.5</v>
          </cell>
          <cell r="O69">
            <v>0</v>
          </cell>
          <cell r="P69">
            <v>2.14</v>
          </cell>
          <cell r="R69">
            <v>3.55</v>
          </cell>
        </row>
        <row r="70">
          <cell r="A70">
            <v>33970</v>
          </cell>
          <cell r="B70">
            <v>-1.2165353667110201E-2</v>
          </cell>
          <cell r="C70">
            <v>-1.6874412722525645E-2</v>
          </cell>
          <cell r="E70">
            <v>3.1</v>
          </cell>
          <cell r="L70">
            <v>16.2</v>
          </cell>
          <cell r="O70">
            <v>0</v>
          </cell>
          <cell r="P70">
            <v>2.0699999999999998</v>
          </cell>
          <cell r="R70">
            <v>3.08</v>
          </cell>
        </row>
        <row r="71">
          <cell r="A71">
            <v>34060</v>
          </cell>
          <cell r="B71">
            <v>3.0990194739352961E-3</v>
          </cell>
          <cell r="C71">
            <v>-2.1045330216343756E-2</v>
          </cell>
          <cell r="E71">
            <v>4.9000000000000004</v>
          </cell>
          <cell r="L71">
            <v>15.3</v>
          </cell>
          <cell r="O71">
            <v>54.4</v>
          </cell>
          <cell r="P71">
            <v>1.77</v>
          </cell>
          <cell r="R71">
            <v>2.7</v>
          </cell>
        </row>
        <row r="72">
          <cell r="A72">
            <v>34151</v>
          </cell>
          <cell r="B72">
            <v>-7.1997578710615998E-3</v>
          </cell>
          <cell r="C72">
            <v>-2.2960939318431909E-2</v>
          </cell>
          <cell r="E72">
            <v>4.4000000000000004</v>
          </cell>
          <cell r="L72">
            <v>17.3</v>
          </cell>
          <cell r="O72">
            <v>46.7</v>
          </cell>
          <cell r="P72">
            <v>1.51</v>
          </cell>
          <cell r="R72">
            <v>2.42</v>
          </cell>
        </row>
        <row r="73">
          <cell r="A73">
            <v>34243</v>
          </cell>
          <cell r="B73">
            <v>-5.338046383718863E-3</v>
          </cell>
          <cell r="C73">
            <v>2.2256115618105761E-2</v>
          </cell>
          <cell r="E73">
            <v>7.7</v>
          </cell>
          <cell r="L73">
            <v>15.9</v>
          </cell>
          <cell r="O73">
            <v>54.2</v>
          </cell>
          <cell r="P73">
            <v>1.58</v>
          </cell>
          <cell r="R73">
            <v>2.76</v>
          </cell>
        </row>
        <row r="74">
          <cell r="A74">
            <v>34335</v>
          </cell>
          <cell r="B74">
            <v>2.5807985538067384E-2</v>
          </cell>
          <cell r="C74">
            <v>9.5140639700005726E-3</v>
          </cell>
          <cell r="E74">
            <v>6</v>
          </cell>
          <cell r="L74">
            <v>20.5</v>
          </cell>
          <cell r="O74">
            <v>38.6</v>
          </cell>
          <cell r="P74">
            <v>1.56</v>
          </cell>
          <cell r="R74">
            <v>3.21</v>
          </cell>
        </row>
        <row r="75">
          <cell r="A75">
            <v>34425</v>
          </cell>
          <cell r="B75">
            <v>1.8107531248504932E-2</v>
          </cell>
          <cell r="C75">
            <v>2.255261777899022E-2</v>
          </cell>
          <cell r="E75">
            <v>7.7</v>
          </cell>
          <cell r="L75">
            <v>23.9</v>
          </cell>
          <cell r="O75">
            <v>20</v>
          </cell>
          <cell r="P75">
            <v>1.1499999999999999</v>
          </cell>
          <cell r="R75">
            <v>3.08</v>
          </cell>
        </row>
        <row r="76">
          <cell r="A76">
            <v>34516</v>
          </cell>
          <cell r="B76">
            <v>2.6502160919049635E-2</v>
          </cell>
          <cell r="C76">
            <v>-1.0883585034698214E-2</v>
          </cell>
          <cell r="E76">
            <v>4.5999999999999996</v>
          </cell>
          <cell r="L76">
            <v>14.9</v>
          </cell>
          <cell r="O76">
            <v>18.600000000000001</v>
          </cell>
          <cell r="P76">
            <v>1</v>
          </cell>
          <cell r="R76">
            <v>2.82</v>
          </cell>
        </row>
        <row r="77">
          <cell r="A77">
            <v>34608</v>
          </cell>
          <cell r="B77">
            <v>3.0447388149409695E-2</v>
          </cell>
          <cell r="C77">
            <v>3.3834125375010501E-2</v>
          </cell>
          <cell r="E77">
            <v>6.9</v>
          </cell>
          <cell r="L77">
            <v>18.399999999999999</v>
          </cell>
          <cell r="O77">
            <v>16.7</v>
          </cell>
          <cell r="P77">
            <v>0.15</v>
          </cell>
          <cell r="R77">
            <v>2.16</v>
          </cell>
        </row>
        <row r="78">
          <cell r="A78">
            <v>34700</v>
          </cell>
          <cell r="B78">
            <v>4.5305080631208874E-2</v>
          </cell>
          <cell r="C78">
            <v>2.980868659098505E-2</v>
          </cell>
          <cell r="E78">
            <v>3.7</v>
          </cell>
          <cell r="L78">
            <v>14.3</v>
          </cell>
          <cell r="O78">
            <v>10</v>
          </cell>
          <cell r="P78">
            <v>0.4</v>
          </cell>
          <cell r="R78">
            <v>1.32</v>
          </cell>
        </row>
        <row r="79">
          <cell r="A79">
            <v>34790</v>
          </cell>
          <cell r="B79">
            <v>2.4928240074279632E-2</v>
          </cell>
          <cell r="C79">
            <v>3.9513828931670401E-2</v>
          </cell>
          <cell r="E79">
            <v>3.2</v>
          </cell>
          <cell r="L79">
            <v>14.1</v>
          </cell>
          <cell r="O79">
            <v>3.5</v>
          </cell>
          <cell r="P79">
            <v>0.42</v>
          </cell>
          <cell r="R79">
            <v>0.61</v>
          </cell>
        </row>
        <row r="80">
          <cell r="A80">
            <v>34881</v>
          </cell>
          <cell r="B80">
            <v>1.988219784376713E-2</v>
          </cell>
          <cell r="C80">
            <v>-9.7062303747199848E-4</v>
          </cell>
          <cell r="E80">
            <v>5.5</v>
          </cell>
          <cell r="L80">
            <v>13.9</v>
          </cell>
          <cell r="O80">
            <v>-3.4</v>
          </cell>
          <cell r="P80">
            <v>0.34</v>
          </cell>
          <cell r="R80">
            <v>0.77</v>
          </cell>
        </row>
        <row r="81">
          <cell r="A81">
            <v>34973</v>
          </cell>
          <cell r="B81">
            <v>1.3596891156212446E-2</v>
          </cell>
          <cell r="C81">
            <v>2.3444765989379165E-2</v>
          </cell>
          <cell r="E81">
            <v>4.9000000000000004</v>
          </cell>
          <cell r="L81">
            <v>15.7</v>
          </cell>
          <cell r="O81">
            <v>5.2</v>
          </cell>
          <cell r="P81">
            <v>0.4</v>
          </cell>
          <cell r="R81">
            <v>0.48</v>
          </cell>
        </row>
        <row r="82">
          <cell r="A82">
            <v>35065</v>
          </cell>
          <cell r="B82">
            <v>1.891982769170136E-2</v>
          </cell>
          <cell r="C82">
            <v>2.2298643743184295E-2</v>
          </cell>
          <cell r="E82">
            <v>4.9000000000000004</v>
          </cell>
          <cell r="L82">
            <v>20.7</v>
          </cell>
          <cell r="O82">
            <v>3.4</v>
          </cell>
          <cell r="P82">
            <v>0.55000000000000004</v>
          </cell>
          <cell r="R82">
            <v>1.21</v>
          </cell>
        </row>
        <row r="83">
          <cell r="A83">
            <v>35156</v>
          </cell>
          <cell r="B83">
            <v>2.0012327787385067E-2</v>
          </cell>
          <cell r="C83">
            <v>-5.4112349591125312E-2</v>
          </cell>
          <cell r="E83">
            <v>8.8000000000000007</v>
          </cell>
          <cell r="L83">
            <v>20.2</v>
          </cell>
          <cell r="O83">
            <v>-12.1</v>
          </cell>
          <cell r="P83">
            <v>0.62</v>
          </cell>
          <cell r="R83">
            <v>1.55</v>
          </cell>
        </row>
        <row r="84">
          <cell r="A84">
            <v>35247</v>
          </cell>
          <cell r="B84">
            <v>2.4156005458975588E-2</v>
          </cell>
          <cell r="C84">
            <v>-1.6376335448140638E-2</v>
          </cell>
          <cell r="E84">
            <v>4.9000000000000004</v>
          </cell>
          <cell r="L84">
            <v>21.6</v>
          </cell>
          <cell r="O84">
            <v>-25</v>
          </cell>
          <cell r="P84">
            <v>0.62</v>
          </cell>
          <cell r="R84">
            <v>1.58</v>
          </cell>
        </row>
        <row r="85">
          <cell r="A85">
            <v>35339</v>
          </cell>
          <cell r="B85">
            <v>2.3846484062739804E-2</v>
          </cell>
          <cell r="C85">
            <v>1.5045416747282407E-2</v>
          </cell>
          <cell r="E85">
            <v>6.4</v>
          </cell>
          <cell r="L85">
            <v>22</v>
          </cell>
          <cell r="O85">
            <v>-20</v>
          </cell>
          <cell r="P85">
            <v>0.55000000000000004</v>
          </cell>
          <cell r="R85">
            <v>1.22</v>
          </cell>
        </row>
        <row r="86">
          <cell r="A86">
            <v>35431</v>
          </cell>
          <cell r="B86">
            <v>2.2777449678480857E-2</v>
          </cell>
          <cell r="C86">
            <v>-1.6013986363493833E-3</v>
          </cell>
          <cell r="E86">
            <v>5.7</v>
          </cell>
          <cell r="L86">
            <v>22.1</v>
          </cell>
          <cell r="O86">
            <v>-18.600000000000001</v>
          </cell>
          <cell r="P86">
            <v>0.47</v>
          </cell>
          <cell r="R86">
            <v>1.57</v>
          </cell>
        </row>
        <row r="87">
          <cell r="A87">
            <v>35521</v>
          </cell>
          <cell r="B87">
            <v>2.0522557010826562E-2</v>
          </cell>
          <cell r="C87">
            <v>-9.544358262459969E-2</v>
          </cell>
          <cell r="E87">
            <v>7.3</v>
          </cell>
          <cell r="L87">
            <v>21.8</v>
          </cell>
          <cell r="O87">
            <v>-15.5</v>
          </cell>
          <cell r="P87">
            <v>0.43</v>
          </cell>
          <cell r="R87">
            <v>1.26</v>
          </cell>
        </row>
        <row r="88">
          <cell r="A88">
            <v>35612</v>
          </cell>
          <cell r="B88">
            <v>1.6796693267443222E-2</v>
          </cell>
          <cell r="C88">
            <v>-1.6760925979408346E-2</v>
          </cell>
          <cell r="E88">
            <v>6.7</v>
          </cell>
          <cell r="L88">
            <v>26</v>
          </cell>
          <cell r="O88">
            <v>-10.3</v>
          </cell>
          <cell r="P88">
            <v>0.32</v>
          </cell>
          <cell r="R88">
            <v>1.06</v>
          </cell>
        </row>
        <row r="89">
          <cell r="A89">
            <v>35704</v>
          </cell>
          <cell r="B89">
            <v>2.6589988854415568E-2</v>
          </cell>
          <cell r="C89">
            <v>-6.2883626356213264E-4</v>
          </cell>
          <cell r="E89">
            <v>4.5</v>
          </cell>
          <cell r="L89">
            <v>38.200000000000003</v>
          </cell>
          <cell r="O89">
            <v>-22.4</v>
          </cell>
          <cell r="P89">
            <v>0.09</v>
          </cell>
          <cell r="R89">
            <v>0.39</v>
          </cell>
        </row>
        <row r="90">
          <cell r="A90">
            <v>35796</v>
          </cell>
          <cell r="B90">
            <v>1.5411175182455026E-2</v>
          </cell>
          <cell r="C90">
            <v>1.0252481485678354E-2</v>
          </cell>
          <cell r="E90">
            <v>4.7</v>
          </cell>
          <cell r="L90">
            <v>28.7</v>
          </cell>
          <cell r="O90">
            <v>-10.199999999999999</v>
          </cell>
          <cell r="P90">
            <v>7.0000000000000007E-2</v>
          </cell>
          <cell r="R90">
            <v>0.51</v>
          </cell>
        </row>
        <row r="91">
          <cell r="A91">
            <v>35886</v>
          </cell>
          <cell r="B91">
            <v>3.1440719593075851E-2</v>
          </cell>
          <cell r="C91">
            <v>1.8596580174493921E-2</v>
          </cell>
          <cell r="E91">
            <v>4.8</v>
          </cell>
          <cell r="L91">
            <v>26.2</v>
          </cell>
          <cell r="O91">
            <v>-6.8</v>
          </cell>
          <cell r="P91">
            <v>-0.05</v>
          </cell>
          <cell r="R91">
            <v>0.34</v>
          </cell>
        </row>
        <row r="92">
          <cell r="A92">
            <v>35977</v>
          </cell>
          <cell r="B92">
            <v>2.3827860442171011E-2</v>
          </cell>
          <cell r="C92">
            <v>-4.2658522754237963E-3</v>
          </cell>
          <cell r="E92">
            <v>6.9</v>
          </cell>
          <cell r="L92">
            <v>45.3</v>
          </cell>
          <cell r="O92">
            <v>-8.6</v>
          </cell>
          <cell r="P92">
            <v>0.14000000000000001</v>
          </cell>
          <cell r="R92">
            <v>7.0000000000000007E-2</v>
          </cell>
        </row>
        <row r="93">
          <cell r="A93">
            <v>36069</v>
          </cell>
          <cell r="B93">
            <v>2.5050603672554163E-2</v>
          </cell>
          <cell r="C93">
            <v>-2.7630601481989947E-3</v>
          </cell>
          <cell r="E93">
            <v>8.1</v>
          </cell>
          <cell r="L93">
            <v>45.7</v>
          </cell>
          <cell r="O93">
            <v>-5.2</v>
          </cell>
          <cell r="P93">
            <v>0.11</v>
          </cell>
          <cell r="R93">
            <v>0.17</v>
          </cell>
        </row>
        <row r="94">
          <cell r="A94">
            <v>36161</v>
          </cell>
          <cell r="B94">
            <v>1.2790045053977385E-2</v>
          </cell>
          <cell r="C94">
            <v>3.3507224627141362E-2</v>
          </cell>
          <cell r="E94">
            <v>5.3</v>
          </cell>
          <cell r="L94">
            <v>33</v>
          </cell>
          <cell r="O94">
            <v>6.9</v>
          </cell>
          <cell r="P94">
            <v>0.26</v>
          </cell>
          <cell r="R94">
            <v>0.76</v>
          </cell>
        </row>
        <row r="95">
          <cell r="A95">
            <v>36251</v>
          </cell>
          <cell r="B95">
            <v>3.1158208898428336E-3</v>
          </cell>
          <cell r="C95">
            <v>8.3441404194659098E-3</v>
          </cell>
          <cell r="E95">
            <v>4.7</v>
          </cell>
          <cell r="L95">
            <v>28.9</v>
          </cell>
          <cell r="O95">
            <v>-1.8</v>
          </cell>
          <cell r="P95">
            <v>0.28000000000000003</v>
          </cell>
          <cell r="R95">
            <v>1.03</v>
          </cell>
        </row>
        <row r="96">
          <cell r="A96">
            <v>36342</v>
          </cell>
          <cell r="B96">
            <v>2.5473142236748934E-2</v>
          </cell>
          <cell r="C96">
            <v>-1.8956669920385063E-3</v>
          </cell>
          <cell r="E96">
            <v>6.7</v>
          </cell>
          <cell r="L96">
            <v>28.5</v>
          </cell>
          <cell r="O96">
            <v>-7.4</v>
          </cell>
          <cell r="P96">
            <v>0.27</v>
          </cell>
          <cell r="R96">
            <v>1.02</v>
          </cell>
        </row>
        <row r="97">
          <cell r="A97">
            <v>36434</v>
          </cell>
          <cell r="B97">
            <v>2.4105068163341518E-2</v>
          </cell>
          <cell r="C97">
            <v>1.5440421454730692E-2</v>
          </cell>
          <cell r="E97">
            <v>9.1</v>
          </cell>
          <cell r="L97">
            <v>28.8</v>
          </cell>
          <cell r="O97">
            <v>-8.6</v>
          </cell>
          <cell r="P97">
            <v>0.21</v>
          </cell>
          <cell r="R97">
            <v>1.1200000000000001</v>
          </cell>
        </row>
        <row r="98">
          <cell r="A98">
            <v>36526</v>
          </cell>
          <cell r="B98">
            <v>2.7483526958113996E-2</v>
          </cell>
          <cell r="C98">
            <v>-1.6618674843459112E-2</v>
          </cell>
          <cell r="E98">
            <v>4.3</v>
          </cell>
          <cell r="L98">
            <v>27</v>
          </cell>
          <cell r="O98">
            <v>-8.9</v>
          </cell>
          <cell r="P98">
            <v>-0.47</v>
          </cell>
          <cell r="R98">
            <v>0.15</v>
          </cell>
        </row>
        <row r="99">
          <cell r="A99">
            <v>36617</v>
          </cell>
          <cell r="B99">
            <v>3.3313679854507096E-2</v>
          </cell>
          <cell r="C99">
            <v>4.2405369723547519E-2</v>
          </cell>
          <cell r="E99">
            <v>10.199999999999999</v>
          </cell>
          <cell r="L99">
            <v>33.5</v>
          </cell>
          <cell r="O99">
            <v>-10.3</v>
          </cell>
          <cell r="P99">
            <v>-0.35</v>
          </cell>
          <cell r="R99">
            <v>0.15</v>
          </cell>
        </row>
        <row r="100">
          <cell r="A100">
            <v>36708</v>
          </cell>
          <cell r="B100">
            <v>1.3486452104680744E-2</v>
          </cell>
          <cell r="C100">
            <v>1.3293596612618974E-2</v>
          </cell>
          <cell r="E100">
            <v>3.1</v>
          </cell>
          <cell r="L100">
            <v>21.9</v>
          </cell>
          <cell r="O100">
            <v>-5.8</v>
          </cell>
          <cell r="P100">
            <v>-0.18</v>
          </cell>
          <cell r="R100">
            <v>-0.43</v>
          </cell>
        </row>
        <row r="101">
          <cell r="A101">
            <v>36800</v>
          </cell>
          <cell r="B101">
            <v>1.201329540127364E-2</v>
          </cell>
          <cell r="C101">
            <v>1.7990071680636349E-2</v>
          </cell>
          <cell r="E101">
            <v>4.5</v>
          </cell>
          <cell r="L101">
            <v>31.7</v>
          </cell>
          <cell r="O101">
            <v>-7</v>
          </cell>
          <cell r="P101">
            <v>0.01</v>
          </cell>
          <cell r="R101">
            <v>-0.77</v>
          </cell>
        </row>
        <row r="102">
          <cell r="A102">
            <v>36892</v>
          </cell>
          <cell r="B102">
            <v>1.8496832019482279E-3</v>
          </cell>
          <cell r="C102">
            <v>6.913856816680744E-2</v>
          </cell>
          <cell r="E102">
            <v>1.4</v>
          </cell>
          <cell r="L102">
            <v>32.799999999999997</v>
          </cell>
          <cell r="O102">
            <v>1.8</v>
          </cell>
          <cell r="P102">
            <v>0.75</v>
          </cell>
          <cell r="R102">
            <v>0.63</v>
          </cell>
        </row>
        <row r="103">
          <cell r="A103">
            <v>36982</v>
          </cell>
          <cell r="B103">
            <v>-2.061884468042172E-2</v>
          </cell>
          <cell r="C103">
            <v>-1.2385421745783012E-2</v>
          </cell>
          <cell r="E103">
            <v>5.0999999999999996</v>
          </cell>
          <cell r="L103">
            <v>34.700000000000003</v>
          </cell>
          <cell r="O103">
            <v>-7.1</v>
          </cell>
          <cell r="P103">
            <v>1.17</v>
          </cell>
          <cell r="R103">
            <v>1.77</v>
          </cell>
        </row>
        <row r="104">
          <cell r="A104">
            <v>37073</v>
          </cell>
          <cell r="B104">
            <v>-1.4327614031651578E-2</v>
          </cell>
          <cell r="C104">
            <v>-3.2029622930154641E-2</v>
          </cell>
          <cell r="E104">
            <v>0</v>
          </cell>
          <cell r="L104">
            <v>43.7</v>
          </cell>
          <cell r="O104">
            <v>0</v>
          </cell>
          <cell r="P104">
            <v>1.74</v>
          </cell>
          <cell r="R104">
            <v>2.2000000000000002</v>
          </cell>
        </row>
        <row r="105">
          <cell r="A105">
            <v>37165</v>
          </cell>
          <cell r="B105">
            <v>-3.518036625369457E-2</v>
          </cell>
          <cell r="C105">
            <v>-2.315131258637166E-2</v>
          </cell>
          <cell r="E105">
            <v>2.2999999999999998</v>
          </cell>
          <cell r="L105">
            <v>35.299999999999997</v>
          </cell>
          <cell r="O105">
            <v>36.4</v>
          </cell>
          <cell r="P105">
            <v>2</v>
          </cell>
          <cell r="R105">
            <v>3.33</v>
          </cell>
        </row>
        <row r="106">
          <cell r="A106">
            <v>37257</v>
          </cell>
          <cell r="B106">
            <v>-6.3424670289866673E-3</v>
          </cell>
          <cell r="C106">
            <v>-7.327760498652758E-3</v>
          </cell>
          <cell r="E106">
            <v>5.0999999999999996</v>
          </cell>
          <cell r="L106">
            <v>26.1</v>
          </cell>
          <cell r="O106">
            <v>7.4</v>
          </cell>
          <cell r="P106">
            <v>1.7</v>
          </cell>
          <cell r="R106">
            <v>3.63</v>
          </cell>
        </row>
        <row r="107">
          <cell r="A107">
            <v>37347</v>
          </cell>
          <cell r="B107">
            <v>-3.1217179437716146E-2</v>
          </cell>
          <cell r="C107">
            <v>1.4521625379742957E-2</v>
          </cell>
          <cell r="E107">
            <v>3.8</v>
          </cell>
          <cell r="L107">
            <v>28.4</v>
          </cell>
          <cell r="O107">
            <v>10</v>
          </cell>
          <cell r="P107">
            <v>1.96</v>
          </cell>
          <cell r="R107">
            <v>3.16</v>
          </cell>
        </row>
        <row r="108">
          <cell r="A108">
            <v>37438</v>
          </cell>
          <cell r="B108">
            <v>-1.4697413080106784E-2</v>
          </cell>
          <cell r="C108">
            <v>-1.52963548045558E-2</v>
          </cell>
          <cell r="E108">
            <v>3.8</v>
          </cell>
          <cell r="L108">
            <v>45.1</v>
          </cell>
          <cell r="O108">
            <v>5.4</v>
          </cell>
          <cell r="P108">
            <v>1.91</v>
          </cell>
          <cell r="R108">
            <v>2.06</v>
          </cell>
        </row>
        <row r="109">
          <cell r="A109">
            <v>37530</v>
          </cell>
          <cell r="B109">
            <v>-6.8498144211412539E-3</v>
          </cell>
          <cell r="C109">
            <v>-2.9890488160061145E-3</v>
          </cell>
          <cell r="E109">
            <v>2.4</v>
          </cell>
          <cell r="L109">
            <v>42.6</v>
          </cell>
          <cell r="O109">
            <v>9.1</v>
          </cell>
          <cell r="P109">
            <v>2.2200000000000002</v>
          </cell>
          <cell r="R109">
            <v>2.61</v>
          </cell>
        </row>
        <row r="110">
          <cell r="A110">
            <v>37622</v>
          </cell>
          <cell r="B110">
            <v>-2.5322199881483286E-2</v>
          </cell>
          <cell r="C110">
            <v>-5.5873911319511875E-3</v>
          </cell>
          <cell r="E110">
            <v>4.5999999999999996</v>
          </cell>
          <cell r="L110">
            <v>34.700000000000003</v>
          </cell>
          <cell r="O110">
            <v>10.9</v>
          </cell>
          <cell r="P110">
            <v>2.3199999999999998</v>
          </cell>
          <cell r="R110">
            <v>2.69</v>
          </cell>
        </row>
        <row r="111">
          <cell r="A111">
            <v>37712</v>
          </cell>
          <cell r="B111">
            <v>-2.1415699703778424E-2</v>
          </cell>
          <cell r="C111">
            <v>8.2971977516844118E-3</v>
          </cell>
          <cell r="E111">
            <v>5.0999999999999996</v>
          </cell>
          <cell r="L111">
            <v>29.1</v>
          </cell>
          <cell r="O111">
            <v>24.6</v>
          </cell>
          <cell r="P111">
            <v>2.2200000000000002</v>
          </cell>
          <cell r="R111">
            <v>2.64</v>
          </cell>
        </row>
        <row r="112">
          <cell r="A112">
            <v>37803</v>
          </cell>
          <cell r="B112">
            <v>-1.9975605938247133E-2</v>
          </cell>
          <cell r="C112">
            <v>4.1469011772061427E-3</v>
          </cell>
          <cell r="E112">
            <v>9.3000000000000007</v>
          </cell>
          <cell r="L112">
            <v>22.7</v>
          </cell>
          <cell r="O112">
            <v>33.9</v>
          </cell>
          <cell r="P112">
            <v>2.46</v>
          </cell>
          <cell r="R112">
            <v>3.01</v>
          </cell>
        </row>
        <row r="113">
          <cell r="A113">
            <v>37895</v>
          </cell>
          <cell r="B113">
            <v>-1.9912415558037931E-2</v>
          </cell>
          <cell r="C113">
            <v>-1.9416299387008101E-2</v>
          </cell>
          <cell r="E113">
            <v>6.8</v>
          </cell>
          <cell r="L113">
            <v>21.1</v>
          </cell>
          <cell r="O113">
            <v>43.9</v>
          </cell>
          <cell r="P113">
            <v>2.4300000000000002</v>
          </cell>
          <cell r="R113">
            <v>3.32</v>
          </cell>
        </row>
        <row r="114">
          <cell r="A114">
            <v>37987</v>
          </cell>
          <cell r="B114">
            <v>-1.7005241830732917E-2</v>
          </cell>
          <cell r="C114">
            <v>-1.1274442437939812E-2</v>
          </cell>
          <cell r="E114">
            <v>5.9</v>
          </cell>
          <cell r="L114">
            <v>21.6</v>
          </cell>
          <cell r="O114">
            <v>59.6</v>
          </cell>
          <cell r="P114">
            <v>2.2599999999999998</v>
          </cell>
          <cell r="R114">
            <v>2.91</v>
          </cell>
        </row>
        <row r="115">
          <cell r="A115">
            <v>38078</v>
          </cell>
          <cell r="B115">
            <v>7.9881123976409396E-3</v>
          </cell>
          <cell r="C115">
            <v>3.325292400165035E-2</v>
          </cell>
          <cell r="E115">
            <v>6.6</v>
          </cell>
          <cell r="L115">
            <v>20</v>
          </cell>
          <cell r="O115">
            <v>50.9</v>
          </cell>
          <cell r="P115">
            <v>1.92</v>
          </cell>
          <cell r="R115">
            <v>3.29</v>
          </cell>
        </row>
        <row r="116">
          <cell r="A116">
            <v>38169</v>
          </cell>
          <cell r="B116">
            <v>1.6678072458635219E-2</v>
          </cell>
          <cell r="C116">
            <v>1.5938388247650408E-2</v>
          </cell>
          <cell r="E116">
            <v>6.3</v>
          </cell>
          <cell r="L116">
            <v>19.3</v>
          </cell>
          <cell r="O116">
            <v>40.4</v>
          </cell>
          <cell r="P116">
            <v>1.51</v>
          </cell>
          <cell r="R116">
            <v>2.4300000000000002</v>
          </cell>
        </row>
        <row r="117">
          <cell r="A117">
            <v>38261</v>
          </cell>
          <cell r="B117">
            <v>3.0394801614837676E-2</v>
          </cell>
          <cell r="C117">
            <v>9.5513912062701264E-4</v>
          </cell>
          <cell r="E117">
            <v>6.4</v>
          </cell>
          <cell r="L117">
            <v>16.600000000000001</v>
          </cell>
          <cell r="O117">
            <v>50.9</v>
          </cell>
          <cell r="P117">
            <v>1.1599999999999999</v>
          </cell>
          <cell r="R117">
            <v>2.02</v>
          </cell>
        </row>
        <row r="118">
          <cell r="A118">
            <v>38353</v>
          </cell>
          <cell r="B118">
            <v>3.7343429937591224E-2</v>
          </cell>
          <cell r="C118">
            <v>2.2239984295974041E-2</v>
          </cell>
          <cell r="E118">
            <v>8.3000000000000007</v>
          </cell>
          <cell r="L118">
            <v>14.6</v>
          </cell>
          <cell r="O118">
            <v>45.5</v>
          </cell>
          <cell r="P118">
            <v>0.7</v>
          </cell>
          <cell r="Q118">
            <v>16.594000000000001</v>
          </cell>
          <cell r="R118">
            <v>1.71</v>
          </cell>
        </row>
        <row r="119">
          <cell r="A119">
            <v>38443</v>
          </cell>
          <cell r="B119">
            <v>2.8220621881488463E-2</v>
          </cell>
          <cell r="C119">
            <v>2.1585077530942551E-2</v>
          </cell>
          <cell r="E119">
            <v>5.0999999999999996</v>
          </cell>
          <cell r="L119">
            <v>17.7</v>
          </cell>
          <cell r="O119">
            <v>25</v>
          </cell>
          <cell r="P119">
            <v>0.28000000000000003</v>
          </cell>
          <cell r="Q119">
            <v>13.067</v>
          </cell>
          <cell r="R119">
            <v>0.81</v>
          </cell>
        </row>
        <row r="120">
          <cell r="A120">
            <v>38534</v>
          </cell>
          <cell r="B120">
            <v>3.185018680565338E-2</v>
          </cell>
          <cell r="C120">
            <v>2.7472694152280548E-2</v>
          </cell>
          <cell r="E120">
            <v>7.3</v>
          </cell>
          <cell r="L120">
            <v>14.2</v>
          </cell>
          <cell r="O120">
            <v>21.4</v>
          </cell>
          <cell r="P120">
            <v>0.16</v>
          </cell>
          <cell r="Q120">
            <v>9.1470000000000002</v>
          </cell>
          <cell r="R120">
            <v>0.79</v>
          </cell>
        </row>
        <row r="121">
          <cell r="A121">
            <v>38626</v>
          </cell>
          <cell r="B121">
            <v>3.456517262887196E-2</v>
          </cell>
          <cell r="C121">
            <v>1.8685726322205713E-2</v>
          </cell>
          <cell r="E121">
            <v>5.4</v>
          </cell>
          <cell r="L121">
            <v>16.5</v>
          </cell>
          <cell r="O121">
            <v>20</v>
          </cell>
          <cell r="P121">
            <v>-0.02</v>
          </cell>
          <cell r="Q121">
            <v>10.917</v>
          </cell>
          <cell r="R121">
            <v>0.31</v>
          </cell>
        </row>
        <row r="122">
          <cell r="A122">
            <v>38718</v>
          </cell>
          <cell r="B122">
            <v>2.7945117933671597E-2</v>
          </cell>
          <cell r="C122">
            <v>8.0864647427700016E-3</v>
          </cell>
          <cell r="E122">
            <v>8.1999999999999993</v>
          </cell>
          <cell r="L122">
            <v>14.6</v>
          </cell>
          <cell r="O122">
            <v>22</v>
          </cell>
          <cell r="P122">
            <v>0.04</v>
          </cell>
          <cell r="Q122">
            <v>13.827</v>
          </cell>
          <cell r="R122">
            <v>0.23</v>
          </cell>
        </row>
        <row r="123">
          <cell r="A123">
            <v>38808</v>
          </cell>
          <cell r="B123">
            <v>4.2824903709646985E-2</v>
          </cell>
          <cell r="C123">
            <v>3.4458643237450369E-2</v>
          </cell>
          <cell r="E123">
            <v>4.5</v>
          </cell>
          <cell r="L123">
            <v>23.8</v>
          </cell>
          <cell r="O123">
            <v>8.9</v>
          </cell>
          <cell r="P123">
            <v>-0.01</v>
          </cell>
          <cell r="Q123">
            <v>14.71</v>
          </cell>
          <cell r="R123">
            <v>0.14000000000000001</v>
          </cell>
        </row>
        <row r="124">
          <cell r="A124">
            <v>38899</v>
          </cell>
          <cell r="B124">
            <v>2.3402797579979078E-2</v>
          </cell>
          <cell r="C124">
            <v>-5.8787854053339557E-3</v>
          </cell>
          <cell r="E124">
            <v>3.2</v>
          </cell>
          <cell r="L124">
            <v>18.600000000000001</v>
          </cell>
          <cell r="O124">
            <v>3.4</v>
          </cell>
          <cell r="P124">
            <v>-7.0000000000000007E-2</v>
          </cell>
          <cell r="Q124">
            <v>15.667</v>
          </cell>
          <cell r="R124">
            <v>-0.25</v>
          </cell>
        </row>
        <row r="125">
          <cell r="A125">
            <v>38991</v>
          </cell>
          <cell r="B125">
            <v>3.0247434149839811E-2</v>
          </cell>
          <cell r="C125">
            <v>-1.8298037683662813E-2</v>
          </cell>
          <cell r="E125">
            <v>4.5999999999999996</v>
          </cell>
          <cell r="L125">
            <v>12.7</v>
          </cell>
          <cell r="O125">
            <v>0</v>
          </cell>
          <cell r="P125">
            <v>-0.11</v>
          </cell>
          <cell r="Q125">
            <v>11.926</v>
          </cell>
          <cell r="R125">
            <v>-0.31</v>
          </cell>
        </row>
        <row r="126">
          <cell r="A126">
            <v>39083</v>
          </cell>
          <cell r="B126">
            <v>3.1220200334380652E-2</v>
          </cell>
          <cell r="C126">
            <v>3.4931531255719947E-2</v>
          </cell>
          <cell r="E126">
            <v>4.8</v>
          </cell>
          <cell r="L126">
            <v>19.600000000000001</v>
          </cell>
          <cell r="O126">
            <v>-17.899999999999999</v>
          </cell>
          <cell r="P126">
            <v>7.0000000000000007E-2</v>
          </cell>
          <cell r="Q126">
            <v>12.782999999999999</v>
          </cell>
          <cell r="R126">
            <v>-0.39</v>
          </cell>
        </row>
        <row r="127">
          <cell r="A127">
            <v>39173</v>
          </cell>
          <cell r="B127">
            <v>3.7086071903967184E-2</v>
          </cell>
          <cell r="C127">
            <v>2.8760005136309587E-2</v>
          </cell>
          <cell r="E127">
            <v>5.4</v>
          </cell>
          <cell r="L127">
            <v>18.899999999999999</v>
          </cell>
          <cell r="O127">
            <v>-22.8</v>
          </cell>
          <cell r="P127">
            <v>0.16</v>
          </cell>
          <cell r="Q127">
            <v>12.73</v>
          </cell>
          <cell r="R127">
            <v>0.21</v>
          </cell>
        </row>
        <row r="128">
          <cell r="A128">
            <v>39264</v>
          </cell>
          <cell r="B128">
            <v>7.2129969083724599E-2</v>
          </cell>
          <cell r="C128">
            <v>-1.346159992775053E-2</v>
          </cell>
          <cell r="E128">
            <v>4.2</v>
          </cell>
          <cell r="L128">
            <v>30.8</v>
          </cell>
          <cell r="O128">
            <v>-20</v>
          </cell>
          <cell r="P128">
            <v>0.62</v>
          </cell>
          <cell r="Q128">
            <v>12.14</v>
          </cell>
          <cell r="R128">
            <v>0.77</v>
          </cell>
        </row>
        <row r="129">
          <cell r="A129">
            <v>39356</v>
          </cell>
          <cell r="B129">
            <v>4.6144816166596041E-2</v>
          </cell>
          <cell r="C129">
            <v>2.7783192483486062E-2</v>
          </cell>
          <cell r="E129">
            <v>3.2</v>
          </cell>
          <cell r="L129">
            <v>31.1</v>
          </cell>
          <cell r="O129">
            <v>-21.1</v>
          </cell>
          <cell r="P129">
            <v>0.99</v>
          </cell>
          <cell r="Q129">
            <v>11.351000000000001</v>
          </cell>
          <cell r="R129">
            <v>0.68</v>
          </cell>
        </row>
        <row r="130">
          <cell r="A130">
            <v>39448</v>
          </cell>
          <cell r="B130">
            <v>3.739963284894178E-2</v>
          </cell>
          <cell r="C130">
            <v>-1.7032651327142311E-3</v>
          </cell>
          <cell r="E130">
            <v>-0.5</v>
          </cell>
          <cell r="L130">
            <v>32.200000000000003</v>
          </cell>
          <cell r="O130">
            <v>-23.6</v>
          </cell>
          <cell r="P130">
            <v>1.83</v>
          </cell>
          <cell r="Q130">
            <v>1.9530000000000001</v>
          </cell>
          <cell r="R130">
            <v>2.0699999999999998</v>
          </cell>
        </row>
        <row r="131">
          <cell r="A131">
            <v>39539</v>
          </cell>
          <cell r="B131">
            <v>1.7752846361703347E-2</v>
          </cell>
          <cell r="C131">
            <v>1.934935947941702E-2</v>
          </cell>
          <cell r="E131">
            <v>4</v>
          </cell>
          <cell r="L131">
            <v>24.1</v>
          </cell>
          <cell r="O131">
            <v>-24.1</v>
          </cell>
          <cell r="P131">
            <v>1.36</v>
          </cell>
          <cell r="Q131">
            <v>-6.4509999999999996</v>
          </cell>
          <cell r="R131">
            <v>2.09</v>
          </cell>
        </row>
        <row r="132">
          <cell r="A132">
            <v>39630</v>
          </cell>
          <cell r="B132">
            <v>2.5199236654715247E-2</v>
          </cell>
          <cell r="C132">
            <v>3.8500216148886234E-2</v>
          </cell>
          <cell r="E132">
            <v>0.8</v>
          </cell>
          <cell r="L132">
            <v>46.7</v>
          </cell>
          <cell r="O132">
            <v>-16.7</v>
          </cell>
          <cell r="P132">
            <v>1.85</v>
          </cell>
          <cell r="Q132">
            <v>-6.8680000000000003</v>
          </cell>
          <cell r="R132">
            <v>2.93</v>
          </cell>
        </row>
        <row r="133">
          <cell r="A133">
            <v>39722</v>
          </cell>
          <cell r="B133">
            <v>-3.3391531273533111E-3</v>
          </cell>
          <cell r="C133">
            <v>-3.0030217026846894E-2</v>
          </cell>
          <cell r="E133">
            <v>-7.7</v>
          </cell>
          <cell r="L133">
            <v>80.900000000000006</v>
          </cell>
          <cell r="O133">
            <v>-8.8000000000000007</v>
          </cell>
          <cell r="P133">
            <v>1.49</v>
          </cell>
          <cell r="Q133">
            <v>-11.493</v>
          </cell>
          <cell r="R133">
            <v>2.14</v>
          </cell>
        </row>
        <row r="134">
          <cell r="A134">
            <v>39814</v>
          </cell>
          <cell r="B134">
            <v>-1.963894391565341E-2</v>
          </cell>
          <cell r="C134">
            <v>-3.6691060714477912E-2</v>
          </cell>
          <cell r="E134">
            <v>-4.5</v>
          </cell>
          <cell r="L134">
            <v>56.7</v>
          </cell>
          <cell r="O134">
            <v>-10.7</v>
          </cell>
          <cell r="P134">
            <v>1.9</v>
          </cell>
          <cell r="Q134">
            <v>-10.98</v>
          </cell>
          <cell r="R134">
            <v>2.5</v>
          </cell>
        </row>
        <row r="135">
          <cell r="A135">
            <v>39904</v>
          </cell>
          <cell r="B135">
            <v>-4.9365051480840021E-2</v>
          </cell>
          <cell r="C135">
            <v>-3.1952573184985317E-2</v>
          </cell>
          <cell r="E135">
            <v>-1.2</v>
          </cell>
          <cell r="L135">
            <v>42.3</v>
          </cell>
          <cell r="O135">
            <v>-12.3</v>
          </cell>
          <cell r="P135">
            <v>2.42</v>
          </cell>
          <cell r="Q135">
            <v>-19.657</v>
          </cell>
          <cell r="R135">
            <v>3.34</v>
          </cell>
        </row>
        <row r="136">
          <cell r="A136">
            <v>39995</v>
          </cell>
          <cell r="B136">
            <v>-8.1607737970421368E-2</v>
          </cell>
          <cell r="C136">
            <v>-3.5730375195118153E-2</v>
          </cell>
          <cell r="E136">
            <v>1.2</v>
          </cell>
          <cell r="L136">
            <v>31.3</v>
          </cell>
          <cell r="O136">
            <v>-8.9</v>
          </cell>
          <cell r="P136">
            <v>2.36</v>
          </cell>
          <cell r="Q136">
            <v>-29.863</v>
          </cell>
          <cell r="R136">
            <v>3.17</v>
          </cell>
        </row>
        <row r="137">
          <cell r="A137">
            <v>40087</v>
          </cell>
          <cell r="B137">
            <v>-5.1239102906540261E-2</v>
          </cell>
          <cell r="C137">
            <v>-3.0910300976215766E-2</v>
          </cell>
          <cell r="E137">
            <v>5.2</v>
          </cell>
          <cell r="L137">
            <v>30.7</v>
          </cell>
          <cell r="O137">
            <v>0</v>
          </cell>
          <cell r="P137">
            <v>2.71</v>
          </cell>
          <cell r="Q137">
            <v>-27.463999999999999</v>
          </cell>
          <cell r="R137">
            <v>3.79</v>
          </cell>
        </row>
        <row r="138">
          <cell r="A138">
            <v>40179</v>
          </cell>
          <cell r="B138">
            <v>-3.7263212386009041E-2</v>
          </cell>
          <cell r="C138">
            <v>-3.0723907511482944E-2</v>
          </cell>
          <cell r="E138">
            <v>3.2</v>
          </cell>
          <cell r="L138">
            <v>27.3</v>
          </cell>
          <cell r="O138">
            <v>0</v>
          </cell>
          <cell r="P138">
            <v>2.82</v>
          </cell>
          <cell r="Q138">
            <v>-26.283999999999999</v>
          </cell>
          <cell r="R138">
            <v>3.68</v>
          </cell>
        </row>
        <row r="139">
          <cell r="A139">
            <v>40269</v>
          </cell>
          <cell r="B139">
            <v>-2.2322160616801149E-2</v>
          </cell>
          <cell r="C139">
            <v>-3.4858543718055073E-2</v>
          </cell>
          <cell r="E139">
            <v>5.8</v>
          </cell>
          <cell r="L139">
            <v>45.8</v>
          </cell>
          <cell r="O139">
            <v>-3.8</v>
          </cell>
          <cell r="P139">
            <v>2.36</v>
          </cell>
          <cell r="Q139">
            <v>-7.3209999999999997</v>
          </cell>
          <cell r="R139">
            <v>2.79</v>
          </cell>
        </row>
        <row r="140">
          <cell r="A140">
            <v>40360</v>
          </cell>
          <cell r="B140">
            <v>8.4122558816897481E-4</v>
          </cell>
          <cell r="C140">
            <v>-5.3601936817496924E-3</v>
          </cell>
          <cell r="E140">
            <v>4.5999999999999996</v>
          </cell>
          <cell r="L140">
            <v>32.9</v>
          </cell>
          <cell r="O140">
            <v>7.5</v>
          </cell>
          <cell r="P140">
            <v>2.11</v>
          </cell>
          <cell r="Q140">
            <v>3.8180000000000001</v>
          </cell>
          <cell r="R140">
            <v>2.37</v>
          </cell>
        </row>
        <row r="141">
          <cell r="A141">
            <v>40452</v>
          </cell>
          <cell r="B141">
            <v>6.4216893473039898E-3</v>
          </cell>
          <cell r="C141">
            <v>1.8909996413448414E-3</v>
          </cell>
          <cell r="E141">
            <v>4.7</v>
          </cell>
          <cell r="L141">
            <v>23.5</v>
          </cell>
          <cell r="O141">
            <v>19.2</v>
          </cell>
          <cell r="P141">
            <v>2.69</v>
          </cell>
          <cell r="Q141">
            <v>5.758</v>
          </cell>
          <cell r="R141">
            <v>3.18</v>
          </cell>
        </row>
        <row r="142">
          <cell r="A142">
            <v>40544</v>
          </cell>
          <cell r="B142">
            <v>1.3215973053017249E-2</v>
          </cell>
          <cell r="C142">
            <v>-1.3213444942142468E-2</v>
          </cell>
          <cell r="E142">
            <v>0.2</v>
          </cell>
          <cell r="L142">
            <v>29.4</v>
          </cell>
          <cell r="O142">
            <v>32.1</v>
          </cell>
          <cell r="P142">
            <v>2.67</v>
          </cell>
          <cell r="Q142">
            <v>11.176</v>
          </cell>
          <cell r="R142">
            <v>3.38</v>
          </cell>
        </row>
        <row r="143">
          <cell r="A143">
            <v>40634</v>
          </cell>
          <cell r="B143">
            <v>2.1617616758761438E-2</v>
          </cell>
          <cell r="C143">
            <v>-2.0833688859206587E-2</v>
          </cell>
          <cell r="E143">
            <v>6</v>
          </cell>
          <cell r="L143">
            <v>22.7</v>
          </cell>
          <cell r="O143">
            <v>55.4</v>
          </cell>
          <cell r="P143">
            <v>2.73</v>
          </cell>
          <cell r="Q143">
            <v>3.859</v>
          </cell>
          <cell r="R143">
            <v>3.15</v>
          </cell>
        </row>
        <row r="144">
          <cell r="A144">
            <v>40725</v>
          </cell>
          <cell r="B144">
            <v>2.8031363497867331E-2</v>
          </cell>
          <cell r="C144">
            <v>-1.0401448281566182E-2</v>
          </cell>
          <cell r="E144">
            <v>3.3</v>
          </cell>
          <cell r="L144">
            <v>48</v>
          </cell>
          <cell r="O144">
            <v>57.7</v>
          </cell>
          <cell r="P144">
            <v>1.67</v>
          </cell>
          <cell r="Q144">
            <v>0.80600000000000005</v>
          </cell>
          <cell r="R144">
            <v>1.9</v>
          </cell>
        </row>
        <row r="145">
          <cell r="A145">
            <v>40817</v>
          </cell>
          <cell r="B145">
            <v>2.9339138847906003E-2</v>
          </cell>
          <cell r="C145">
            <v>8.4110421517989472E-3</v>
          </cell>
          <cell r="E145">
            <v>5.2</v>
          </cell>
          <cell r="L145">
            <v>45.5</v>
          </cell>
          <cell r="O145">
            <v>83.6</v>
          </cell>
          <cell r="P145">
            <v>1.64</v>
          </cell>
          <cell r="Q145">
            <v>4.8639999999999999</v>
          </cell>
          <cell r="R145">
            <v>1.87</v>
          </cell>
        </row>
        <row r="146">
          <cell r="A146">
            <v>40909</v>
          </cell>
          <cell r="B146">
            <v>3.5330091687304783E-2</v>
          </cell>
          <cell r="C146">
            <v>3.7070868003692982E-3</v>
          </cell>
          <cell r="E146">
            <v>4.9000000000000004</v>
          </cell>
          <cell r="L146">
            <v>23</v>
          </cell>
          <cell r="O146">
            <v>64.2</v>
          </cell>
          <cell r="P146">
            <v>1.9</v>
          </cell>
          <cell r="Q146">
            <v>5.4189999999999996</v>
          </cell>
          <cell r="R146">
            <v>2.16</v>
          </cell>
        </row>
        <row r="147">
          <cell r="A147">
            <v>41000</v>
          </cell>
          <cell r="B147">
            <v>3.2093957774634446E-2</v>
          </cell>
          <cell r="C147">
            <v>9.5612374394800914E-3</v>
          </cell>
          <cell r="E147">
            <v>3.8</v>
          </cell>
          <cell r="L147">
            <v>26.7</v>
          </cell>
          <cell r="O147">
            <v>39.6</v>
          </cell>
          <cell r="P147">
            <v>1.34</v>
          </cell>
          <cell r="Q147">
            <v>2.9369999999999998</v>
          </cell>
          <cell r="R147">
            <v>1.58</v>
          </cell>
        </row>
        <row r="148">
          <cell r="A148">
            <v>41091</v>
          </cell>
          <cell r="B148">
            <v>2.8469761379405024E-2</v>
          </cell>
          <cell r="C148">
            <v>8.2739951964912687E-3</v>
          </cell>
          <cell r="E148">
            <v>2.7</v>
          </cell>
          <cell r="L148">
            <v>20.5</v>
          </cell>
          <cell r="O148">
            <v>31.5</v>
          </cell>
          <cell r="P148">
            <v>1.42</v>
          </cell>
          <cell r="Q148">
            <v>8.8420000000000005</v>
          </cell>
          <cell r="R148">
            <v>1.55</v>
          </cell>
        </row>
        <row r="149">
          <cell r="A149">
            <v>41183</v>
          </cell>
          <cell r="B149">
            <v>2.9289633611690746E-2</v>
          </cell>
          <cell r="C149">
            <v>7.1728504354125313E-3</v>
          </cell>
          <cell r="E149">
            <v>1.7</v>
          </cell>
          <cell r="L149">
            <v>22.7</v>
          </cell>
          <cell r="O149">
            <v>14</v>
          </cell>
          <cell r="P149">
            <v>1.53</v>
          </cell>
          <cell r="Q149">
            <v>4.6539999999999999</v>
          </cell>
          <cell r="R149">
            <v>1.73</v>
          </cell>
        </row>
        <row r="150">
          <cell r="A150">
            <v>41275</v>
          </cell>
          <cell r="B150">
            <v>1.5294667782535095E-2</v>
          </cell>
          <cell r="C150">
            <v>2.0552252207997789E-2</v>
          </cell>
          <cell r="E150">
            <v>4.4000000000000004</v>
          </cell>
          <cell r="L150">
            <v>19</v>
          </cell>
          <cell r="O150">
            <v>-5.5</v>
          </cell>
          <cell r="P150">
            <v>1.62</v>
          </cell>
          <cell r="Q150">
            <v>4.1459999999999999</v>
          </cell>
          <cell r="R150">
            <v>1.8</v>
          </cell>
        </row>
        <row r="151">
          <cell r="A151">
            <v>41365</v>
          </cell>
          <cell r="B151">
            <v>1.2157147104865632E-2</v>
          </cell>
          <cell r="C151">
            <v>2.3220269534574194E-3</v>
          </cell>
          <cell r="E151">
            <v>1.6</v>
          </cell>
          <cell r="L151">
            <v>20.5</v>
          </cell>
          <cell r="O151">
            <v>-7.1</v>
          </cell>
          <cell r="P151">
            <v>2.16</v>
          </cell>
          <cell r="Q151">
            <v>10.673</v>
          </cell>
          <cell r="R151">
            <v>2.48</v>
          </cell>
        </row>
        <row r="152">
          <cell r="A152">
            <v>41456</v>
          </cell>
          <cell r="B152">
            <v>7.8853820253967088E-3</v>
          </cell>
          <cell r="C152">
            <v>1.5933197623965653E-2</v>
          </cell>
          <cell r="E152">
            <v>5.0999999999999996</v>
          </cell>
          <cell r="L152">
            <v>17</v>
          </cell>
          <cell r="O152">
            <v>-8.8000000000000007</v>
          </cell>
          <cell r="P152">
            <v>2.31</v>
          </cell>
          <cell r="Q152">
            <v>12.708</v>
          </cell>
          <cell r="R152">
            <v>2.62</v>
          </cell>
        </row>
        <row r="153">
          <cell r="A153">
            <v>41548</v>
          </cell>
          <cell r="B153">
            <v>2.6468336254893123E-2</v>
          </cell>
          <cell r="C153">
            <v>1.9595920236397533E-2</v>
          </cell>
          <cell r="E153">
            <v>6.1</v>
          </cell>
          <cell r="L153">
            <v>20.3</v>
          </cell>
          <cell r="O153">
            <v>-10.5</v>
          </cell>
          <cell r="P153">
            <v>2.66</v>
          </cell>
          <cell r="Q153">
            <v>14.772</v>
          </cell>
          <cell r="R153">
            <v>2.97</v>
          </cell>
        </row>
        <row r="154">
          <cell r="A154">
            <v>41640</v>
          </cell>
          <cell r="B154">
            <v>3.5247744135571503E-2</v>
          </cell>
          <cell r="C154">
            <v>3.0985198288230056E-2</v>
          </cell>
          <cell r="E154">
            <v>0.6</v>
          </cell>
          <cell r="L154">
            <v>21.4</v>
          </cell>
          <cell r="O154">
            <v>-10.5</v>
          </cell>
          <cell r="P154">
            <v>2.29</v>
          </cell>
          <cell r="Q154">
            <v>11.294</v>
          </cell>
          <cell r="R154">
            <v>2.68</v>
          </cell>
        </row>
        <row r="155">
          <cell r="A155">
            <v>41730</v>
          </cell>
          <cell r="B155">
            <v>2.9157261597635535E-2</v>
          </cell>
          <cell r="C155">
            <v>-4.8072045433863167E-3</v>
          </cell>
          <cell r="E155">
            <v>6.3</v>
          </cell>
          <cell r="L155">
            <v>17</v>
          </cell>
          <cell r="O155">
            <v>-16.399999999999999</v>
          </cell>
          <cell r="P155">
            <v>2.06</v>
          </cell>
          <cell r="Q155">
            <v>8.6579999999999995</v>
          </cell>
          <cell r="R155">
            <v>2.4900000000000002</v>
          </cell>
        </row>
        <row r="156">
          <cell r="A156">
            <v>41821</v>
          </cell>
          <cell r="B156">
            <v>2.5175834913594691E-2</v>
          </cell>
          <cell r="C156">
            <v>1.3897301250015806E-2</v>
          </cell>
          <cell r="E156">
            <v>6.7</v>
          </cell>
          <cell r="L156">
            <v>17</v>
          </cell>
          <cell r="O156">
            <v>-21.8</v>
          </cell>
          <cell r="P156">
            <v>1.94</v>
          </cell>
          <cell r="Q156">
            <v>5.0919999999999996</v>
          </cell>
          <cell r="R156">
            <v>2.5</v>
          </cell>
        </row>
        <row r="157">
          <cell r="A157">
            <v>41913</v>
          </cell>
          <cell r="B157">
            <v>2.7832301818682063E-2</v>
          </cell>
          <cell r="C157">
            <v>1.5230372538218333E-2</v>
          </cell>
          <cell r="E157">
            <v>2.8</v>
          </cell>
          <cell r="L157">
            <v>26.3</v>
          </cell>
          <cell r="O157">
            <v>-5.9</v>
          </cell>
          <cell r="P157">
            <v>1.5</v>
          </cell>
          <cell r="Q157">
            <v>6.835</v>
          </cell>
          <cell r="R157">
            <v>2.13</v>
          </cell>
        </row>
        <row r="158">
          <cell r="A158">
            <v>42005</v>
          </cell>
          <cell r="B158">
            <v>3.4928747074419036E-2</v>
          </cell>
          <cell r="C158">
            <v>2.8331748407988321E-2</v>
          </cell>
          <cell r="E158">
            <v>2.1</v>
          </cell>
          <cell r="L158">
            <v>22.4</v>
          </cell>
          <cell r="O158">
            <v>5.4</v>
          </cell>
          <cell r="P158">
            <v>1.38</v>
          </cell>
          <cell r="Q158">
            <v>14.821</v>
          </cell>
          <cell r="R158">
            <v>1.91</v>
          </cell>
        </row>
        <row r="159">
          <cell r="A159">
            <v>42095</v>
          </cell>
          <cell r="B159">
            <v>2.4547968111322004E-2</v>
          </cell>
          <cell r="C159">
            <v>2.4842647109032001E-2</v>
          </cell>
          <cell r="E159">
            <v>4.9000000000000004</v>
          </cell>
          <cell r="L159">
            <v>18.899999999999999</v>
          </cell>
          <cell r="O159">
            <v>-6.9</v>
          </cell>
          <cell r="P159">
            <v>1.71</v>
          </cell>
          <cell r="Q159">
            <v>13.568</v>
          </cell>
          <cell r="R159">
            <v>2.34</v>
          </cell>
        </row>
        <row r="160">
          <cell r="A160">
            <v>42186</v>
          </cell>
          <cell r="B160">
            <v>1.954023307907982E-2</v>
          </cell>
          <cell r="C160">
            <v>3.7772083698750085E-4</v>
          </cell>
          <cell r="E160">
            <v>3.2</v>
          </cell>
          <cell r="L160">
            <v>40.700000000000003</v>
          </cell>
          <cell r="O160">
            <v>-9.5</v>
          </cell>
          <cell r="P160">
            <v>1.42</v>
          </cell>
          <cell r="Q160">
            <v>12.754</v>
          </cell>
          <cell r="R160">
            <v>2.06</v>
          </cell>
        </row>
        <row r="161">
          <cell r="A161">
            <v>42278</v>
          </cell>
          <cell r="B161">
            <v>1.7162212767784076E-2</v>
          </cell>
          <cell r="C161">
            <v>-3.7557121544620326E-3</v>
          </cell>
          <cell r="E161">
            <v>1.8</v>
          </cell>
          <cell r="L161">
            <v>24.4</v>
          </cell>
          <cell r="O161">
            <v>-7.6</v>
          </cell>
          <cell r="P161">
            <v>1.21</v>
          </cell>
          <cell r="Q161">
            <v>8.8190000000000008</v>
          </cell>
          <cell r="R161">
            <v>2.11</v>
          </cell>
        </row>
        <row r="162">
          <cell r="A162">
            <v>42370</v>
          </cell>
          <cell r="B162">
            <v>3.3267336453727786E-2</v>
          </cell>
          <cell r="C162">
            <v>2.0853379616731157E-2</v>
          </cell>
          <cell r="E162">
            <v>1.3</v>
          </cell>
          <cell r="L162">
            <v>28.1</v>
          </cell>
          <cell r="O162">
            <v>-7.4</v>
          </cell>
          <cell r="P162">
            <v>1.05</v>
          </cell>
          <cell r="Q162">
            <v>-0.93899999999999995</v>
          </cell>
          <cell r="R162">
            <v>1.57</v>
          </cell>
        </row>
        <row r="163">
          <cell r="A163">
            <v>42461</v>
          </cell>
          <cell r="B163">
            <v>1.7963606999708028E-2</v>
          </cell>
          <cell r="C163">
            <v>2.3592657845206269E-2</v>
          </cell>
          <cell r="E163">
            <v>3.7</v>
          </cell>
          <cell r="L163">
            <v>25.8</v>
          </cell>
          <cell r="O163">
            <v>-19.100000000000001</v>
          </cell>
          <cell r="P163">
            <v>0.91</v>
          </cell>
          <cell r="Q163">
            <v>-0.29899999999999999</v>
          </cell>
          <cell r="R163">
            <v>1.23</v>
          </cell>
        </row>
        <row r="164">
          <cell r="A164">
            <v>42552</v>
          </cell>
          <cell r="B164">
            <v>7.4659440002363096E-3</v>
          </cell>
          <cell r="C164">
            <v>3.9159418767691833E-3</v>
          </cell>
          <cell r="E164">
            <v>5</v>
          </cell>
          <cell r="L164">
            <v>18.100000000000001</v>
          </cell>
          <cell r="O164">
            <v>-18.100000000000001</v>
          </cell>
          <cell r="P164">
            <v>0.83</v>
          </cell>
          <cell r="Q164">
            <v>3.665</v>
          </cell>
          <cell r="R164">
            <v>1.31</v>
          </cell>
        </row>
        <row r="165">
          <cell r="A165">
            <v>42644</v>
          </cell>
          <cell r="B165">
            <v>3.350733701122998E-3</v>
          </cell>
          <cell r="C165">
            <v>-3.2901906687588479E-3</v>
          </cell>
          <cell r="E165">
            <v>6.1</v>
          </cell>
          <cell r="L165">
            <v>22.5</v>
          </cell>
          <cell r="O165">
            <v>-8.3000000000000007</v>
          </cell>
          <cell r="P165">
            <v>1.25</v>
          </cell>
          <cell r="Q165">
            <v>4.8230000000000004</v>
          </cell>
          <cell r="R165">
            <v>1.94</v>
          </cell>
        </row>
        <row r="166">
          <cell r="A166">
            <v>42736</v>
          </cell>
          <cell r="B166">
            <v>-9.4253443236215415E-3</v>
          </cell>
          <cell r="C166">
            <v>1.0604714192353768E-2</v>
          </cell>
          <cell r="Q166">
            <v>7.38</v>
          </cell>
          <cell r="R166">
            <v>1.64</v>
          </cell>
        </row>
        <row r="167">
          <cell r="A167">
            <v>42826</v>
          </cell>
          <cell r="B167">
            <v>7.0084645286490046E-3</v>
          </cell>
          <cell r="C167">
            <v>1.9838739850728027E-2</v>
          </cell>
          <cell r="Q167">
            <v>8.8849999999999998</v>
          </cell>
          <cell r="R167">
            <v>1.28</v>
          </cell>
        </row>
        <row r="168">
          <cell r="A168">
            <v>42917</v>
          </cell>
          <cell r="B168">
            <v>1.5310303632166554E-2</v>
          </cell>
          <cell r="C168">
            <v>7.9418582629640772E-3</v>
          </cell>
          <cell r="Q168">
            <v>5.508</v>
          </cell>
          <cell r="R168">
            <v>1.27</v>
          </cell>
        </row>
        <row r="169">
          <cell r="A169">
            <v>43009</v>
          </cell>
          <cell r="B169">
            <v>9.8988764784286361E-4</v>
          </cell>
          <cell r="C169">
            <v>-3.0255763123635667E-3</v>
          </cell>
          <cell r="Q169">
            <v>7.548</v>
          </cell>
          <cell r="R169">
            <v>1.01</v>
          </cell>
        </row>
        <row r="170">
          <cell r="A170">
            <v>43101</v>
          </cell>
          <cell r="B170">
            <v>6.8252913644662001E-3</v>
          </cell>
          <cell r="C170">
            <v>2.192623894810097E-2</v>
          </cell>
          <cell r="Q170">
            <v>6.7160000000000002</v>
          </cell>
          <cell r="R170">
            <v>1.01</v>
          </cell>
        </row>
        <row r="171">
          <cell r="A171">
            <v>43191</v>
          </cell>
          <cell r="B171">
            <v>3.3739700148182103E-2</v>
          </cell>
          <cell r="C171">
            <v>1.5735130808720552E-2</v>
          </cell>
          <cell r="Q171">
            <v>8.4629999999999992</v>
          </cell>
          <cell r="R171">
            <v>0.92</v>
          </cell>
        </row>
        <row r="172">
          <cell r="A172">
            <v>43282</v>
          </cell>
          <cell r="B172">
            <v>1.0149223544301275E-2</v>
          </cell>
          <cell r="C172">
            <v>1.3187979752515577E-2</v>
          </cell>
          <cell r="Q172">
            <v>3.569</v>
          </cell>
          <cell r="R172">
            <v>0.86</v>
          </cell>
        </row>
        <row r="173">
          <cell r="A173">
            <v>43374</v>
          </cell>
          <cell r="B173">
            <v>4.2416017345954959E-2</v>
          </cell>
          <cell r="C173">
            <v>1.4217606776613457E-2</v>
          </cell>
          <cell r="Q173">
            <v>1.109</v>
          </cell>
          <cell r="R173">
            <v>0.24</v>
          </cell>
        </row>
        <row r="174">
          <cell r="A174">
            <v>43466</v>
          </cell>
          <cell r="B174">
            <v>9.0836768016607835E-3</v>
          </cell>
          <cell r="C174">
            <v>-2.3590659648840277E-3</v>
          </cell>
          <cell r="Q174">
            <v>5.9059999999999997</v>
          </cell>
          <cell r="R174">
            <v>0.01</v>
          </cell>
        </row>
        <row r="175">
          <cell r="A175">
            <v>43556</v>
          </cell>
          <cell r="B175">
            <v>5.7527349371591747E-3</v>
          </cell>
          <cell r="C175">
            <v>5.9680468679340938E-3</v>
          </cell>
          <cell r="Q175">
            <v>5.1950000000000003</v>
          </cell>
          <cell r="R175">
            <v>-0.12</v>
          </cell>
        </row>
        <row r="176">
          <cell r="A176">
            <v>43647</v>
          </cell>
          <cell r="B176">
            <v>6.763551097999739E-3</v>
          </cell>
          <cell r="C176">
            <v>1.4442606183344593E-2</v>
          </cell>
          <cell r="Q176">
            <v>11.048999999999999</v>
          </cell>
          <cell r="R176">
            <v>-0.2</v>
          </cell>
        </row>
        <row r="177">
          <cell r="A177">
            <v>43739</v>
          </cell>
          <cell r="B177">
            <v>-4.1129589919617635E-3</v>
          </cell>
          <cell r="C177">
            <v>-4.6798566668159727E-3</v>
          </cell>
          <cell r="Q177">
            <v>7.3780000000000001</v>
          </cell>
          <cell r="R177">
            <v>0.37</v>
          </cell>
        </row>
        <row r="178">
          <cell r="A178">
            <v>43831</v>
          </cell>
          <cell r="B178">
            <v>0.14043460525261858</v>
          </cell>
          <cell r="C178">
            <v>2.6351348552935167E-2</v>
          </cell>
          <cell r="Q178">
            <v>5.4720000000000004</v>
          </cell>
          <cell r="R178">
            <v>0.59</v>
          </cell>
        </row>
        <row r="179">
          <cell r="A179">
            <v>43922</v>
          </cell>
          <cell r="B179">
            <v>5.8090077401402672E-2</v>
          </cell>
          <cell r="C179">
            <v>0</v>
          </cell>
          <cell r="Q179">
            <v>0</v>
          </cell>
          <cell r="R179">
            <v>0.5</v>
          </cell>
        </row>
        <row r="180">
          <cell r="A180">
            <v>44013</v>
          </cell>
          <cell r="Q180">
            <v>0</v>
          </cell>
        </row>
      </sheetData>
      <sheetData sheetId="2"/>
      <sheetData sheetId="3"/>
      <sheetData sheetId="4">
        <row r="2">
          <cell r="A2">
            <v>27760</v>
          </cell>
          <cell r="B2">
            <v>-3.1276782423112104E-2</v>
          </cell>
        </row>
        <row r="3">
          <cell r="A3">
            <v>27851</v>
          </cell>
          <cell r="B3">
            <v>9.0360106924444478E-3</v>
          </cell>
        </row>
        <row r="4">
          <cell r="A4">
            <v>27942</v>
          </cell>
          <cell r="B4">
            <v>1.0084841395695317E-2</v>
          </cell>
        </row>
        <row r="5">
          <cell r="A5">
            <v>28034</v>
          </cell>
          <cell r="B5">
            <v>2.0501995584491079E-2</v>
          </cell>
        </row>
        <row r="6">
          <cell r="A6">
            <v>28126</v>
          </cell>
          <cell r="B6">
            <v>2.2570244066498758E-2</v>
          </cell>
        </row>
        <row r="7">
          <cell r="A7">
            <v>28216</v>
          </cell>
          <cell r="B7">
            <v>2.5034841255024746E-2</v>
          </cell>
        </row>
        <row r="8">
          <cell r="A8">
            <v>28307</v>
          </cell>
          <cell r="B8">
            <v>2.5628798790255675E-2</v>
          </cell>
        </row>
        <row r="9">
          <cell r="A9">
            <v>28399</v>
          </cell>
          <cell r="B9">
            <v>2.843292251378525E-2</v>
          </cell>
        </row>
        <row r="10">
          <cell r="A10">
            <v>28491</v>
          </cell>
          <cell r="B10">
            <v>4.5641467776318959E-2</v>
          </cell>
        </row>
        <row r="11">
          <cell r="A11">
            <v>28581</v>
          </cell>
          <cell r="B11">
            <v>4.4376583787964795E-2</v>
          </cell>
        </row>
        <row r="12">
          <cell r="A12">
            <v>28672</v>
          </cell>
          <cell r="B12">
            <v>2.9081511639186854E-2</v>
          </cell>
        </row>
        <row r="13">
          <cell r="A13">
            <v>28764</v>
          </cell>
          <cell r="B13">
            <v>2.5266180257851333E-2</v>
          </cell>
        </row>
        <row r="14">
          <cell r="A14">
            <v>28856</v>
          </cell>
          <cell r="B14">
            <v>5.1548858042387569E-2</v>
          </cell>
        </row>
        <row r="15">
          <cell r="A15">
            <v>28946</v>
          </cell>
          <cell r="B15">
            <v>6.0787568976757349E-2</v>
          </cell>
        </row>
        <row r="16">
          <cell r="A16">
            <v>29037</v>
          </cell>
          <cell r="B16">
            <v>3.9289054898890778E-2</v>
          </cell>
        </row>
        <row r="17">
          <cell r="A17">
            <v>29129</v>
          </cell>
          <cell r="B17">
            <v>1.8726088529802967E-2</v>
          </cell>
        </row>
        <row r="18">
          <cell r="A18">
            <v>29221</v>
          </cell>
          <cell r="B18">
            <v>3.0953798638680894E-2</v>
          </cell>
        </row>
        <row r="19">
          <cell r="A19">
            <v>29312</v>
          </cell>
          <cell r="B19">
            <v>-1.0032743543896537E-2</v>
          </cell>
        </row>
        <row r="20">
          <cell r="A20">
            <v>29403</v>
          </cell>
          <cell r="B20">
            <v>2.709273097455505E-2</v>
          </cell>
        </row>
        <row r="21">
          <cell r="A21">
            <v>29495</v>
          </cell>
          <cell r="B21">
            <v>5.6077331368979438E-2</v>
          </cell>
        </row>
        <row r="22">
          <cell r="A22">
            <v>29587</v>
          </cell>
          <cell r="B22">
            <v>9.5961544941030805E-3</v>
          </cell>
        </row>
        <row r="23">
          <cell r="A23">
            <v>29677</v>
          </cell>
          <cell r="B23">
            <v>4.4206817315039469E-2</v>
          </cell>
        </row>
        <row r="24">
          <cell r="A24">
            <v>29768</v>
          </cell>
          <cell r="B24">
            <v>3.6038055935725496E-2</v>
          </cell>
        </row>
        <row r="25">
          <cell r="A25">
            <v>29860</v>
          </cell>
          <cell r="B25">
            <v>3.0419459954889625E-2</v>
          </cell>
        </row>
        <row r="26">
          <cell r="A26">
            <v>29952</v>
          </cell>
          <cell r="B26">
            <v>4.1792400955519567E-2</v>
          </cell>
        </row>
        <row r="27">
          <cell r="A27">
            <v>30042</v>
          </cell>
          <cell r="B27">
            <v>4.3421154419491605E-2</v>
          </cell>
        </row>
        <row r="28">
          <cell r="A28">
            <v>30133</v>
          </cell>
          <cell r="B28">
            <v>2.3978301335280967E-2</v>
          </cell>
        </row>
        <row r="29">
          <cell r="A29">
            <v>30225</v>
          </cell>
          <cell r="B29">
            <v>-4.1547403790651192E-3</v>
          </cell>
        </row>
        <row r="30">
          <cell r="A30">
            <v>30317</v>
          </cell>
          <cell r="B30">
            <v>9.6882221605564898E-3</v>
          </cell>
        </row>
        <row r="31">
          <cell r="A31">
            <v>30407</v>
          </cell>
          <cell r="B31">
            <v>-1.9853461619003428E-3</v>
          </cell>
        </row>
        <row r="32">
          <cell r="A32">
            <v>30498</v>
          </cell>
          <cell r="B32">
            <v>2.2610829132980594E-2</v>
          </cell>
        </row>
        <row r="33">
          <cell r="A33">
            <v>30590</v>
          </cell>
          <cell r="B33">
            <v>3.0457619880959227E-2</v>
          </cell>
        </row>
        <row r="34">
          <cell r="A34">
            <v>30682</v>
          </cell>
          <cell r="B34">
            <v>3.9540558959784429E-2</v>
          </cell>
        </row>
        <row r="35">
          <cell r="A35">
            <v>30773</v>
          </cell>
          <cell r="B35">
            <v>4.7671087348870475E-2</v>
          </cell>
        </row>
        <row r="36">
          <cell r="A36">
            <v>30864</v>
          </cell>
          <cell r="B36">
            <v>1.9783186168572494E-2</v>
          </cell>
        </row>
        <row r="37">
          <cell r="A37">
            <v>30956</v>
          </cell>
          <cell r="B37">
            <v>2.6373059801876438E-2</v>
          </cell>
        </row>
        <row r="38">
          <cell r="A38">
            <v>31048</v>
          </cell>
          <cell r="B38">
            <v>1.5057497882167491E-2</v>
          </cell>
        </row>
        <row r="39">
          <cell r="A39">
            <v>31138</v>
          </cell>
          <cell r="B39">
            <v>1.3754353604015631E-3</v>
          </cell>
        </row>
        <row r="40">
          <cell r="A40">
            <v>31229</v>
          </cell>
          <cell r="B40">
            <v>2.7583852270561711E-2</v>
          </cell>
        </row>
        <row r="41">
          <cell r="A41">
            <v>31321</v>
          </cell>
          <cell r="B41">
            <v>2.3875693302675173E-3</v>
          </cell>
        </row>
        <row r="42">
          <cell r="A42">
            <v>31413</v>
          </cell>
          <cell r="B42">
            <v>2.1005160916850361E-2</v>
          </cell>
        </row>
        <row r="43">
          <cell r="A43">
            <v>31503</v>
          </cell>
          <cell r="B43">
            <v>1.3063821335301927E-2</v>
          </cell>
        </row>
        <row r="44">
          <cell r="A44">
            <v>31594</v>
          </cell>
          <cell r="B44">
            <v>5.9434901873008658E-3</v>
          </cell>
        </row>
        <row r="45">
          <cell r="A45">
            <v>31686</v>
          </cell>
          <cell r="B45">
            <v>7.0414418415686228E-2</v>
          </cell>
        </row>
        <row r="46">
          <cell r="A46">
            <v>31778</v>
          </cell>
          <cell r="B46">
            <v>-9.2166066926275964E-3</v>
          </cell>
        </row>
        <row r="47">
          <cell r="A47">
            <v>31868</v>
          </cell>
          <cell r="B47">
            <v>9.0637056290544717E-3</v>
          </cell>
        </row>
        <row r="48">
          <cell r="A48">
            <v>31959</v>
          </cell>
          <cell r="B48">
            <v>1.9009795930318582E-2</v>
          </cell>
        </row>
        <row r="49">
          <cell r="A49">
            <v>32051</v>
          </cell>
          <cell r="B49">
            <v>-6.5448700238128195E-4</v>
          </cell>
        </row>
        <row r="50">
          <cell r="A50">
            <v>32143</v>
          </cell>
          <cell r="B50">
            <v>1.3941264924738645E-2</v>
          </cell>
        </row>
        <row r="51">
          <cell r="A51">
            <v>32234</v>
          </cell>
          <cell r="B51">
            <v>3.3030644801681608E-2</v>
          </cell>
        </row>
        <row r="52">
          <cell r="A52">
            <v>32325</v>
          </cell>
          <cell r="B52">
            <v>4.8569171435521594E-3</v>
          </cell>
        </row>
        <row r="53">
          <cell r="A53">
            <v>32417</v>
          </cell>
          <cell r="B53">
            <v>1.5216197821232912E-2</v>
          </cell>
        </row>
        <row r="54">
          <cell r="A54">
            <v>32509</v>
          </cell>
          <cell r="B54">
            <v>2.1638973088233624E-2</v>
          </cell>
        </row>
        <row r="55">
          <cell r="A55">
            <v>32599</v>
          </cell>
          <cell r="B55">
            <v>1.0011956469082262E-2</v>
          </cell>
        </row>
        <row r="56">
          <cell r="A56">
            <v>32690</v>
          </cell>
          <cell r="B56">
            <v>1.9946703059372833E-2</v>
          </cell>
        </row>
        <row r="57">
          <cell r="A57">
            <v>32782</v>
          </cell>
          <cell r="B57">
            <v>-5.2388840252277024E-4</v>
          </cell>
        </row>
        <row r="58">
          <cell r="A58">
            <v>32874</v>
          </cell>
          <cell r="B58">
            <v>4.1140391778515927E-3</v>
          </cell>
        </row>
        <row r="59">
          <cell r="A59">
            <v>32964</v>
          </cell>
          <cell r="B59">
            <v>5.0090825011894343E-3</v>
          </cell>
        </row>
        <row r="60">
          <cell r="A60">
            <v>33055</v>
          </cell>
          <cell r="B60">
            <v>-4.2502949180134118E-3</v>
          </cell>
        </row>
        <row r="61">
          <cell r="A61">
            <v>33147</v>
          </cell>
          <cell r="B61">
            <v>6.1714963716168192E-3</v>
          </cell>
        </row>
        <row r="62">
          <cell r="A62">
            <v>33239</v>
          </cell>
          <cell r="B62">
            <v>-1.0978094523890574E-2</v>
          </cell>
        </row>
        <row r="63">
          <cell r="A63">
            <v>33329</v>
          </cell>
          <cell r="B63">
            <v>-1.4161032418650949E-2</v>
          </cell>
        </row>
        <row r="64">
          <cell r="A64">
            <v>33420</v>
          </cell>
          <cell r="B64">
            <v>-9.120388508440087E-3</v>
          </cell>
        </row>
        <row r="65">
          <cell r="A65">
            <v>33512</v>
          </cell>
          <cell r="B65">
            <v>-3.4312643573501736E-3</v>
          </cell>
        </row>
        <row r="66">
          <cell r="A66">
            <v>33604</v>
          </cell>
          <cell r="B66">
            <v>-1.9613276792588986E-2</v>
          </cell>
        </row>
        <row r="67">
          <cell r="A67">
            <v>33695</v>
          </cell>
          <cell r="B67">
            <v>-1.0844518238688311E-2</v>
          </cell>
        </row>
        <row r="68">
          <cell r="A68">
            <v>33786</v>
          </cell>
          <cell r="B68">
            <v>-3.3206062654745987E-3</v>
          </cell>
        </row>
        <row r="69">
          <cell r="A69">
            <v>33878</v>
          </cell>
          <cell r="B69">
            <v>-4.2175507612588611E-3</v>
          </cell>
        </row>
        <row r="70">
          <cell r="A70">
            <v>33970</v>
          </cell>
          <cell r="B70">
            <v>-1.2165353667110201E-2</v>
          </cell>
        </row>
        <row r="71">
          <cell r="A71">
            <v>34060</v>
          </cell>
          <cell r="B71">
            <v>3.0990194739352961E-3</v>
          </cell>
        </row>
        <row r="72">
          <cell r="A72">
            <v>34151</v>
          </cell>
          <cell r="B72">
            <v>-7.1997578710615998E-3</v>
          </cell>
        </row>
        <row r="73">
          <cell r="A73">
            <v>34243</v>
          </cell>
          <cell r="B73">
            <v>-5.338046383718863E-3</v>
          </cell>
        </row>
        <row r="74">
          <cell r="A74">
            <v>34335</v>
          </cell>
          <cell r="B74">
            <v>2.5807985538067384E-2</v>
          </cell>
        </row>
        <row r="75">
          <cell r="A75">
            <v>34425</v>
          </cell>
          <cell r="B75">
            <v>1.8107531248504932E-2</v>
          </cell>
        </row>
        <row r="76">
          <cell r="A76">
            <v>34516</v>
          </cell>
          <cell r="B76">
            <v>2.6502160919049635E-2</v>
          </cell>
        </row>
        <row r="77">
          <cell r="A77">
            <v>34608</v>
          </cell>
          <cell r="B77">
            <v>3.0447388149409695E-2</v>
          </cell>
        </row>
        <row r="78">
          <cell r="A78">
            <v>34700</v>
          </cell>
          <cell r="B78">
            <v>4.5305080631208874E-2</v>
          </cell>
        </row>
        <row r="79">
          <cell r="A79">
            <v>34790</v>
          </cell>
          <cell r="B79">
            <v>2.4928240074279632E-2</v>
          </cell>
        </row>
        <row r="80">
          <cell r="A80">
            <v>34881</v>
          </cell>
          <cell r="B80">
            <v>1.988219784376713E-2</v>
          </cell>
        </row>
        <row r="81">
          <cell r="A81">
            <v>34973</v>
          </cell>
          <cell r="B81">
            <v>1.3596891156212446E-2</v>
          </cell>
        </row>
        <row r="82">
          <cell r="A82">
            <v>35065</v>
          </cell>
          <cell r="B82">
            <v>1.891982769170136E-2</v>
          </cell>
        </row>
        <row r="83">
          <cell r="A83">
            <v>35156</v>
          </cell>
          <cell r="B83">
            <v>2.0012327787385067E-2</v>
          </cell>
        </row>
        <row r="84">
          <cell r="A84">
            <v>35247</v>
          </cell>
          <cell r="B84">
            <v>2.4156005458975588E-2</v>
          </cell>
        </row>
        <row r="85">
          <cell r="A85">
            <v>35339</v>
          </cell>
          <cell r="B85">
            <v>2.3846484062739804E-2</v>
          </cell>
        </row>
        <row r="86">
          <cell r="A86">
            <v>35431</v>
          </cell>
          <cell r="B86">
            <v>2.2777449678480857E-2</v>
          </cell>
        </row>
        <row r="87">
          <cell r="A87">
            <v>35521</v>
          </cell>
          <cell r="B87">
            <v>2.0522557010826562E-2</v>
          </cell>
        </row>
        <row r="88">
          <cell r="A88">
            <v>35612</v>
          </cell>
          <cell r="B88">
            <v>1.6796693267443222E-2</v>
          </cell>
        </row>
        <row r="89">
          <cell r="A89">
            <v>35704</v>
          </cell>
          <cell r="B89">
            <v>2.6589988854415568E-2</v>
          </cell>
        </row>
        <row r="90">
          <cell r="A90">
            <v>35796</v>
          </cell>
          <cell r="B90">
            <v>1.5411175182455026E-2</v>
          </cell>
        </row>
        <row r="91">
          <cell r="A91">
            <v>35886</v>
          </cell>
          <cell r="B91">
            <v>3.1440719593075851E-2</v>
          </cell>
        </row>
        <row r="92">
          <cell r="A92">
            <v>35977</v>
          </cell>
          <cell r="B92">
            <v>2.3827860442171011E-2</v>
          </cell>
        </row>
        <row r="93">
          <cell r="A93">
            <v>36069</v>
          </cell>
          <cell r="B93">
            <v>2.5050603672554163E-2</v>
          </cell>
        </row>
        <row r="94">
          <cell r="A94">
            <v>36161</v>
          </cell>
          <cell r="B94">
            <v>1.2790045053977385E-2</v>
          </cell>
        </row>
        <row r="95">
          <cell r="A95">
            <v>36251</v>
          </cell>
          <cell r="B95">
            <v>3.1158208898428336E-3</v>
          </cell>
        </row>
        <row r="96">
          <cell r="A96">
            <v>36342</v>
          </cell>
          <cell r="B96">
            <v>2.5473142236748934E-2</v>
          </cell>
        </row>
        <row r="97">
          <cell r="A97">
            <v>36434</v>
          </cell>
          <cell r="B97">
            <v>2.4105068163341518E-2</v>
          </cell>
        </row>
        <row r="98">
          <cell r="A98">
            <v>36526</v>
          </cell>
          <cell r="B98">
            <v>2.7483526958113996E-2</v>
          </cell>
        </row>
        <row r="99">
          <cell r="A99">
            <v>36617</v>
          </cell>
          <cell r="B99">
            <v>3.3313679854507096E-2</v>
          </cell>
        </row>
        <row r="100">
          <cell r="A100">
            <v>36708</v>
          </cell>
          <cell r="B100">
            <v>1.3486452104680744E-2</v>
          </cell>
        </row>
        <row r="101">
          <cell r="A101">
            <v>36800</v>
          </cell>
          <cell r="B101">
            <v>1.201329540127364E-2</v>
          </cell>
        </row>
        <row r="102">
          <cell r="A102">
            <v>36892</v>
          </cell>
          <cell r="B102">
            <v>1.8496832019482279E-3</v>
          </cell>
        </row>
        <row r="103">
          <cell r="A103">
            <v>36982</v>
          </cell>
          <cell r="B103">
            <v>-2.061884468042172E-2</v>
          </cell>
        </row>
        <row r="104">
          <cell r="A104">
            <v>37073</v>
          </cell>
          <cell r="B104">
            <v>-1.4327614031651578E-2</v>
          </cell>
        </row>
        <row r="105">
          <cell r="A105">
            <v>37165</v>
          </cell>
          <cell r="B105">
            <v>-3.518036625369457E-2</v>
          </cell>
        </row>
        <row r="106">
          <cell r="A106">
            <v>37257</v>
          </cell>
          <cell r="B106">
            <v>-6.3424670289866673E-3</v>
          </cell>
        </row>
        <row r="107">
          <cell r="A107">
            <v>37347</v>
          </cell>
          <cell r="B107">
            <v>-3.1217179437716146E-2</v>
          </cell>
        </row>
        <row r="108">
          <cell r="A108">
            <v>37438</v>
          </cell>
          <cell r="B108">
            <v>-1.4697413080106784E-2</v>
          </cell>
        </row>
        <row r="109">
          <cell r="A109">
            <v>37530</v>
          </cell>
          <cell r="B109">
            <v>-6.8498144211412539E-3</v>
          </cell>
        </row>
        <row r="110">
          <cell r="A110">
            <v>37622</v>
          </cell>
          <cell r="B110">
            <v>-2.5322199881483286E-2</v>
          </cell>
        </row>
        <row r="111">
          <cell r="A111">
            <v>37712</v>
          </cell>
          <cell r="B111">
            <v>-2.1415699703778424E-2</v>
          </cell>
        </row>
        <row r="112">
          <cell r="A112">
            <v>37803</v>
          </cell>
          <cell r="B112">
            <v>-1.9975605938247133E-2</v>
          </cell>
        </row>
        <row r="113">
          <cell r="A113">
            <v>37895</v>
          </cell>
          <cell r="B113">
            <v>-1.9912415558037931E-2</v>
          </cell>
        </row>
        <row r="114">
          <cell r="A114">
            <v>37987</v>
          </cell>
          <cell r="B114">
            <v>-1.7005241830732917E-2</v>
          </cell>
        </row>
        <row r="115">
          <cell r="A115">
            <v>38078</v>
          </cell>
          <cell r="B115">
            <v>7.9881123976409396E-3</v>
          </cell>
        </row>
        <row r="116">
          <cell r="A116">
            <v>38169</v>
          </cell>
          <cell r="B116">
            <v>1.6678072458635219E-2</v>
          </cell>
        </row>
        <row r="117">
          <cell r="A117">
            <v>38261</v>
          </cell>
          <cell r="B117">
            <v>3.0394801614837676E-2</v>
          </cell>
        </row>
        <row r="118">
          <cell r="A118">
            <v>38353</v>
          </cell>
          <cell r="B118">
            <v>3.7343429937591224E-2</v>
          </cell>
        </row>
        <row r="119">
          <cell r="A119">
            <v>38443</v>
          </cell>
          <cell r="B119">
            <v>2.8220621881488463E-2</v>
          </cell>
        </row>
        <row r="120">
          <cell r="A120">
            <v>38534</v>
          </cell>
          <cell r="B120">
            <v>3.185018680565338E-2</v>
          </cell>
        </row>
        <row r="121">
          <cell r="A121">
            <v>38626</v>
          </cell>
          <cell r="B121">
            <v>3.456517262887196E-2</v>
          </cell>
        </row>
        <row r="122">
          <cell r="A122">
            <v>38718</v>
          </cell>
          <cell r="B122">
            <v>2.7945117933671597E-2</v>
          </cell>
        </row>
        <row r="123">
          <cell r="A123">
            <v>38808</v>
          </cell>
          <cell r="B123">
            <v>4.2824903709646985E-2</v>
          </cell>
        </row>
        <row r="124">
          <cell r="A124">
            <v>38899</v>
          </cell>
          <cell r="B124">
            <v>2.3402797579979078E-2</v>
          </cell>
        </row>
        <row r="125">
          <cell r="A125">
            <v>38991</v>
          </cell>
          <cell r="B125">
            <v>3.0247434149839811E-2</v>
          </cell>
        </row>
        <row r="126">
          <cell r="A126">
            <v>39083</v>
          </cell>
          <cell r="B126">
            <v>3.1220200334380652E-2</v>
          </cell>
        </row>
        <row r="127">
          <cell r="A127">
            <v>39173</v>
          </cell>
          <cell r="B127">
            <v>3.7086071903967184E-2</v>
          </cell>
        </row>
        <row r="128">
          <cell r="A128">
            <v>39264</v>
          </cell>
          <cell r="B128">
            <v>7.2129969083724599E-2</v>
          </cell>
        </row>
        <row r="129">
          <cell r="A129">
            <v>39356</v>
          </cell>
          <cell r="B129">
            <v>4.6144816166596041E-2</v>
          </cell>
        </row>
        <row r="130">
          <cell r="A130">
            <v>39448</v>
          </cell>
          <cell r="B130">
            <v>3.739963284894178E-2</v>
          </cell>
        </row>
        <row r="131">
          <cell r="A131">
            <v>39539</v>
          </cell>
          <cell r="B131">
            <v>1.7752846361703347E-2</v>
          </cell>
        </row>
        <row r="132">
          <cell r="A132">
            <v>39630</v>
          </cell>
          <cell r="B132">
            <v>2.5199236654715247E-2</v>
          </cell>
        </row>
        <row r="133">
          <cell r="A133">
            <v>39722</v>
          </cell>
          <cell r="B133">
            <v>-3.3391531273533111E-3</v>
          </cell>
        </row>
        <row r="134">
          <cell r="A134">
            <v>39814</v>
          </cell>
          <cell r="B134">
            <v>-1.963894391565341E-2</v>
          </cell>
        </row>
        <row r="135">
          <cell r="A135">
            <v>39904</v>
          </cell>
          <cell r="B135">
            <v>-4.9365051480840021E-2</v>
          </cell>
        </row>
        <row r="136">
          <cell r="A136">
            <v>39995</v>
          </cell>
          <cell r="B136">
            <v>-8.1607737970421368E-2</v>
          </cell>
        </row>
        <row r="137">
          <cell r="A137">
            <v>40087</v>
          </cell>
          <cell r="B137">
            <v>-5.1239102906540261E-2</v>
          </cell>
        </row>
        <row r="138">
          <cell r="A138">
            <v>40179</v>
          </cell>
          <cell r="B138">
            <v>-3.7263212386009041E-2</v>
          </cell>
        </row>
        <row r="139">
          <cell r="A139">
            <v>40269</v>
          </cell>
          <cell r="B139">
            <v>-2.2322160616801149E-2</v>
          </cell>
        </row>
        <row r="140">
          <cell r="A140">
            <v>40360</v>
          </cell>
          <cell r="B140">
            <v>8.4122558816897481E-4</v>
          </cell>
        </row>
        <row r="141">
          <cell r="A141">
            <v>40452</v>
          </cell>
          <cell r="B141">
            <v>6.4216893473039898E-3</v>
          </cell>
        </row>
        <row r="142">
          <cell r="A142">
            <v>40544</v>
          </cell>
          <cell r="B142">
            <v>1.3215973053017249E-2</v>
          </cell>
        </row>
        <row r="143">
          <cell r="A143">
            <v>40634</v>
          </cell>
          <cell r="B143">
            <v>2.1617616758761438E-2</v>
          </cell>
        </row>
        <row r="144">
          <cell r="A144">
            <v>40725</v>
          </cell>
          <cell r="B144">
            <v>2.8031363497867331E-2</v>
          </cell>
        </row>
        <row r="145">
          <cell r="A145">
            <v>40817</v>
          </cell>
          <cell r="B145">
            <v>2.9339138847906003E-2</v>
          </cell>
        </row>
        <row r="146">
          <cell r="A146">
            <v>40909</v>
          </cell>
          <cell r="B146">
            <v>3.5330091687304783E-2</v>
          </cell>
        </row>
        <row r="147">
          <cell r="A147">
            <v>41000</v>
          </cell>
          <cell r="B147">
            <v>3.2093957774634446E-2</v>
          </cell>
        </row>
        <row r="148">
          <cell r="A148">
            <v>41091</v>
          </cell>
          <cell r="B148">
            <v>2.8469761379405024E-2</v>
          </cell>
        </row>
        <row r="149">
          <cell r="A149">
            <v>41183</v>
          </cell>
          <cell r="B149">
            <v>2.9289633611690746E-2</v>
          </cell>
        </row>
        <row r="150">
          <cell r="A150">
            <v>41275</v>
          </cell>
          <cell r="B150">
            <v>1.5294667782535095E-2</v>
          </cell>
        </row>
        <row r="151">
          <cell r="A151">
            <v>41365</v>
          </cell>
          <cell r="B151">
            <v>1.2157147104865632E-2</v>
          </cell>
        </row>
        <row r="152">
          <cell r="A152">
            <v>41456</v>
          </cell>
          <cell r="B152">
            <v>7.8853820253967088E-3</v>
          </cell>
        </row>
        <row r="153">
          <cell r="A153">
            <v>41548</v>
          </cell>
          <cell r="B153">
            <v>2.6468336254893123E-2</v>
          </cell>
        </row>
        <row r="154">
          <cell r="A154">
            <v>41640</v>
          </cell>
          <cell r="B154">
            <v>3.5247744135571503E-2</v>
          </cell>
        </row>
        <row r="155">
          <cell r="A155">
            <v>41730</v>
          </cell>
          <cell r="B155">
            <v>2.9157261597635535E-2</v>
          </cell>
        </row>
        <row r="156">
          <cell r="A156">
            <v>41821</v>
          </cell>
          <cell r="B156">
            <v>2.5175834913594691E-2</v>
          </cell>
        </row>
        <row r="157">
          <cell r="A157">
            <v>41913</v>
          </cell>
          <cell r="B157">
            <v>2.7832301818682063E-2</v>
          </cell>
        </row>
        <row r="158">
          <cell r="A158">
            <v>42005</v>
          </cell>
          <cell r="B158">
            <v>3.4928747074419036E-2</v>
          </cell>
        </row>
        <row r="159">
          <cell r="A159">
            <v>42095</v>
          </cell>
          <cell r="B159">
            <v>2.4547968111322004E-2</v>
          </cell>
        </row>
        <row r="160">
          <cell r="A160">
            <v>42186</v>
          </cell>
          <cell r="B160">
            <v>1.954023307907982E-2</v>
          </cell>
        </row>
        <row r="161">
          <cell r="A161">
            <v>42278</v>
          </cell>
          <cell r="B161">
            <v>1.7162212767784076E-2</v>
          </cell>
        </row>
        <row r="162">
          <cell r="A162">
            <v>42370</v>
          </cell>
          <cell r="B162">
            <v>3.3267336453727786E-2</v>
          </cell>
        </row>
        <row r="163">
          <cell r="A163">
            <v>42461</v>
          </cell>
          <cell r="B163">
            <v>1.7963606999708028E-2</v>
          </cell>
        </row>
        <row r="164">
          <cell r="A164">
            <v>42552</v>
          </cell>
          <cell r="B164">
            <v>7.4659440002363096E-3</v>
          </cell>
        </row>
        <row r="165">
          <cell r="A165">
            <v>42644</v>
          </cell>
          <cell r="B165">
            <v>3.350733701122998E-3</v>
          </cell>
        </row>
        <row r="166">
          <cell r="A166">
            <v>42736</v>
          </cell>
          <cell r="B166">
            <v>-9.4253443236215415E-3</v>
          </cell>
        </row>
        <row r="167">
          <cell r="A167">
            <v>42826</v>
          </cell>
          <cell r="B167">
            <v>7.0084645286490046E-3</v>
          </cell>
        </row>
        <row r="168">
          <cell r="A168">
            <v>42917</v>
          </cell>
          <cell r="B168">
            <v>1.5310303632166554E-2</v>
          </cell>
        </row>
        <row r="169">
          <cell r="A169">
            <v>43009</v>
          </cell>
          <cell r="B169">
            <v>9.8988764784286361E-4</v>
          </cell>
        </row>
        <row r="170">
          <cell r="A170">
            <v>43101</v>
          </cell>
          <cell r="B170">
            <v>6.8252913644662001E-3</v>
          </cell>
        </row>
        <row r="171">
          <cell r="A171">
            <v>43191</v>
          </cell>
          <cell r="B171">
            <v>3.3739700148182103E-2</v>
          </cell>
        </row>
        <row r="172">
          <cell r="A172">
            <v>43282</v>
          </cell>
          <cell r="B172">
            <v>1.0149223544301275E-2</v>
          </cell>
        </row>
        <row r="173">
          <cell r="A173">
            <v>43374</v>
          </cell>
          <cell r="B173">
            <v>4.2416017345954959E-2</v>
          </cell>
        </row>
        <row r="174">
          <cell r="A174">
            <v>43466</v>
          </cell>
          <cell r="B174">
            <v>9.0836768016607835E-3</v>
          </cell>
        </row>
        <row r="175">
          <cell r="A175">
            <v>43556</v>
          </cell>
          <cell r="B175">
            <v>5.7527349371591747E-3</v>
          </cell>
        </row>
        <row r="176">
          <cell r="A176">
            <v>43647</v>
          </cell>
          <cell r="B176">
            <v>6.763551097999739E-3</v>
          </cell>
        </row>
        <row r="177">
          <cell r="A177">
            <v>43739</v>
          </cell>
          <cell r="B177">
            <v>-4.1129589919617635E-3</v>
          </cell>
        </row>
        <row r="178">
          <cell r="A178">
            <v>43831</v>
          </cell>
          <cell r="B178">
            <v>0.14043460525261858</v>
          </cell>
        </row>
        <row r="179">
          <cell r="A179">
            <v>43922</v>
          </cell>
          <cell r="B179">
            <v>5.8090077401402672E-2</v>
          </cell>
        </row>
        <row r="180">
          <cell r="A180">
            <v>44013</v>
          </cell>
        </row>
      </sheetData>
      <sheetData sheetId="5"/>
      <sheetData sheetId="6"/>
      <sheetData sheetId="7">
        <row r="2">
          <cell r="B2">
            <v>0</v>
          </cell>
          <cell r="C2">
            <v>0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1</v>
          </cell>
          <cell r="C5">
            <v>-1</v>
          </cell>
        </row>
        <row r="6">
          <cell r="B6">
            <v>1</v>
          </cell>
          <cell r="C6">
            <v>-1</v>
          </cell>
        </row>
        <row r="7">
          <cell r="B7">
            <v>1</v>
          </cell>
          <cell r="C7">
            <v>-1</v>
          </cell>
        </row>
        <row r="8">
          <cell r="B8">
            <v>1</v>
          </cell>
          <cell r="C8">
            <v>-1</v>
          </cell>
        </row>
        <row r="9">
          <cell r="B9">
            <v>1</v>
          </cell>
          <cell r="C9">
            <v>-1</v>
          </cell>
        </row>
        <row r="10">
          <cell r="B10">
            <v>1</v>
          </cell>
          <cell r="C10">
            <v>-1</v>
          </cell>
        </row>
        <row r="11">
          <cell r="B11">
            <v>0</v>
          </cell>
          <cell r="C11">
            <v>0</v>
          </cell>
        </row>
        <row r="12">
          <cell r="B12">
            <v>0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0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1</v>
          </cell>
          <cell r="C30">
            <v>-1</v>
          </cell>
        </row>
        <row r="31">
          <cell r="B31">
            <v>1</v>
          </cell>
          <cell r="C31">
            <v>-1</v>
          </cell>
        </row>
        <row r="32">
          <cell r="B32">
            <v>0</v>
          </cell>
          <cell r="C32">
            <v>0</v>
          </cell>
        </row>
        <row r="33">
          <cell r="B33">
            <v>0</v>
          </cell>
          <cell r="C33">
            <v>0</v>
          </cell>
        </row>
        <row r="34">
          <cell r="B34">
            <v>0</v>
          </cell>
          <cell r="C34">
            <v>0</v>
          </cell>
        </row>
        <row r="35">
          <cell r="B35">
            <v>0</v>
          </cell>
          <cell r="C35">
            <v>0</v>
          </cell>
        </row>
        <row r="36">
          <cell r="B36">
            <v>1</v>
          </cell>
          <cell r="C36">
            <v>-1</v>
          </cell>
        </row>
        <row r="37">
          <cell r="B37">
            <v>1</v>
          </cell>
          <cell r="C37">
            <v>-1</v>
          </cell>
        </row>
        <row r="38">
          <cell r="B38">
            <v>1</v>
          </cell>
          <cell r="C38">
            <v>-1</v>
          </cell>
        </row>
        <row r="39">
          <cell r="B39">
            <v>1</v>
          </cell>
          <cell r="C39">
            <v>-1</v>
          </cell>
        </row>
        <row r="40">
          <cell r="B40">
            <v>1</v>
          </cell>
          <cell r="C40">
            <v>-1</v>
          </cell>
        </row>
        <row r="41">
          <cell r="B41">
            <v>0</v>
          </cell>
          <cell r="C41">
            <v>0</v>
          </cell>
        </row>
        <row r="42">
          <cell r="B42">
            <v>0</v>
          </cell>
          <cell r="C42">
            <v>0</v>
          </cell>
        </row>
        <row r="43">
          <cell r="B43">
            <v>0</v>
          </cell>
          <cell r="C43">
            <v>0</v>
          </cell>
        </row>
        <row r="44">
          <cell r="B44">
            <v>0</v>
          </cell>
          <cell r="C44">
            <v>0</v>
          </cell>
        </row>
        <row r="45">
          <cell r="B45">
            <v>0</v>
          </cell>
          <cell r="C45">
            <v>0</v>
          </cell>
        </row>
        <row r="46">
          <cell r="B46">
            <v>0</v>
          </cell>
          <cell r="C46">
            <v>0</v>
          </cell>
        </row>
        <row r="47">
          <cell r="B47">
            <v>0</v>
          </cell>
          <cell r="C47">
            <v>0</v>
          </cell>
        </row>
        <row r="48">
          <cell r="B48">
            <v>0</v>
          </cell>
          <cell r="C48">
            <v>0</v>
          </cell>
        </row>
        <row r="49">
          <cell r="B49">
            <v>0</v>
          </cell>
          <cell r="C49">
            <v>0</v>
          </cell>
        </row>
        <row r="50">
          <cell r="B50">
            <v>0</v>
          </cell>
          <cell r="C50">
            <v>0</v>
          </cell>
        </row>
        <row r="51">
          <cell r="B51">
            <v>0</v>
          </cell>
          <cell r="C51">
            <v>0</v>
          </cell>
        </row>
        <row r="52">
          <cell r="B52">
            <v>0</v>
          </cell>
          <cell r="C52">
            <v>0</v>
          </cell>
        </row>
        <row r="53">
          <cell r="B53">
            <v>0</v>
          </cell>
          <cell r="C53">
            <v>0</v>
          </cell>
        </row>
        <row r="54">
          <cell r="B54">
            <v>0</v>
          </cell>
          <cell r="C54">
            <v>0</v>
          </cell>
        </row>
        <row r="55">
          <cell r="B55">
            <v>0</v>
          </cell>
          <cell r="C55">
            <v>0</v>
          </cell>
        </row>
        <row r="56">
          <cell r="B56">
            <v>0</v>
          </cell>
          <cell r="C56">
            <v>0</v>
          </cell>
        </row>
        <row r="57">
          <cell r="B57">
            <v>0</v>
          </cell>
          <cell r="C57">
            <v>0</v>
          </cell>
        </row>
        <row r="58">
          <cell r="B58">
            <v>0</v>
          </cell>
          <cell r="C58">
            <v>0</v>
          </cell>
        </row>
        <row r="59">
          <cell r="B59">
            <v>0</v>
          </cell>
          <cell r="C59">
            <v>0</v>
          </cell>
        </row>
        <row r="60">
          <cell r="B60">
            <v>0</v>
          </cell>
          <cell r="C60">
            <v>0</v>
          </cell>
        </row>
        <row r="61">
          <cell r="B61">
            <v>0</v>
          </cell>
          <cell r="C61">
            <v>0</v>
          </cell>
        </row>
        <row r="62">
          <cell r="B62">
            <v>0</v>
          </cell>
          <cell r="C62">
            <v>0</v>
          </cell>
        </row>
        <row r="63">
          <cell r="B63">
            <v>0</v>
          </cell>
          <cell r="C63">
            <v>0</v>
          </cell>
        </row>
        <row r="64">
          <cell r="B64">
            <v>0</v>
          </cell>
          <cell r="C64">
            <v>0</v>
          </cell>
        </row>
        <row r="65">
          <cell r="B65">
            <v>0</v>
          </cell>
          <cell r="C65">
            <v>0</v>
          </cell>
        </row>
        <row r="66">
          <cell r="B66">
            <v>0</v>
          </cell>
          <cell r="C66">
            <v>0</v>
          </cell>
        </row>
        <row r="67">
          <cell r="B67">
            <v>0</v>
          </cell>
          <cell r="C67">
            <v>0</v>
          </cell>
        </row>
        <row r="68">
          <cell r="B68">
            <v>0</v>
          </cell>
          <cell r="C68">
            <v>0</v>
          </cell>
        </row>
        <row r="69">
          <cell r="B69">
            <v>0</v>
          </cell>
          <cell r="C69">
            <v>0</v>
          </cell>
        </row>
        <row r="70">
          <cell r="B70">
            <v>0</v>
          </cell>
          <cell r="C70">
            <v>0</v>
          </cell>
        </row>
        <row r="71">
          <cell r="B71">
            <v>0</v>
          </cell>
          <cell r="C71">
            <v>0</v>
          </cell>
        </row>
        <row r="72">
          <cell r="B72">
            <v>1</v>
          </cell>
          <cell r="C72">
            <v>-1</v>
          </cell>
        </row>
        <row r="73">
          <cell r="B73">
            <v>1</v>
          </cell>
          <cell r="C73">
            <v>-1</v>
          </cell>
        </row>
        <row r="74">
          <cell r="B74">
            <v>1</v>
          </cell>
          <cell r="C74">
            <v>-1</v>
          </cell>
        </row>
        <row r="75">
          <cell r="B75">
            <v>0</v>
          </cell>
          <cell r="C75">
            <v>0</v>
          </cell>
        </row>
        <row r="76">
          <cell r="B76">
            <v>0</v>
          </cell>
          <cell r="C76">
            <v>0</v>
          </cell>
        </row>
        <row r="77">
          <cell r="B77">
            <v>0</v>
          </cell>
          <cell r="C77">
            <v>0</v>
          </cell>
        </row>
        <row r="78">
          <cell r="B78">
            <v>0</v>
          </cell>
          <cell r="C78">
            <v>0</v>
          </cell>
        </row>
        <row r="79">
          <cell r="B79">
            <v>0</v>
          </cell>
          <cell r="C79">
            <v>0</v>
          </cell>
        </row>
        <row r="80">
          <cell r="B80">
            <v>0</v>
          </cell>
          <cell r="C80">
            <v>0</v>
          </cell>
        </row>
        <row r="81">
          <cell r="B81">
            <v>0</v>
          </cell>
          <cell r="C81">
            <v>0</v>
          </cell>
        </row>
        <row r="82">
          <cell r="B82">
            <v>0</v>
          </cell>
          <cell r="C82">
            <v>0</v>
          </cell>
        </row>
        <row r="83">
          <cell r="B83">
            <v>0</v>
          </cell>
          <cell r="C83">
            <v>0</v>
          </cell>
        </row>
        <row r="84">
          <cell r="B84">
            <v>0</v>
          </cell>
          <cell r="C84">
            <v>0</v>
          </cell>
        </row>
        <row r="85">
          <cell r="B85">
            <v>0</v>
          </cell>
          <cell r="C85">
            <v>0</v>
          </cell>
        </row>
        <row r="86">
          <cell r="B86">
            <v>0</v>
          </cell>
          <cell r="C86">
            <v>0</v>
          </cell>
        </row>
        <row r="87">
          <cell r="B87">
            <v>0</v>
          </cell>
          <cell r="C87">
            <v>0</v>
          </cell>
        </row>
        <row r="88">
          <cell r="B88">
            <v>0</v>
          </cell>
          <cell r="C88">
            <v>0</v>
          </cell>
        </row>
        <row r="89">
          <cell r="B89">
            <v>0</v>
          </cell>
          <cell r="C89">
            <v>0</v>
          </cell>
        </row>
        <row r="90">
          <cell r="B90">
            <v>0</v>
          </cell>
          <cell r="C90">
            <v>0</v>
          </cell>
        </row>
        <row r="91">
          <cell r="B91">
            <v>0</v>
          </cell>
          <cell r="C91">
            <v>0</v>
          </cell>
        </row>
        <row r="92">
          <cell r="B92">
            <v>0</v>
          </cell>
          <cell r="C92">
            <v>0</v>
          </cell>
        </row>
        <row r="93">
          <cell r="B93">
            <v>0</v>
          </cell>
          <cell r="C93">
            <v>0</v>
          </cell>
        </row>
        <row r="94">
          <cell r="B94">
            <v>0</v>
          </cell>
          <cell r="C94">
            <v>0</v>
          </cell>
        </row>
        <row r="95">
          <cell r="B95">
            <v>0</v>
          </cell>
          <cell r="C95">
            <v>0</v>
          </cell>
        </row>
        <row r="96">
          <cell r="B96">
            <v>0</v>
          </cell>
          <cell r="C96">
            <v>0</v>
          </cell>
        </row>
        <row r="97">
          <cell r="B97">
            <v>0</v>
          </cell>
          <cell r="C97">
            <v>0</v>
          </cell>
        </row>
        <row r="98">
          <cell r="B98">
            <v>0</v>
          </cell>
          <cell r="C98">
            <v>0</v>
          </cell>
        </row>
        <row r="99">
          <cell r="B99">
            <v>0</v>
          </cell>
          <cell r="C99">
            <v>0</v>
          </cell>
        </row>
        <row r="100">
          <cell r="B100">
            <v>0</v>
          </cell>
          <cell r="C100">
            <v>0</v>
          </cell>
        </row>
        <row r="101">
          <cell r="B101">
            <v>0</v>
          </cell>
          <cell r="C101">
            <v>0</v>
          </cell>
        </row>
        <row r="102">
          <cell r="B102">
            <v>0</v>
          </cell>
          <cell r="C102">
            <v>0</v>
          </cell>
        </row>
        <row r="103">
          <cell r="B103">
            <v>0</v>
          </cell>
          <cell r="C103">
            <v>0</v>
          </cell>
        </row>
        <row r="104">
          <cell r="B104">
            <v>0</v>
          </cell>
          <cell r="C104">
            <v>0</v>
          </cell>
        </row>
        <row r="105">
          <cell r="B105">
            <v>0</v>
          </cell>
          <cell r="C105">
            <v>0</v>
          </cell>
        </row>
        <row r="106">
          <cell r="B106">
            <v>0</v>
          </cell>
          <cell r="C106">
            <v>0</v>
          </cell>
        </row>
        <row r="107">
          <cell r="B107">
            <v>0</v>
          </cell>
          <cell r="C107">
            <v>0</v>
          </cell>
        </row>
        <row r="108">
          <cell r="B108">
            <v>0</v>
          </cell>
          <cell r="C108">
            <v>0</v>
          </cell>
        </row>
        <row r="109">
          <cell r="B109">
            <v>0</v>
          </cell>
          <cell r="C109">
            <v>0</v>
          </cell>
        </row>
        <row r="110">
          <cell r="B110">
            <v>0</v>
          </cell>
          <cell r="C110">
            <v>0</v>
          </cell>
        </row>
        <row r="111">
          <cell r="B111">
            <v>0</v>
          </cell>
          <cell r="C111">
            <v>0</v>
          </cell>
        </row>
        <row r="112">
          <cell r="B112">
            <v>0</v>
          </cell>
          <cell r="C112">
            <v>0</v>
          </cell>
        </row>
        <row r="113">
          <cell r="B113">
            <v>0</v>
          </cell>
          <cell r="C113">
            <v>0</v>
          </cell>
        </row>
        <row r="114">
          <cell r="B114">
            <v>0</v>
          </cell>
          <cell r="C114">
            <v>0</v>
          </cell>
        </row>
        <row r="115">
          <cell r="B115">
            <v>1</v>
          </cell>
          <cell r="C115">
            <v>-1</v>
          </cell>
        </row>
        <row r="116">
          <cell r="B116">
            <v>1</v>
          </cell>
          <cell r="C116">
            <v>-1</v>
          </cell>
        </row>
        <row r="117">
          <cell r="B117">
            <v>0</v>
          </cell>
          <cell r="C117">
            <v>0</v>
          </cell>
        </row>
        <row r="118">
          <cell r="B118">
            <v>0</v>
          </cell>
          <cell r="C118">
            <v>0</v>
          </cell>
        </row>
        <row r="119">
          <cell r="B119">
            <v>0</v>
          </cell>
          <cell r="C119">
            <v>0</v>
          </cell>
        </row>
        <row r="120">
          <cell r="B120">
            <v>0</v>
          </cell>
          <cell r="C120">
            <v>0</v>
          </cell>
        </row>
        <row r="121">
          <cell r="B121">
            <v>0</v>
          </cell>
          <cell r="C121">
            <v>0</v>
          </cell>
        </row>
        <row r="122">
          <cell r="B122">
            <v>0</v>
          </cell>
          <cell r="C122">
            <v>0</v>
          </cell>
        </row>
        <row r="123">
          <cell r="B123">
            <v>0</v>
          </cell>
          <cell r="C123">
            <v>0</v>
          </cell>
        </row>
        <row r="124">
          <cell r="B124">
            <v>0</v>
          </cell>
          <cell r="C124">
            <v>0</v>
          </cell>
        </row>
        <row r="125">
          <cell r="B125">
            <v>0</v>
          </cell>
          <cell r="C125">
            <v>0</v>
          </cell>
        </row>
        <row r="126">
          <cell r="B126">
            <v>0</v>
          </cell>
          <cell r="C126">
            <v>0</v>
          </cell>
        </row>
        <row r="127">
          <cell r="B127">
            <v>0</v>
          </cell>
          <cell r="C127">
            <v>0</v>
          </cell>
        </row>
        <row r="128">
          <cell r="B128">
            <v>0</v>
          </cell>
          <cell r="C128">
            <v>0</v>
          </cell>
        </row>
        <row r="129">
          <cell r="B129">
            <v>0</v>
          </cell>
          <cell r="C129">
            <v>0</v>
          </cell>
        </row>
        <row r="130">
          <cell r="B130">
            <v>0</v>
          </cell>
          <cell r="C130">
            <v>0</v>
          </cell>
        </row>
        <row r="131">
          <cell r="B131">
            <v>0</v>
          </cell>
          <cell r="C131">
            <v>0</v>
          </cell>
        </row>
        <row r="132">
          <cell r="B132">
            <v>0</v>
          </cell>
          <cell r="C132">
            <v>0</v>
          </cell>
        </row>
        <row r="133">
          <cell r="B133">
            <v>0</v>
          </cell>
          <cell r="C133">
            <v>0</v>
          </cell>
        </row>
        <row r="134">
          <cell r="B134">
            <v>0</v>
          </cell>
          <cell r="C134">
            <v>0</v>
          </cell>
        </row>
        <row r="135">
          <cell r="B135">
            <v>0</v>
          </cell>
          <cell r="C135">
            <v>0</v>
          </cell>
        </row>
        <row r="136">
          <cell r="B136">
            <v>0</v>
          </cell>
          <cell r="C136">
            <v>0</v>
          </cell>
        </row>
        <row r="137">
          <cell r="B137">
            <v>0</v>
          </cell>
          <cell r="C137">
            <v>0</v>
          </cell>
        </row>
        <row r="138">
          <cell r="B138">
            <v>0</v>
          </cell>
          <cell r="C138">
            <v>0</v>
          </cell>
        </row>
        <row r="139">
          <cell r="B139">
            <v>0</v>
          </cell>
          <cell r="C139">
            <v>0</v>
          </cell>
        </row>
        <row r="140">
          <cell r="B140">
            <v>0</v>
          </cell>
          <cell r="C140">
            <v>0</v>
          </cell>
        </row>
        <row r="141">
          <cell r="B141">
            <v>0</v>
          </cell>
          <cell r="C141">
            <v>0</v>
          </cell>
        </row>
        <row r="142">
          <cell r="B142">
            <v>1</v>
          </cell>
          <cell r="C142">
            <v>-1</v>
          </cell>
        </row>
        <row r="143">
          <cell r="B143">
            <v>1</v>
          </cell>
          <cell r="C143">
            <v>-1</v>
          </cell>
        </row>
        <row r="144">
          <cell r="B144">
            <v>1</v>
          </cell>
          <cell r="C144">
            <v>-1</v>
          </cell>
        </row>
        <row r="145">
          <cell r="B145">
            <v>1</v>
          </cell>
          <cell r="C145">
            <v>-1</v>
          </cell>
        </row>
        <row r="146">
          <cell r="B146">
            <v>1</v>
          </cell>
          <cell r="C146">
            <v>-1</v>
          </cell>
        </row>
        <row r="147">
          <cell r="B147">
            <v>1</v>
          </cell>
          <cell r="C147">
            <v>-1</v>
          </cell>
        </row>
        <row r="148">
          <cell r="B148">
            <v>0</v>
          </cell>
          <cell r="C148">
            <v>0</v>
          </cell>
        </row>
        <row r="149">
          <cell r="B149">
            <v>0</v>
          </cell>
          <cell r="C149">
            <v>0</v>
          </cell>
        </row>
        <row r="150">
          <cell r="B150">
            <v>0</v>
          </cell>
          <cell r="C150">
            <v>0</v>
          </cell>
        </row>
        <row r="151">
          <cell r="B151">
            <v>0</v>
          </cell>
          <cell r="C151">
            <v>0</v>
          </cell>
        </row>
        <row r="152">
          <cell r="B152">
            <v>0</v>
          </cell>
          <cell r="C152">
            <v>0</v>
          </cell>
        </row>
        <row r="153">
          <cell r="B153">
            <v>0</v>
          </cell>
          <cell r="C153">
            <v>0</v>
          </cell>
        </row>
        <row r="154">
          <cell r="B154">
            <v>0</v>
          </cell>
          <cell r="C154">
            <v>0</v>
          </cell>
        </row>
        <row r="155">
          <cell r="B155">
            <v>0</v>
          </cell>
          <cell r="C155">
            <v>0</v>
          </cell>
        </row>
        <row r="156">
          <cell r="B156">
            <v>0</v>
          </cell>
          <cell r="C156">
            <v>0</v>
          </cell>
        </row>
        <row r="157">
          <cell r="B157">
            <v>0</v>
          </cell>
          <cell r="C157">
            <v>0</v>
          </cell>
        </row>
        <row r="158">
          <cell r="B158">
            <v>0</v>
          </cell>
          <cell r="C158">
            <v>0</v>
          </cell>
        </row>
        <row r="159">
          <cell r="B159">
            <v>0</v>
          </cell>
          <cell r="C159">
            <v>0</v>
          </cell>
        </row>
        <row r="160">
          <cell r="B160">
            <v>0</v>
          </cell>
          <cell r="C160">
            <v>0</v>
          </cell>
        </row>
        <row r="161">
          <cell r="B161">
            <v>0</v>
          </cell>
          <cell r="C161">
            <v>0</v>
          </cell>
        </row>
        <row r="162">
          <cell r="B162">
            <v>0</v>
          </cell>
          <cell r="C162">
            <v>0</v>
          </cell>
        </row>
        <row r="163">
          <cell r="B163">
            <v>0</v>
          </cell>
          <cell r="C163">
            <v>0</v>
          </cell>
        </row>
        <row r="164">
          <cell r="B164">
            <v>0</v>
          </cell>
          <cell r="C164">
            <v>0</v>
          </cell>
        </row>
        <row r="165">
          <cell r="B165">
            <v>0</v>
          </cell>
          <cell r="C165">
            <v>0</v>
          </cell>
        </row>
        <row r="166">
          <cell r="B166">
            <v>0</v>
          </cell>
          <cell r="C166">
            <v>0</v>
          </cell>
        </row>
        <row r="167">
          <cell r="B167">
            <v>0</v>
          </cell>
          <cell r="C167">
            <v>0</v>
          </cell>
        </row>
        <row r="168">
          <cell r="B168">
            <v>0</v>
          </cell>
          <cell r="C168">
            <v>0</v>
          </cell>
        </row>
        <row r="169">
          <cell r="B169">
            <v>0</v>
          </cell>
          <cell r="C169">
            <v>0</v>
          </cell>
        </row>
        <row r="170">
          <cell r="B170">
            <v>0</v>
          </cell>
          <cell r="C170">
            <v>0</v>
          </cell>
        </row>
        <row r="171">
          <cell r="B171">
            <v>0</v>
          </cell>
          <cell r="C171">
            <v>0</v>
          </cell>
        </row>
        <row r="172">
          <cell r="B172">
            <v>0</v>
          </cell>
          <cell r="C172">
            <v>0</v>
          </cell>
        </row>
        <row r="173">
          <cell r="B173">
            <v>0</v>
          </cell>
          <cell r="C173">
            <v>0</v>
          </cell>
        </row>
        <row r="174">
          <cell r="B174">
            <v>0</v>
          </cell>
          <cell r="C174">
            <v>0</v>
          </cell>
        </row>
        <row r="175">
          <cell r="B175">
            <v>0</v>
          </cell>
          <cell r="C175">
            <v>0</v>
          </cell>
        </row>
        <row r="176">
          <cell r="B176">
            <v>0</v>
          </cell>
          <cell r="C176">
            <v>0</v>
          </cell>
        </row>
        <row r="177">
          <cell r="B177">
            <v>0</v>
          </cell>
          <cell r="C177">
            <v>0</v>
          </cell>
        </row>
        <row r="178">
          <cell r="B178">
            <v>0</v>
          </cell>
          <cell r="C178">
            <v>0</v>
          </cell>
        </row>
        <row r="179">
          <cell r="B179">
            <v>0</v>
          </cell>
          <cell r="C179">
            <v>0</v>
          </cell>
        </row>
        <row r="180">
          <cell r="B180">
            <v>0</v>
          </cell>
          <cell r="C180">
            <v>0</v>
          </cell>
        </row>
        <row r="181">
          <cell r="B181">
            <v>0</v>
          </cell>
          <cell r="C181">
            <v>0</v>
          </cell>
        </row>
        <row r="182">
          <cell r="B182">
            <v>0</v>
          </cell>
          <cell r="C182">
            <v>0</v>
          </cell>
        </row>
        <row r="183">
          <cell r="B183">
            <v>0</v>
          </cell>
          <cell r="C183">
            <v>0</v>
          </cell>
        </row>
        <row r="184">
          <cell r="B184">
            <v>0</v>
          </cell>
          <cell r="C184">
            <v>0</v>
          </cell>
        </row>
        <row r="185">
          <cell r="B185">
            <v>0</v>
          </cell>
          <cell r="C185">
            <v>0</v>
          </cell>
        </row>
        <row r="186">
          <cell r="B186">
            <v>0</v>
          </cell>
          <cell r="C186">
            <v>0</v>
          </cell>
        </row>
        <row r="187">
          <cell r="B187">
            <v>0</v>
          </cell>
          <cell r="C187">
            <v>0</v>
          </cell>
        </row>
        <row r="188">
          <cell r="B188">
            <v>0</v>
          </cell>
          <cell r="C188">
            <v>0</v>
          </cell>
        </row>
        <row r="189">
          <cell r="B189">
            <v>0</v>
          </cell>
          <cell r="C189">
            <v>0</v>
          </cell>
        </row>
        <row r="190">
          <cell r="B190">
            <v>1</v>
          </cell>
          <cell r="C190">
            <v>-1</v>
          </cell>
        </row>
        <row r="191">
          <cell r="B191">
            <v>1</v>
          </cell>
          <cell r="C191">
            <v>-1</v>
          </cell>
        </row>
        <row r="192">
          <cell r="B192">
            <v>1</v>
          </cell>
          <cell r="C192">
            <v>-1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_national_scen_base"/>
      <sheetName val="Pub_national_scen_adv"/>
      <sheetName val="Pub_national_scen_sev"/>
      <sheetName val="Data notes"/>
      <sheetName val="Relevant Scenarios"/>
      <sheetName val="Relevant Scenarios PWB"/>
      <sheetName val="Graphs"/>
    </sheetNames>
    <sheetDataSet>
      <sheetData sheetId="0"/>
      <sheetData sheetId="1"/>
      <sheetData sheetId="2"/>
      <sheetData sheetId="3"/>
      <sheetData sheetId="4">
        <row r="2">
          <cell r="A2" t="str">
            <v>Q1 1976</v>
          </cell>
        </row>
        <row r="3">
          <cell r="A3" t="str">
            <v>Q2 1976</v>
          </cell>
        </row>
        <row r="4">
          <cell r="A4" t="str">
            <v>Q3 1976</v>
          </cell>
        </row>
        <row r="5">
          <cell r="A5" t="str">
            <v>Q4 1976</v>
          </cell>
        </row>
        <row r="6">
          <cell r="A6" t="str">
            <v>Q1 1977</v>
          </cell>
        </row>
        <row r="7">
          <cell r="A7" t="str">
            <v>Q2 1977</v>
          </cell>
        </row>
        <row r="8">
          <cell r="A8" t="str">
            <v>Q3 1977</v>
          </cell>
        </row>
        <row r="9">
          <cell r="A9" t="str">
            <v>Q4 1977</v>
          </cell>
        </row>
        <row r="10">
          <cell r="A10" t="str">
            <v>Q1 1978</v>
          </cell>
        </row>
        <row r="11">
          <cell r="A11" t="str">
            <v>Q2 1978</v>
          </cell>
        </row>
        <row r="12">
          <cell r="A12" t="str">
            <v>Q3 1978</v>
          </cell>
        </row>
        <row r="13">
          <cell r="A13" t="str">
            <v>Q4 1978</v>
          </cell>
        </row>
        <row r="14">
          <cell r="A14" t="str">
            <v>Q1 1979</v>
          </cell>
        </row>
        <row r="15">
          <cell r="A15" t="str">
            <v>Q2 1979</v>
          </cell>
        </row>
        <row r="16">
          <cell r="A16" t="str">
            <v>Q3 1979</v>
          </cell>
        </row>
        <row r="17">
          <cell r="A17" t="str">
            <v>Q4 1979</v>
          </cell>
        </row>
        <row r="18">
          <cell r="A18" t="str">
            <v>Q1 1980</v>
          </cell>
        </row>
        <row r="19">
          <cell r="A19" t="str">
            <v>Q2 1980</v>
          </cell>
        </row>
        <row r="20">
          <cell r="A20" t="str">
            <v>Q3 1980</v>
          </cell>
        </row>
        <row r="21">
          <cell r="A21" t="str">
            <v>Q4 1980</v>
          </cell>
        </row>
        <row r="22">
          <cell r="A22" t="str">
            <v>Q1 1981</v>
          </cell>
        </row>
        <row r="23">
          <cell r="A23" t="str">
            <v>Q2 1981</v>
          </cell>
        </row>
        <row r="24">
          <cell r="A24" t="str">
            <v>Q3 1981</v>
          </cell>
        </row>
        <row r="25">
          <cell r="A25" t="str">
            <v>Q4 1981</v>
          </cell>
        </row>
        <row r="26">
          <cell r="A26" t="str">
            <v>Q1 1982</v>
          </cell>
        </row>
        <row r="27">
          <cell r="A27" t="str">
            <v>Q2 1982</v>
          </cell>
        </row>
        <row r="28">
          <cell r="A28" t="str">
            <v>Q3 1982</v>
          </cell>
        </row>
        <row r="29">
          <cell r="A29" t="str">
            <v>Q4 1982</v>
          </cell>
        </row>
        <row r="30">
          <cell r="A30" t="str">
            <v>Q1 1983</v>
          </cell>
        </row>
        <row r="31">
          <cell r="A31" t="str">
            <v>Q2 1983</v>
          </cell>
        </row>
        <row r="32">
          <cell r="A32" t="str">
            <v>Q3 1983</v>
          </cell>
        </row>
        <row r="33">
          <cell r="A33" t="str">
            <v>Q4 1983</v>
          </cell>
        </row>
        <row r="34">
          <cell r="A34" t="str">
            <v>Q1 1984</v>
          </cell>
        </row>
        <row r="35">
          <cell r="A35" t="str">
            <v>Q2 1984</v>
          </cell>
        </row>
        <row r="36">
          <cell r="A36" t="str">
            <v>Q3 1984</v>
          </cell>
        </row>
        <row r="37">
          <cell r="A37" t="str">
            <v>Q4 1984</v>
          </cell>
        </row>
        <row r="38">
          <cell r="A38" t="str">
            <v>Q1 1985</v>
          </cell>
        </row>
        <row r="39">
          <cell r="A39" t="str">
            <v>Q2 1985</v>
          </cell>
        </row>
        <row r="40">
          <cell r="A40" t="str">
            <v>Q3 1985</v>
          </cell>
        </row>
        <row r="41">
          <cell r="A41" t="str">
            <v>Q4 1985</v>
          </cell>
        </row>
        <row r="42">
          <cell r="A42" t="str">
            <v>Q1 1986</v>
          </cell>
        </row>
        <row r="43">
          <cell r="A43" t="str">
            <v>Q2 1986</v>
          </cell>
        </row>
        <row r="44">
          <cell r="A44" t="str">
            <v>Q3 1986</v>
          </cell>
        </row>
        <row r="45">
          <cell r="A45" t="str">
            <v>Q4 1986</v>
          </cell>
        </row>
        <row r="46">
          <cell r="A46" t="str">
            <v>Q1 1987</v>
          </cell>
        </row>
        <row r="47">
          <cell r="A47" t="str">
            <v>Q2 1987</v>
          </cell>
        </row>
        <row r="48">
          <cell r="A48" t="str">
            <v>Q3 1987</v>
          </cell>
        </row>
        <row r="49">
          <cell r="A49" t="str">
            <v>Q4 1987</v>
          </cell>
        </row>
        <row r="50">
          <cell r="A50" t="str">
            <v>Q1 1988</v>
          </cell>
        </row>
        <row r="51">
          <cell r="A51" t="str">
            <v>Q2 1988</v>
          </cell>
        </row>
        <row r="52">
          <cell r="A52" t="str">
            <v>Q3 1988</v>
          </cell>
        </row>
        <row r="53">
          <cell r="A53" t="str">
            <v>Q4 1988</v>
          </cell>
        </row>
        <row r="54">
          <cell r="A54" t="str">
            <v>Q1 1989</v>
          </cell>
        </row>
        <row r="55">
          <cell r="A55" t="str">
            <v>Q2 1989</v>
          </cell>
        </row>
        <row r="56">
          <cell r="A56" t="str">
            <v>Q3 1989</v>
          </cell>
        </row>
        <row r="57">
          <cell r="A57" t="str">
            <v>Q4 1989</v>
          </cell>
        </row>
        <row r="58">
          <cell r="A58" t="str">
            <v>Q1 1990</v>
          </cell>
        </row>
        <row r="59">
          <cell r="A59" t="str">
            <v>Q2 1990</v>
          </cell>
        </row>
        <row r="60">
          <cell r="A60" t="str">
            <v>Q3 1990</v>
          </cell>
        </row>
        <row r="61">
          <cell r="A61" t="str">
            <v>Q4 1990</v>
          </cell>
        </row>
        <row r="62">
          <cell r="A62" t="str">
            <v>Q1 1991</v>
          </cell>
        </row>
        <row r="63">
          <cell r="A63" t="str">
            <v>Q2 1991</v>
          </cell>
        </row>
        <row r="64">
          <cell r="A64" t="str">
            <v>Q3 1991</v>
          </cell>
        </row>
        <row r="65">
          <cell r="A65" t="str">
            <v>Q4 1991</v>
          </cell>
        </row>
        <row r="66">
          <cell r="A66" t="str">
            <v>Q1 1992</v>
          </cell>
        </row>
        <row r="67">
          <cell r="A67" t="str">
            <v>Q2 1992</v>
          </cell>
        </row>
        <row r="68">
          <cell r="A68" t="str">
            <v>Q3 1992</v>
          </cell>
        </row>
        <row r="69">
          <cell r="A69" t="str">
            <v>Q4 1992</v>
          </cell>
        </row>
        <row r="70">
          <cell r="A70" t="str">
            <v>Q1 1993</v>
          </cell>
        </row>
        <row r="71">
          <cell r="A71" t="str">
            <v>Q2 1993</v>
          </cell>
        </row>
        <row r="72">
          <cell r="A72" t="str">
            <v>Q3 1993</v>
          </cell>
        </row>
        <row r="73">
          <cell r="A73" t="str">
            <v>Q4 1993</v>
          </cell>
        </row>
        <row r="74">
          <cell r="A74" t="str">
            <v>Q1 1994</v>
          </cell>
        </row>
        <row r="75">
          <cell r="A75" t="str">
            <v>Q2 1994</v>
          </cell>
        </row>
        <row r="76">
          <cell r="A76" t="str">
            <v>Q3 1994</v>
          </cell>
        </row>
        <row r="77">
          <cell r="A77" t="str">
            <v>Q4 1994</v>
          </cell>
        </row>
        <row r="78">
          <cell r="A78" t="str">
            <v>Q1 1995</v>
          </cell>
        </row>
        <row r="79">
          <cell r="A79" t="str">
            <v>Q2 1995</v>
          </cell>
        </row>
        <row r="80">
          <cell r="A80" t="str">
            <v>Q3 1995</v>
          </cell>
        </row>
        <row r="81">
          <cell r="A81" t="str">
            <v>Q4 1995</v>
          </cell>
        </row>
        <row r="82">
          <cell r="A82" t="str">
            <v>Q1 1996</v>
          </cell>
        </row>
        <row r="83">
          <cell r="A83" t="str">
            <v>Q2 1996</v>
          </cell>
        </row>
        <row r="84">
          <cell r="A84" t="str">
            <v>Q3 1996</v>
          </cell>
        </row>
        <row r="85">
          <cell r="A85" t="str">
            <v>Q4 1996</v>
          </cell>
        </row>
        <row r="86">
          <cell r="A86" t="str">
            <v>Q1 1997</v>
          </cell>
        </row>
        <row r="87">
          <cell r="A87" t="str">
            <v>Q2 1997</v>
          </cell>
        </row>
        <row r="88">
          <cell r="A88" t="str">
            <v>Q3 1997</v>
          </cell>
        </row>
        <row r="89">
          <cell r="A89" t="str">
            <v>Q4 1997</v>
          </cell>
        </row>
        <row r="90">
          <cell r="A90" t="str">
            <v>Q1 1998</v>
          </cell>
        </row>
        <row r="91">
          <cell r="A91" t="str">
            <v>Q2 1998</v>
          </cell>
        </row>
        <row r="92">
          <cell r="A92" t="str">
            <v>Q3 1998</v>
          </cell>
        </row>
        <row r="93">
          <cell r="A93" t="str">
            <v>Q4 1998</v>
          </cell>
        </row>
        <row r="94">
          <cell r="A94" t="str">
            <v>Q1 1999</v>
          </cell>
        </row>
        <row r="95">
          <cell r="A95" t="str">
            <v>Q2 1999</v>
          </cell>
        </row>
        <row r="96">
          <cell r="A96" t="str">
            <v>Q3 1999</v>
          </cell>
        </row>
        <row r="97">
          <cell r="A97" t="str">
            <v>Q4 1999</v>
          </cell>
        </row>
        <row r="98">
          <cell r="A98" t="str">
            <v>Q1 2000</v>
          </cell>
        </row>
        <row r="99">
          <cell r="A99" t="str">
            <v>Q2 2000</v>
          </cell>
        </row>
        <row r="100">
          <cell r="A100" t="str">
            <v>Q3 2000</v>
          </cell>
        </row>
        <row r="101">
          <cell r="A101" t="str">
            <v>Q4 2000</v>
          </cell>
        </row>
        <row r="102">
          <cell r="A102" t="str">
            <v>Q1 2001</v>
          </cell>
        </row>
        <row r="103">
          <cell r="A103" t="str">
            <v>Q2 2001</v>
          </cell>
        </row>
        <row r="104">
          <cell r="A104" t="str">
            <v>Q3 2001</v>
          </cell>
        </row>
        <row r="105">
          <cell r="A105" t="str">
            <v>Q4 2001</v>
          </cell>
        </row>
        <row r="106">
          <cell r="A106" t="str">
            <v>Q1 2002</v>
          </cell>
        </row>
        <row r="107">
          <cell r="A107" t="str">
            <v>Q2 2002</v>
          </cell>
        </row>
        <row r="108">
          <cell r="A108" t="str">
            <v>Q3 2002</v>
          </cell>
        </row>
        <row r="109">
          <cell r="A109" t="str">
            <v>Q4 2002</v>
          </cell>
        </row>
        <row r="110">
          <cell r="A110" t="str">
            <v>Q1 2003</v>
          </cell>
        </row>
        <row r="111">
          <cell r="A111" t="str">
            <v>Q2 2003</v>
          </cell>
        </row>
        <row r="112">
          <cell r="A112" t="str">
            <v>Q3 2003</v>
          </cell>
        </row>
        <row r="113">
          <cell r="A113" t="str">
            <v>Q4 2003</v>
          </cell>
        </row>
        <row r="114">
          <cell r="A114" t="str">
            <v>Q1 2004</v>
          </cell>
        </row>
        <row r="115">
          <cell r="A115" t="str">
            <v>Q2 2004</v>
          </cell>
        </row>
        <row r="116">
          <cell r="A116" t="str">
            <v>Q3 2004</v>
          </cell>
        </row>
        <row r="117">
          <cell r="A117" t="str">
            <v>Q4 2004</v>
          </cell>
        </row>
        <row r="118">
          <cell r="A118" t="str">
            <v>Q1 2005</v>
          </cell>
        </row>
        <row r="119">
          <cell r="A119" t="str">
            <v>Q2 2005</v>
          </cell>
        </row>
        <row r="120">
          <cell r="A120" t="str">
            <v>Q3 2005</v>
          </cell>
        </row>
        <row r="121">
          <cell r="A121" t="str">
            <v>Q4 2005</v>
          </cell>
        </row>
        <row r="122">
          <cell r="A122" t="str">
            <v>Q1 2006</v>
          </cell>
        </row>
        <row r="123">
          <cell r="A123" t="str">
            <v>Q2 2006</v>
          </cell>
        </row>
        <row r="124">
          <cell r="A124" t="str">
            <v>Q3 2006</v>
          </cell>
        </row>
        <row r="125">
          <cell r="A125" t="str">
            <v>Q4 2006</v>
          </cell>
        </row>
        <row r="126">
          <cell r="A126" t="str">
            <v>Q1 2007</v>
          </cell>
        </row>
        <row r="127">
          <cell r="A127" t="str">
            <v>Q2 2007</v>
          </cell>
        </row>
        <row r="128">
          <cell r="A128" t="str">
            <v>Q3 2007</v>
          </cell>
        </row>
        <row r="129">
          <cell r="A129" t="str">
            <v>Q4 2007</v>
          </cell>
        </row>
        <row r="130">
          <cell r="A130" t="str">
            <v>Q1 2008</v>
          </cell>
        </row>
        <row r="131">
          <cell r="A131" t="str">
            <v>Q2 2008</v>
          </cell>
        </row>
        <row r="132">
          <cell r="A132" t="str">
            <v>Q3 2008</v>
          </cell>
        </row>
        <row r="133">
          <cell r="A133" t="str">
            <v>Q4 2008</v>
          </cell>
        </row>
        <row r="134">
          <cell r="A134" t="str">
            <v>Q1 2009</v>
          </cell>
        </row>
        <row r="135">
          <cell r="A135" t="str">
            <v>Q2 2009</v>
          </cell>
        </row>
        <row r="136">
          <cell r="A136" t="str">
            <v>Q3 2009</v>
          </cell>
        </row>
        <row r="137">
          <cell r="A137" t="str">
            <v>Q4 2009</v>
          </cell>
        </row>
        <row r="138">
          <cell r="A138" t="str">
            <v>Q1 2010</v>
          </cell>
        </row>
        <row r="139">
          <cell r="A139" t="str">
            <v>Q2 2010</v>
          </cell>
        </row>
        <row r="140">
          <cell r="A140" t="str">
            <v>Q3 2010</v>
          </cell>
        </row>
        <row r="141">
          <cell r="A141" t="str">
            <v>Q4 2010</v>
          </cell>
        </row>
        <row r="142">
          <cell r="A142" t="str">
            <v>Q1 2011</v>
          </cell>
        </row>
        <row r="143">
          <cell r="A143" t="str">
            <v>Q2 2011</v>
          </cell>
        </row>
        <row r="144">
          <cell r="A144" t="str">
            <v>Q3 2011</v>
          </cell>
        </row>
        <row r="145">
          <cell r="A145" t="str">
            <v>Q4 2011</v>
          </cell>
        </row>
        <row r="146">
          <cell r="A146" t="str">
            <v>Q1 2012</v>
          </cell>
        </row>
        <row r="147">
          <cell r="A147" t="str">
            <v>Q2 2012</v>
          </cell>
        </row>
        <row r="148">
          <cell r="A148" t="str">
            <v>Q3 2012</v>
          </cell>
        </row>
        <row r="149">
          <cell r="A149" t="str">
            <v>Q4 2012</v>
          </cell>
        </row>
        <row r="150">
          <cell r="A150" t="str">
            <v>Q1 2013</v>
          </cell>
        </row>
        <row r="151">
          <cell r="A151" t="str">
            <v>Q2 2013</v>
          </cell>
        </row>
        <row r="152">
          <cell r="A152" t="str">
            <v>Q3 2013</v>
          </cell>
        </row>
        <row r="153">
          <cell r="A153" t="str">
            <v>Q4 2013</v>
          </cell>
        </row>
        <row r="154">
          <cell r="A154" t="str">
            <v>Q1 2014</v>
          </cell>
        </row>
        <row r="155">
          <cell r="A155" t="str">
            <v>Q2 2014</v>
          </cell>
        </row>
        <row r="156">
          <cell r="A156" t="str">
            <v>Q3 2014</v>
          </cell>
        </row>
        <row r="157">
          <cell r="A157" t="str">
            <v>Q4 2014</v>
          </cell>
        </row>
        <row r="158">
          <cell r="A158" t="str">
            <v>Q1 2015</v>
          </cell>
        </row>
        <row r="159">
          <cell r="A159" t="str">
            <v>Q2 2015</v>
          </cell>
        </row>
        <row r="160">
          <cell r="A160" t="str">
            <v>Q3 2015</v>
          </cell>
        </row>
        <row r="161">
          <cell r="A161" t="str">
            <v>Q4 2015</v>
          </cell>
        </row>
        <row r="162">
          <cell r="A162" t="str">
            <v>Q1 2016</v>
          </cell>
        </row>
        <row r="163">
          <cell r="A163" t="str">
            <v>Q2 2016</v>
          </cell>
        </row>
        <row r="164">
          <cell r="A164" t="str">
            <v>Q3 2016</v>
          </cell>
        </row>
        <row r="165">
          <cell r="A165" t="str">
            <v>Q4 2016</v>
          </cell>
        </row>
        <row r="166">
          <cell r="A166" t="str">
            <v>Q1 2017</v>
          </cell>
        </row>
        <row r="167">
          <cell r="A167" t="str">
            <v>Q2 2017</v>
          </cell>
        </row>
        <row r="168">
          <cell r="A168" t="str">
            <v>Q3 2017</v>
          </cell>
        </row>
        <row r="169">
          <cell r="A169" t="str">
            <v>Q4 2017</v>
          </cell>
        </row>
        <row r="170">
          <cell r="A170" t="str">
            <v>Q1 2018</v>
          </cell>
        </row>
        <row r="171">
          <cell r="A171" t="str">
            <v>Q2 2018</v>
          </cell>
        </row>
        <row r="172">
          <cell r="A172" t="str">
            <v>Q3 2018</v>
          </cell>
        </row>
        <row r="173">
          <cell r="A173" t="str">
            <v>Q4 2018</v>
          </cell>
        </row>
        <row r="174">
          <cell r="A174" t="str">
            <v>Q1 2019</v>
          </cell>
        </row>
        <row r="175">
          <cell r="A175" t="str">
            <v>Q2 2019</v>
          </cell>
        </row>
        <row r="176">
          <cell r="A176" t="str">
            <v>Q3 2019</v>
          </cell>
        </row>
        <row r="177">
          <cell r="A177" t="str">
            <v>Q4 2019</v>
          </cell>
        </row>
        <row r="178">
          <cell r="A178" t="str">
            <v>Q1 2020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fredblog.stlouisfed.org/2020/03/bank-lending-standards-and-loan-growth/?utm_source=series_page&amp;utm_medium=related_content&amp;utm_term=related_resources&amp;utm_campaign=fredb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3"/>
  <sheetViews>
    <sheetView topLeftCell="R1" workbookViewId="0">
      <selection activeCell="T1" sqref="T1:Y6"/>
    </sheetView>
  </sheetViews>
  <sheetFormatPr defaultRowHeight="15" x14ac:dyDescent="0.25"/>
  <cols>
    <col min="3" max="3" width="15.85546875" bestFit="1" customWidth="1"/>
    <col min="4" max="4" width="19.7109375" bestFit="1" customWidth="1"/>
    <col min="17" max="17" width="39.5703125" bestFit="1" customWidth="1"/>
    <col min="18" max="18" width="28.42578125" bestFit="1" customWidth="1"/>
    <col min="19" max="19" width="20.5703125" bestFit="1" customWidth="1"/>
    <col min="20" max="20" width="13.42578125" bestFit="1" customWidth="1"/>
    <col min="21" max="21" width="18.28515625" bestFit="1" customWidth="1"/>
    <col min="24" max="24" width="16.28515625" bestFit="1" customWidth="1"/>
    <col min="25" max="25" width="16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210</v>
      </c>
      <c r="T1" t="s">
        <v>211</v>
      </c>
      <c r="U1" t="s">
        <v>212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C1" t="s">
        <v>234</v>
      </c>
    </row>
    <row r="2" spans="1:29" x14ac:dyDescent="0.25">
      <c r="A2" t="s">
        <v>18</v>
      </c>
      <c r="B2" t="s">
        <v>19</v>
      </c>
      <c r="C2">
        <v>9.3000000000000007</v>
      </c>
      <c r="D2" s="11">
        <v>14</v>
      </c>
      <c r="E2">
        <v>4.9000000000000004</v>
      </c>
      <c r="F2">
        <v>9.6</v>
      </c>
      <c r="G2">
        <v>7.7</v>
      </c>
      <c r="H2">
        <v>4.7</v>
      </c>
      <c r="I2">
        <v>4.9000000000000004</v>
      </c>
      <c r="J2">
        <v>7.4</v>
      </c>
      <c r="K2">
        <v>7.6</v>
      </c>
      <c r="M2">
        <v>8.9</v>
      </c>
      <c r="N2">
        <v>6.8</v>
      </c>
      <c r="P2">
        <v>23.3</v>
      </c>
      <c r="Q2">
        <v>50.9</v>
      </c>
      <c r="S2">
        <f>K2-I2</f>
        <v>2.6999999999999993</v>
      </c>
      <c r="U2">
        <f>T2*S2</f>
        <v>0</v>
      </c>
      <c r="W2">
        <f>0.012236 + (-0.003761*S2) + (0.131542*T2)</f>
        <v>2.0813000000000029E-3</v>
      </c>
      <c r="X2">
        <f>0.022531 + (-0.007714*S2)+(0.116173*T2)</f>
        <v>1.7032000000000019E-3</v>
      </c>
      <c r="Y2">
        <f>0.038528+ (-0.012381*S2)+(-0.048423*T2)+(0.05259*U2)</f>
        <v>5.099300000000008E-3</v>
      </c>
      <c r="Z2">
        <v>0</v>
      </c>
      <c r="AA2">
        <v>0</v>
      </c>
      <c r="AC2">
        <f>0.022307 +(-0.008596*S2)+(0.040856*U2)</f>
        <v>-9.021999999999919E-4</v>
      </c>
    </row>
    <row r="3" spans="1:29" x14ac:dyDescent="0.25">
      <c r="A3" t="s">
        <v>18</v>
      </c>
      <c r="B3" t="s">
        <v>20</v>
      </c>
      <c r="C3">
        <v>3</v>
      </c>
      <c r="D3" s="11">
        <v>7.2</v>
      </c>
      <c r="E3">
        <v>2.2999999999999998</v>
      </c>
      <c r="F3">
        <v>5.8</v>
      </c>
      <c r="G3">
        <v>7.6</v>
      </c>
      <c r="H3">
        <v>3.6</v>
      </c>
      <c r="I3">
        <v>5.2</v>
      </c>
      <c r="J3">
        <v>7.4</v>
      </c>
      <c r="K3">
        <v>7.6</v>
      </c>
      <c r="M3">
        <v>8.8000000000000007</v>
      </c>
      <c r="N3">
        <v>6.9</v>
      </c>
      <c r="P3">
        <v>23.5</v>
      </c>
      <c r="Q3">
        <v>51.8</v>
      </c>
      <c r="S3">
        <f t="shared" ref="S3:S66" si="0">K3-I3</f>
        <v>2.3999999999999995</v>
      </c>
      <c r="U3">
        <f t="shared" ref="U3:U66" si="1">T3*S3</f>
        <v>0</v>
      </c>
      <c r="W3">
        <f t="shared" ref="W3:W66" si="2">0.012236 + (-0.003761*S3) + (0.131542*T3)</f>
        <v>3.2096000000000017E-3</v>
      </c>
      <c r="X3">
        <f t="shared" ref="X3:X66" si="3">0.022531 + (-0.007714*S3)+(0.116173*T3)</f>
        <v>4.0174000000000008E-3</v>
      </c>
      <c r="Y3">
        <f t="shared" ref="Y3:Y66" si="4">0.038528+ (-0.012381*S3)+(-0.048423*T3)+(0.05259*U3)</f>
        <v>8.8136000000000082E-3</v>
      </c>
      <c r="Z3">
        <v>0</v>
      </c>
      <c r="AA3">
        <v>0</v>
      </c>
      <c r="AC3">
        <f t="shared" ref="AC3:AC66" si="5">0.022307 +(-0.008596*S3)+(0.040856*U3)</f>
        <v>1.6766000000000073E-3</v>
      </c>
    </row>
    <row r="4" spans="1:29" x14ac:dyDescent="0.25">
      <c r="A4" t="s">
        <v>18</v>
      </c>
      <c r="B4" t="s">
        <v>21</v>
      </c>
      <c r="C4">
        <v>2.2000000000000002</v>
      </c>
      <c r="D4" s="11">
        <v>7.6</v>
      </c>
      <c r="E4">
        <v>3.2</v>
      </c>
      <c r="F4">
        <v>9.6</v>
      </c>
      <c r="G4">
        <v>7.7</v>
      </c>
      <c r="H4">
        <v>6.5</v>
      </c>
      <c r="I4">
        <v>5.2</v>
      </c>
      <c r="J4">
        <v>7.3</v>
      </c>
      <c r="K4">
        <v>7.6</v>
      </c>
      <c r="M4">
        <v>9</v>
      </c>
      <c r="N4">
        <v>7.1</v>
      </c>
      <c r="P4">
        <v>24.5</v>
      </c>
      <c r="Q4">
        <v>52.6</v>
      </c>
      <c r="S4">
        <f t="shared" si="0"/>
        <v>2.3999999999999995</v>
      </c>
      <c r="U4">
        <f t="shared" si="1"/>
        <v>0</v>
      </c>
      <c r="W4">
        <f t="shared" si="2"/>
        <v>3.2096000000000017E-3</v>
      </c>
      <c r="X4">
        <f t="shared" si="3"/>
        <v>4.0174000000000008E-3</v>
      </c>
      <c r="Y4">
        <f t="shared" si="4"/>
        <v>8.8136000000000082E-3</v>
      </c>
      <c r="Z4">
        <v>0</v>
      </c>
      <c r="AA4">
        <v>0</v>
      </c>
      <c r="AC4">
        <f t="shared" si="5"/>
        <v>1.6766000000000073E-3</v>
      </c>
    </row>
    <row r="5" spans="1:29" x14ac:dyDescent="0.25">
      <c r="A5" t="s">
        <v>18</v>
      </c>
      <c r="B5" t="s">
        <v>22</v>
      </c>
      <c r="C5">
        <v>2.9</v>
      </c>
      <c r="D5" s="11">
        <v>10.5</v>
      </c>
      <c r="E5">
        <v>2.6</v>
      </c>
      <c r="F5">
        <v>9.1999999999999993</v>
      </c>
      <c r="G5">
        <v>7.8</v>
      </c>
      <c r="H5">
        <v>5.9</v>
      </c>
      <c r="I5">
        <v>4.7</v>
      </c>
      <c r="J5">
        <v>6.5</v>
      </c>
      <c r="K5">
        <v>7.1</v>
      </c>
      <c r="M5">
        <v>8.8000000000000007</v>
      </c>
      <c r="N5">
        <v>6.5</v>
      </c>
      <c r="P5">
        <v>25.4</v>
      </c>
      <c r="Q5">
        <v>53.4</v>
      </c>
      <c r="S5">
        <f t="shared" si="0"/>
        <v>2.3999999999999995</v>
      </c>
      <c r="U5">
        <f t="shared" si="1"/>
        <v>0</v>
      </c>
      <c r="W5">
        <f t="shared" si="2"/>
        <v>3.2096000000000017E-3</v>
      </c>
      <c r="X5">
        <f t="shared" si="3"/>
        <v>4.0174000000000008E-3</v>
      </c>
      <c r="Y5">
        <f t="shared" si="4"/>
        <v>8.8136000000000082E-3</v>
      </c>
      <c r="Z5">
        <v>0</v>
      </c>
      <c r="AA5">
        <v>0</v>
      </c>
      <c r="AC5">
        <f t="shared" si="5"/>
        <v>1.6766000000000073E-3</v>
      </c>
    </row>
    <row r="6" spans="1:29" x14ac:dyDescent="0.25">
      <c r="A6" t="s">
        <v>18</v>
      </c>
      <c r="B6" t="s">
        <v>23</v>
      </c>
      <c r="C6">
        <v>4.8</v>
      </c>
      <c r="D6">
        <v>11.7</v>
      </c>
      <c r="E6">
        <v>0.9</v>
      </c>
      <c r="F6">
        <v>8.4</v>
      </c>
      <c r="G6">
        <v>7.5</v>
      </c>
      <c r="H6">
        <v>7.5</v>
      </c>
      <c r="I6">
        <v>4.5999999999999996</v>
      </c>
      <c r="J6">
        <v>6.8</v>
      </c>
      <c r="K6">
        <v>7.2</v>
      </c>
      <c r="M6">
        <v>8.6999999999999993</v>
      </c>
      <c r="N6">
        <v>6.3</v>
      </c>
      <c r="P6">
        <v>26.4</v>
      </c>
      <c r="Q6">
        <v>55</v>
      </c>
      <c r="S6">
        <f t="shared" si="0"/>
        <v>2.6000000000000005</v>
      </c>
      <c r="T6">
        <f>LN(Q6/Q2)</f>
        <v>7.7470261675993982E-2</v>
      </c>
      <c r="U6">
        <f t="shared" si="1"/>
        <v>0.2014226803575844</v>
      </c>
      <c r="W6">
        <f t="shared" si="2"/>
        <v>1.2647993161383599E-2</v>
      </c>
      <c r="X6">
        <f t="shared" si="3"/>
        <v>1.1474552709685242E-2</v>
      </c>
      <c r="Y6">
        <f t="shared" si="4"/>
        <v>1.31788762788687E-2</v>
      </c>
      <c r="Z6">
        <v>0</v>
      </c>
      <c r="AA6">
        <v>0</v>
      </c>
      <c r="AC6">
        <f t="shared" si="5"/>
        <v>8.1867250286894646E-3</v>
      </c>
    </row>
    <row r="7" spans="1:29" x14ac:dyDescent="0.25">
      <c r="A7" t="s">
        <v>18</v>
      </c>
      <c r="B7" t="s">
        <v>24</v>
      </c>
      <c r="C7">
        <v>8</v>
      </c>
      <c r="D7">
        <v>14.2</v>
      </c>
      <c r="E7">
        <v>3.8</v>
      </c>
      <c r="F7">
        <v>11.1</v>
      </c>
      <c r="G7">
        <v>7.1</v>
      </c>
      <c r="H7">
        <v>7.2</v>
      </c>
      <c r="I7">
        <v>4.8</v>
      </c>
      <c r="J7">
        <v>6.8</v>
      </c>
      <c r="K7">
        <v>7.3</v>
      </c>
      <c r="M7">
        <v>8.8000000000000007</v>
      </c>
      <c r="N7">
        <v>6.5</v>
      </c>
      <c r="P7">
        <v>27.6</v>
      </c>
      <c r="Q7">
        <v>56</v>
      </c>
      <c r="S7">
        <f t="shared" si="0"/>
        <v>2.5</v>
      </c>
      <c r="T7">
        <f t="shared" ref="T7:T70" si="6">LN(Q7/Q3)</f>
        <v>7.7961541469711917E-2</v>
      </c>
      <c r="U7">
        <f t="shared" si="1"/>
        <v>0.19490385367427979</v>
      </c>
      <c r="W7">
        <f t="shared" si="2"/>
        <v>1.3088717088008845E-2</v>
      </c>
      <c r="X7">
        <f t="shared" si="3"/>
        <v>1.2303026157160842E-2</v>
      </c>
      <c r="Y7">
        <f t="shared" si="4"/>
        <v>1.4050361942142512E-2</v>
      </c>
      <c r="Z7">
        <v>0</v>
      </c>
      <c r="AA7">
        <v>0</v>
      </c>
      <c r="AC7">
        <f t="shared" si="5"/>
        <v>8.779991845716378E-3</v>
      </c>
    </row>
    <row r="8" spans="1:29" x14ac:dyDescent="0.25">
      <c r="A8" t="s">
        <v>18</v>
      </c>
      <c r="B8" t="s">
        <v>25</v>
      </c>
      <c r="C8">
        <v>7.4</v>
      </c>
      <c r="D8">
        <v>12.7</v>
      </c>
      <c r="E8">
        <v>5.7</v>
      </c>
      <c r="F8">
        <v>12.2</v>
      </c>
      <c r="G8">
        <v>6.9</v>
      </c>
      <c r="H8">
        <v>5.6</v>
      </c>
      <c r="I8">
        <v>5.5</v>
      </c>
      <c r="J8">
        <v>7</v>
      </c>
      <c r="K8">
        <v>7.3</v>
      </c>
      <c r="M8">
        <v>8.9</v>
      </c>
      <c r="N8">
        <v>6.9</v>
      </c>
      <c r="P8">
        <v>28.6</v>
      </c>
      <c r="Q8">
        <v>57.3</v>
      </c>
      <c r="S8">
        <f t="shared" si="0"/>
        <v>1.7999999999999998</v>
      </c>
      <c r="T8">
        <f t="shared" si="6"/>
        <v>8.5584503977029533E-2</v>
      </c>
      <c r="U8">
        <f t="shared" si="1"/>
        <v>0.15405210715865314</v>
      </c>
      <c r="W8">
        <f t="shared" si="2"/>
        <v>1.6724156822146417E-2</v>
      </c>
      <c r="X8">
        <f t="shared" si="3"/>
        <v>1.8588408580523453E-2</v>
      </c>
      <c r="Y8">
        <f t="shared" si="4"/>
        <v>2.0199541879393868E-2</v>
      </c>
      <c r="Z8">
        <v>0</v>
      </c>
      <c r="AA8">
        <v>0</v>
      </c>
      <c r="AC8">
        <f t="shared" si="5"/>
        <v>1.3128152890073935E-2</v>
      </c>
    </row>
    <row r="9" spans="1:29" x14ac:dyDescent="0.25">
      <c r="A9" t="s">
        <v>18</v>
      </c>
      <c r="B9" t="s">
        <v>26</v>
      </c>
      <c r="C9">
        <v>0</v>
      </c>
      <c r="D9">
        <v>8.9</v>
      </c>
      <c r="E9">
        <v>7.9</v>
      </c>
      <c r="F9">
        <v>14.1</v>
      </c>
      <c r="G9">
        <v>6.7</v>
      </c>
      <c r="H9">
        <v>6</v>
      </c>
      <c r="I9">
        <v>6.1</v>
      </c>
      <c r="J9">
        <v>7.4</v>
      </c>
      <c r="K9">
        <v>7.6</v>
      </c>
      <c r="M9">
        <v>8.9</v>
      </c>
      <c r="N9">
        <v>7.7</v>
      </c>
      <c r="P9">
        <v>29.5</v>
      </c>
      <c r="Q9">
        <v>58.5</v>
      </c>
      <c r="S9">
        <f t="shared" si="0"/>
        <v>1.5</v>
      </c>
      <c r="T9">
        <f t="shared" si="6"/>
        <v>9.1216008271661764E-2</v>
      </c>
      <c r="U9">
        <f t="shared" si="1"/>
        <v>0.13682401240749265</v>
      </c>
      <c r="W9">
        <f t="shared" si="2"/>
        <v>1.8593236160070931E-2</v>
      </c>
      <c r="X9">
        <f t="shared" si="3"/>
        <v>2.155683732894376E-2</v>
      </c>
      <c r="Y9">
        <f t="shared" si="4"/>
        <v>2.2735122043971361E-2</v>
      </c>
      <c r="Z9">
        <v>0</v>
      </c>
      <c r="AA9">
        <v>0</v>
      </c>
      <c r="AC9">
        <f t="shared" si="5"/>
        <v>1.5003081850920521E-2</v>
      </c>
    </row>
    <row r="10" spans="1:29" x14ac:dyDescent="0.25">
      <c r="A10" t="s">
        <v>18</v>
      </c>
      <c r="B10" t="s">
        <v>27</v>
      </c>
      <c r="C10">
        <v>1.3</v>
      </c>
      <c r="D10">
        <v>7.3</v>
      </c>
      <c r="E10">
        <v>3.2</v>
      </c>
      <c r="F10">
        <v>10.1</v>
      </c>
      <c r="G10">
        <v>6.3</v>
      </c>
      <c r="H10">
        <v>7.1</v>
      </c>
      <c r="I10">
        <v>6.4</v>
      </c>
      <c r="J10">
        <v>7.8</v>
      </c>
      <c r="K10">
        <v>8</v>
      </c>
      <c r="M10">
        <v>9.1</v>
      </c>
      <c r="N10">
        <v>8</v>
      </c>
      <c r="P10">
        <v>30.7</v>
      </c>
      <c r="Q10">
        <v>59.7</v>
      </c>
      <c r="S10">
        <f t="shared" si="0"/>
        <v>1.5999999999999996</v>
      </c>
      <c r="T10">
        <f t="shared" si="6"/>
        <v>8.1998835166085485E-2</v>
      </c>
      <c r="U10">
        <f t="shared" si="1"/>
        <v>0.13119813626573676</v>
      </c>
      <c r="W10">
        <f t="shared" si="2"/>
        <v>1.7004690775417219E-2</v>
      </c>
      <c r="X10">
        <f t="shared" si="3"/>
        <v>1.9714650677749648E-2</v>
      </c>
      <c r="Y10">
        <f t="shared" si="4"/>
        <v>2.1647480390967741E-2</v>
      </c>
      <c r="Z10">
        <v>0</v>
      </c>
      <c r="AA10">
        <v>0</v>
      </c>
      <c r="AC10">
        <f t="shared" si="5"/>
        <v>1.3913631055272945E-2</v>
      </c>
    </row>
    <row r="11" spans="1:29" x14ac:dyDescent="0.25">
      <c r="A11" t="s">
        <v>18</v>
      </c>
      <c r="B11" t="s">
        <v>28</v>
      </c>
      <c r="C11">
        <v>16.399999999999999</v>
      </c>
      <c r="D11">
        <v>25.5</v>
      </c>
      <c r="E11">
        <v>4.3</v>
      </c>
      <c r="F11">
        <v>13.1</v>
      </c>
      <c r="G11">
        <v>6</v>
      </c>
      <c r="H11">
        <v>9.4</v>
      </c>
      <c r="I11">
        <v>6.5</v>
      </c>
      <c r="J11">
        <v>8.1999999999999993</v>
      </c>
      <c r="K11">
        <v>8.1999999999999993</v>
      </c>
      <c r="M11">
        <v>9.6</v>
      </c>
      <c r="N11">
        <v>8.3000000000000007</v>
      </c>
      <c r="P11">
        <v>31.7</v>
      </c>
      <c r="Q11">
        <v>61.4</v>
      </c>
      <c r="S11">
        <f t="shared" si="0"/>
        <v>1.6999999999999993</v>
      </c>
      <c r="T11">
        <f t="shared" si="6"/>
        <v>9.2058144417947435E-2</v>
      </c>
      <c r="U11">
        <f t="shared" si="1"/>
        <v>0.15649884551051058</v>
      </c>
      <c r="W11">
        <f t="shared" si="2"/>
        <v>1.7951812433025644E-2</v>
      </c>
      <c r="X11">
        <f t="shared" si="3"/>
        <v>2.0111870811466211E-2</v>
      </c>
      <c r="Y11">
        <f t="shared" si="4"/>
        <v>2.125284275824749E-2</v>
      </c>
      <c r="Z11">
        <v>0</v>
      </c>
      <c r="AA11">
        <v>0</v>
      </c>
      <c r="AC11">
        <f t="shared" si="5"/>
        <v>1.4087716832177428E-2</v>
      </c>
    </row>
    <row r="12" spans="1:29" x14ac:dyDescent="0.25">
      <c r="A12" t="s">
        <v>18</v>
      </c>
      <c r="B12" t="s">
        <v>29</v>
      </c>
      <c r="C12">
        <v>4.0999999999999996</v>
      </c>
      <c r="D12">
        <v>11.3</v>
      </c>
      <c r="E12">
        <v>3.1</v>
      </c>
      <c r="F12">
        <v>10.6</v>
      </c>
      <c r="G12">
        <v>6</v>
      </c>
      <c r="H12">
        <v>9.6</v>
      </c>
      <c r="I12">
        <v>7.3</v>
      </c>
      <c r="J12">
        <v>8.4</v>
      </c>
      <c r="K12">
        <v>8.4</v>
      </c>
      <c r="M12">
        <v>9.8000000000000007</v>
      </c>
      <c r="N12">
        <v>9.1</v>
      </c>
      <c r="P12">
        <v>32.9</v>
      </c>
      <c r="Q12">
        <v>62.9</v>
      </c>
      <c r="S12">
        <f t="shared" si="0"/>
        <v>1.1000000000000005</v>
      </c>
      <c r="T12">
        <f t="shared" si="6"/>
        <v>9.3245539985700926E-2</v>
      </c>
      <c r="U12">
        <f t="shared" si="1"/>
        <v>0.10257009398427107</v>
      </c>
      <c r="W12">
        <f t="shared" si="2"/>
        <v>2.0364604820799069E-2</v>
      </c>
      <c r="X12">
        <f t="shared" si="3"/>
        <v>2.4878214116758827E-2</v>
      </c>
      <c r="Y12">
        <f t="shared" si="4"/>
        <v>2.5787832459905211E-2</v>
      </c>
      <c r="Z12">
        <v>0</v>
      </c>
      <c r="AA12">
        <v>0</v>
      </c>
      <c r="AC12">
        <f t="shared" si="5"/>
        <v>1.7042003759821376E-2</v>
      </c>
    </row>
    <row r="13" spans="1:29" x14ac:dyDescent="0.25">
      <c r="A13" t="s">
        <v>18</v>
      </c>
      <c r="B13" t="s">
        <v>30</v>
      </c>
      <c r="C13">
        <v>5.5</v>
      </c>
      <c r="D13">
        <v>14.4</v>
      </c>
      <c r="E13">
        <v>2.7</v>
      </c>
      <c r="F13">
        <v>10.6</v>
      </c>
      <c r="G13">
        <v>5.9</v>
      </c>
      <c r="H13">
        <v>9.6</v>
      </c>
      <c r="I13">
        <v>8.6</v>
      </c>
      <c r="J13">
        <v>8.9</v>
      </c>
      <c r="K13">
        <v>8.6999999999999993</v>
      </c>
      <c r="M13">
        <v>10.1</v>
      </c>
      <c r="N13">
        <v>10.8</v>
      </c>
      <c r="P13">
        <v>34.1</v>
      </c>
      <c r="Q13">
        <v>64.599999999999994</v>
      </c>
      <c r="S13">
        <f t="shared" si="0"/>
        <v>9.9999999999999645E-2</v>
      </c>
      <c r="T13">
        <f t="shared" si="6"/>
        <v>9.9187656550745226E-2</v>
      </c>
      <c r="U13">
        <f t="shared" si="1"/>
        <v>9.9187656550744872E-3</v>
      </c>
      <c r="W13">
        <f t="shared" si="2"/>
        <v>2.4907242717998129E-2</v>
      </c>
      <c r="X13">
        <f t="shared" si="3"/>
        <v>3.3282527624469725E-2</v>
      </c>
      <c r="Y13">
        <f t="shared" si="4"/>
        <v>3.3008563992643632E-2</v>
      </c>
      <c r="Z13">
        <v>0</v>
      </c>
      <c r="AA13">
        <v>0</v>
      </c>
      <c r="AC13">
        <f t="shared" si="5"/>
        <v>2.1852641089603726E-2</v>
      </c>
    </row>
    <row r="14" spans="1:29" x14ac:dyDescent="0.25">
      <c r="A14" t="s">
        <v>18</v>
      </c>
      <c r="B14" t="s">
        <v>31</v>
      </c>
      <c r="C14">
        <v>0.7</v>
      </c>
      <c r="D14">
        <v>8.3000000000000007</v>
      </c>
      <c r="E14">
        <v>5</v>
      </c>
      <c r="F14">
        <v>13.1</v>
      </c>
      <c r="G14">
        <v>5.9</v>
      </c>
      <c r="H14">
        <v>10.5</v>
      </c>
      <c r="I14">
        <v>9.4</v>
      </c>
      <c r="J14">
        <v>9.1999999999999993</v>
      </c>
      <c r="K14">
        <v>9</v>
      </c>
      <c r="M14">
        <v>10.4</v>
      </c>
      <c r="N14">
        <v>11.8</v>
      </c>
      <c r="P14">
        <v>35.5</v>
      </c>
      <c r="Q14">
        <v>66.5</v>
      </c>
      <c r="S14">
        <f t="shared" si="0"/>
        <v>-0.40000000000000036</v>
      </c>
      <c r="T14">
        <f t="shared" si="6"/>
        <v>0.10786992726325197</v>
      </c>
      <c r="U14">
        <f t="shared" si="1"/>
        <v>-4.3147970905300828E-2</v>
      </c>
      <c r="W14">
        <f t="shared" si="2"/>
        <v>2.7929825972062693E-2</v>
      </c>
      <c r="X14">
        <f t="shared" si="3"/>
        <v>3.8148173059953772E-2</v>
      </c>
      <c r="Y14">
        <f t="shared" si="4"/>
        <v>3.5987862722221778E-2</v>
      </c>
      <c r="Z14">
        <v>0</v>
      </c>
      <c r="AA14">
        <v>0</v>
      </c>
      <c r="AC14">
        <f t="shared" si="5"/>
        <v>2.3982546500693029E-2</v>
      </c>
    </row>
    <row r="15" spans="1:29" x14ac:dyDescent="0.25">
      <c r="A15" t="s">
        <v>18</v>
      </c>
      <c r="B15" t="s">
        <v>32</v>
      </c>
      <c r="C15">
        <v>0.4</v>
      </c>
      <c r="D15">
        <v>10.6</v>
      </c>
      <c r="E15">
        <v>-3.6</v>
      </c>
      <c r="F15">
        <v>7.4</v>
      </c>
      <c r="G15">
        <v>5.7</v>
      </c>
      <c r="H15">
        <v>13.3</v>
      </c>
      <c r="I15">
        <v>9.4</v>
      </c>
      <c r="J15">
        <v>9.1</v>
      </c>
      <c r="K15">
        <v>9</v>
      </c>
      <c r="M15">
        <v>10.8</v>
      </c>
      <c r="N15">
        <v>11.7</v>
      </c>
      <c r="P15">
        <v>37</v>
      </c>
      <c r="Q15">
        <v>68.5</v>
      </c>
      <c r="S15">
        <f t="shared" si="0"/>
        <v>-0.40000000000000036</v>
      </c>
      <c r="T15">
        <f t="shared" si="6"/>
        <v>0.10942391011508287</v>
      </c>
      <c r="U15">
        <f t="shared" si="1"/>
        <v>-4.3769564046033188E-2</v>
      </c>
      <c r="W15">
        <f t="shared" si="2"/>
        <v>2.8134239984358232E-2</v>
      </c>
      <c r="X15">
        <f t="shared" si="3"/>
        <v>3.8328703909799526E-2</v>
      </c>
      <c r="Y15">
        <f t="shared" si="4"/>
        <v>3.5879924627316456E-2</v>
      </c>
      <c r="Z15">
        <v>0</v>
      </c>
      <c r="AA15">
        <v>0</v>
      </c>
      <c r="AC15">
        <f t="shared" si="5"/>
        <v>2.395715069133527E-2</v>
      </c>
    </row>
    <row r="16" spans="1:29" x14ac:dyDescent="0.25">
      <c r="A16" t="s">
        <v>18</v>
      </c>
      <c r="B16" t="s">
        <v>33</v>
      </c>
      <c r="C16">
        <v>3</v>
      </c>
      <c r="D16">
        <v>12.3</v>
      </c>
      <c r="E16">
        <v>1.8</v>
      </c>
      <c r="F16">
        <v>12.3</v>
      </c>
      <c r="G16">
        <v>5.9</v>
      </c>
      <c r="H16">
        <v>13.5</v>
      </c>
      <c r="I16">
        <v>9.6999999999999993</v>
      </c>
      <c r="J16">
        <v>9.1</v>
      </c>
      <c r="K16">
        <v>9</v>
      </c>
      <c r="M16">
        <v>11.2</v>
      </c>
      <c r="N16">
        <v>12.1</v>
      </c>
      <c r="P16">
        <v>38.4</v>
      </c>
      <c r="Q16">
        <v>70.599999999999994</v>
      </c>
      <c r="S16">
        <f t="shared" si="0"/>
        <v>-0.69999999999999929</v>
      </c>
      <c r="T16">
        <f t="shared" si="6"/>
        <v>0.11548398079280149</v>
      </c>
      <c r="U16">
        <f t="shared" si="1"/>
        <v>-8.0838786554960962E-2</v>
      </c>
      <c r="W16">
        <f t="shared" si="2"/>
        <v>3.0059693801446692E-2</v>
      </c>
      <c r="X16">
        <f t="shared" si="3"/>
        <v>4.134692050064212E-2</v>
      </c>
      <c r="Y16">
        <f t="shared" si="4"/>
        <v>3.7351307413144769E-2</v>
      </c>
      <c r="Z16">
        <v>0</v>
      </c>
      <c r="AA16">
        <v>0</v>
      </c>
      <c r="AC16">
        <f t="shared" si="5"/>
        <v>2.502145053651051E-2</v>
      </c>
    </row>
    <row r="17" spans="1:29" x14ac:dyDescent="0.25">
      <c r="A17" t="s">
        <v>18</v>
      </c>
      <c r="B17" t="s">
        <v>34</v>
      </c>
      <c r="C17">
        <v>1</v>
      </c>
      <c r="D17">
        <v>8.6999999999999993</v>
      </c>
      <c r="E17">
        <v>0.7</v>
      </c>
      <c r="F17">
        <v>10.8</v>
      </c>
      <c r="G17">
        <v>6</v>
      </c>
      <c r="H17">
        <v>13.3</v>
      </c>
      <c r="I17">
        <v>11.8</v>
      </c>
      <c r="J17">
        <v>10.6</v>
      </c>
      <c r="K17">
        <v>10.4</v>
      </c>
      <c r="M17">
        <v>12.5</v>
      </c>
      <c r="N17">
        <v>15.1</v>
      </c>
      <c r="P17">
        <v>39.799999999999997</v>
      </c>
      <c r="Q17">
        <v>72.099999999999994</v>
      </c>
      <c r="S17">
        <f t="shared" si="0"/>
        <v>-1.4000000000000004</v>
      </c>
      <c r="T17">
        <f t="shared" si="6"/>
        <v>0.10983963350234724</v>
      </c>
      <c r="U17">
        <f t="shared" si="1"/>
        <v>-0.15377548690328618</v>
      </c>
      <c r="W17">
        <f t="shared" si="2"/>
        <v>3.1949925070165759E-2</v>
      </c>
      <c r="X17">
        <f t="shared" si="3"/>
        <v>4.6090999742868191E-2</v>
      </c>
      <c r="Y17">
        <f t="shared" si="4"/>
        <v>4.2455582570672029E-2</v>
      </c>
      <c r="Z17">
        <v>0</v>
      </c>
      <c r="AA17">
        <v>0</v>
      </c>
      <c r="AC17">
        <f t="shared" si="5"/>
        <v>2.8058748707079341E-2</v>
      </c>
    </row>
    <row r="18" spans="1:29" x14ac:dyDescent="0.25">
      <c r="A18" t="s">
        <v>18</v>
      </c>
      <c r="B18" t="s">
        <v>35</v>
      </c>
      <c r="C18">
        <v>1.3</v>
      </c>
      <c r="D18">
        <v>10</v>
      </c>
      <c r="E18">
        <v>1.4</v>
      </c>
      <c r="F18">
        <v>14.1</v>
      </c>
      <c r="G18">
        <v>6.3</v>
      </c>
      <c r="H18">
        <v>16.7</v>
      </c>
      <c r="I18">
        <v>13.3</v>
      </c>
      <c r="J18">
        <v>12</v>
      </c>
      <c r="K18">
        <v>11.8</v>
      </c>
      <c r="M18">
        <v>13.7</v>
      </c>
      <c r="N18">
        <v>16.399999999999999</v>
      </c>
      <c r="P18">
        <v>40.6</v>
      </c>
      <c r="Q18">
        <v>73.400000000000006</v>
      </c>
      <c r="S18">
        <f t="shared" si="0"/>
        <v>-1.5</v>
      </c>
      <c r="T18">
        <f t="shared" si="6"/>
        <v>9.8721987958661453E-2</v>
      </c>
      <c r="U18">
        <f t="shared" si="1"/>
        <v>-0.14808298193799219</v>
      </c>
      <c r="W18">
        <f t="shared" si="2"/>
        <v>3.0863587740058245E-2</v>
      </c>
      <c r="X18">
        <f t="shared" si="3"/>
        <v>4.5570829507121574E-2</v>
      </c>
      <c r="Y18">
        <f t="shared" si="4"/>
        <v>4.4531401156958729E-2</v>
      </c>
      <c r="Z18">
        <v>0</v>
      </c>
      <c r="AA18">
        <v>0</v>
      </c>
      <c r="AC18">
        <f t="shared" si="5"/>
        <v>2.9150921689941385E-2</v>
      </c>
    </row>
    <row r="19" spans="1:29" x14ac:dyDescent="0.25">
      <c r="A19" t="s">
        <v>18</v>
      </c>
      <c r="B19" t="s">
        <v>36</v>
      </c>
      <c r="C19">
        <v>-8</v>
      </c>
      <c r="D19">
        <v>1.1000000000000001</v>
      </c>
      <c r="E19">
        <v>-3.5</v>
      </c>
      <c r="F19">
        <v>6.3</v>
      </c>
      <c r="G19">
        <v>7.3</v>
      </c>
      <c r="H19">
        <v>14.2</v>
      </c>
      <c r="I19">
        <v>9.6</v>
      </c>
      <c r="J19">
        <v>10.1</v>
      </c>
      <c r="K19">
        <v>10.4</v>
      </c>
      <c r="M19">
        <v>14.4</v>
      </c>
      <c r="N19">
        <v>16.3</v>
      </c>
      <c r="P19">
        <v>41.4</v>
      </c>
      <c r="Q19">
        <v>74.900000000000006</v>
      </c>
      <c r="S19">
        <f t="shared" si="0"/>
        <v>0.80000000000000071</v>
      </c>
      <c r="T19">
        <f t="shared" si="6"/>
        <v>8.9320145254994252E-2</v>
      </c>
      <c r="U19">
        <f t="shared" si="1"/>
        <v>7.1456116203995459E-2</v>
      </c>
      <c r="W19">
        <f t="shared" si="2"/>
        <v>2.0976550547132451E-2</v>
      </c>
      <c r="X19">
        <f t="shared" si="3"/>
        <v>2.6736389234708439E-2</v>
      </c>
      <c r="Y19">
        <f t="shared" si="4"/>
        <v>2.8055927757485527E-2</v>
      </c>
      <c r="Z19">
        <v>1</v>
      </c>
      <c r="AA19">
        <v>0</v>
      </c>
      <c r="AC19">
        <f t="shared" si="5"/>
        <v>1.8349611083630434E-2</v>
      </c>
    </row>
    <row r="20" spans="1:29" x14ac:dyDescent="0.25">
      <c r="A20" t="s">
        <v>18</v>
      </c>
      <c r="B20" t="s">
        <v>37</v>
      </c>
      <c r="C20">
        <v>-0.5</v>
      </c>
      <c r="D20">
        <v>8.6999999999999993</v>
      </c>
      <c r="E20">
        <v>4.5999999999999996</v>
      </c>
      <c r="F20">
        <v>14.7</v>
      </c>
      <c r="G20">
        <v>7.7</v>
      </c>
      <c r="H20">
        <v>7.7</v>
      </c>
      <c r="I20">
        <v>9.1</v>
      </c>
      <c r="J20">
        <v>10.6</v>
      </c>
      <c r="K20">
        <v>10.8</v>
      </c>
      <c r="M20">
        <v>12.6</v>
      </c>
      <c r="N20">
        <v>11.6</v>
      </c>
      <c r="P20">
        <v>42.4</v>
      </c>
      <c r="Q20">
        <v>76.400000000000006</v>
      </c>
      <c r="S20">
        <f t="shared" si="0"/>
        <v>1.7000000000000011</v>
      </c>
      <c r="T20">
        <f t="shared" si="6"/>
        <v>7.8952551673278623E-2</v>
      </c>
      <c r="U20">
        <f t="shared" si="1"/>
        <v>0.13421933784457374</v>
      </c>
      <c r="W20">
        <f t="shared" si="2"/>
        <v>1.6227876552206415E-2</v>
      </c>
      <c r="X20">
        <f t="shared" si="3"/>
        <v>1.8589354785539788E-2</v>
      </c>
      <c r="Y20">
        <f t="shared" si="4"/>
        <v>2.0715775567570947E-2</v>
      </c>
      <c r="Z20">
        <v>1</v>
      </c>
      <c r="AA20">
        <v>0</v>
      </c>
      <c r="AC20">
        <f t="shared" si="5"/>
        <v>1.3177465266977897E-2</v>
      </c>
    </row>
    <row r="21" spans="1:29" x14ac:dyDescent="0.25">
      <c r="A21" t="s">
        <v>18</v>
      </c>
      <c r="B21" t="s">
        <v>38</v>
      </c>
      <c r="C21">
        <v>7.7</v>
      </c>
      <c r="D21">
        <v>19.3</v>
      </c>
      <c r="E21">
        <v>5.6</v>
      </c>
      <c r="F21">
        <v>16.5</v>
      </c>
      <c r="G21">
        <v>7.4</v>
      </c>
      <c r="H21">
        <v>11.7</v>
      </c>
      <c r="I21">
        <v>13.6</v>
      </c>
      <c r="J21">
        <v>12.5</v>
      </c>
      <c r="K21">
        <v>12.3</v>
      </c>
      <c r="M21">
        <v>14.2</v>
      </c>
      <c r="N21">
        <v>16.7</v>
      </c>
      <c r="P21">
        <v>43.4</v>
      </c>
      <c r="Q21">
        <v>78.8</v>
      </c>
      <c r="S21">
        <f t="shared" si="0"/>
        <v>-1.2999999999999989</v>
      </c>
      <c r="T21">
        <f t="shared" si="6"/>
        <v>8.8858952572930014E-2</v>
      </c>
      <c r="U21">
        <f t="shared" si="1"/>
        <v>-0.11551663834480892</v>
      </c>
      <c r="W21">
        <f t="shared" si="2"/>
        <v>2.8813984339348356E-2</v>
      </c>
      <c r="X21">
        <f t="shared" si="3"/>
        <v>4.2882211097254985E-2</v>
      </c>
      <c r="Y21">
        <f t="shared" si="4"/>
        <v>4.4245462929007495E-2</v>
      </c>
      <c r="Z21">
        <v>0</v>
      </c>
      <c r="AA21">
        <v>0</v>
      </c>
      <c r="AC21">
        <f t="shared" si="5"/>
        <v>2.8762252223784479E-2</v>
      </c>
    </row>
    <row r="22" spans="1:29" x14ac:dyDescent="0.25">
      <c r="A22" t="s">
        <v>18</v>
      </c>
      <c r="B22" t="s">
        <v>39</v>
      </c>
      <c r="C22">
        <v>8.1</v>
      </c>
      <c r="D22">
        <v>19.899999999999999</v>
      </c>
      <c r="E22">
        <v>-0.5</v>
      </c>
      <c r="F22">
        <v>10.199999999999999</v>
      </c>
      <c r="G22">
        <v>7.4</v>
      </c>
      <c r="H22">
        <v>11.5</v>
      </c>
      <c r="I22">
        <v>14.4</v>
      </c>
      <c r="J22">
        <v>12.9</v>
      </c>
      <c r="K22">
        <v>12.8</v>
      </c>
      <c r="M22">
        <v>15.1</v>
      </c>
      <c r="N22">
        <v>19.2</v>
      </c>
      <c r="P22">
        <v>44.2</v>
      </c>
      <c r="Q22">
        <v>82.3</v>
      </c>
      <c r="S22">
        <f t="shared" si="0"/>
        <v>-1.5999999999999996</v>
      </c>
      <c r="T22">
        <f t="shared" si="6"/>
        <v>0.1144471720625541</v>
      </c>
      <c r="U22">
        <f t="shared" si="1"/>
        <v>-0.18311547530008651</v>
      </c>
      <c r="W22">
        <f t="shared" si="2"/>
        <v>3.3308209907452486E-2</v>
      </c>
      <c r="X22">
        <f t="shared" si="3"/>
        <v>4.8169071320023099E-2</v>
      </c>
      <c r="Y22">
        <f t="shared" si="4"/>
        <v>4.316568174118339E-2</v>
      </c>
      <c r="Z22">
        <v>0</v>
      </c>
      <c r="AA22">
        <v>0</v>
      </c>
      <c r="AC22">
        <f t="shared" si="5"/>
        <v>2.8579234141139664E-2</v>
      </c>
    </row>
    <row r="23" spans="1:29" x14ac:dyDescent="0.25">
      <c r="A23" t="s">
        <v>18</v>
      </c>
      <c r="B23" t="s">
        <v>40</v>
      </c>
      <c r="C23">
        <v>-2.9</v>
      </c>
      <c r="D23">
        <v>5</v>
      </c>
      <c r="E23">
        <v>0.5</v>
      </c>
      <c r="F23">
        <v>7.4</v>
      </c>
      <c r="G23">
        <v>7.4</v>
      </c>
      <c r="H23">
        <v>8.6</v>
      </c>
      <c r="I23">
        <v>14.9</v>
      </c>
      <c r="J23">
        <v>13.8</v>
      </c>
      <c r="K23">
        <v>13.6</v>
      </c>
      <c r="M23">
        <v>16.2</v>
      </c>
      <c r="N23">
        <v>18.899999999999999</v>
      </c>
      <c r="P23">
        <v>44.8</v>
      </c>
      <c r="Q23">
        <v>85.1</v>
      </c>
      <c r="S23">
        <f t="shared" si="0"/>
        <v>-1.3000000000000007</v>
      </c>
      <c r="T23">
        <f t="shared" si="6"/>
        <v>0.12767314505615454</v>
      </c>
      <c r="U23">
        <f t="shared" si="1"/>
        <v>-0.165975088573001</v>
      </c>
      <c r="W23">
        <f t="shared" si="2"/>
        <v>3.3919680846976684E-2</v>
      </c>
      <c r="X23">
        <f t="shared" si="3"/>
        <v>4.7391372280608648E-2</v>
      </c>
      <c r="Y23">
        <f t="shared" si="4"/>
        <v>3.9712353388891716E-2</v>
      </c>
      <c r="Z23">
        <v>0</v>
      </c>
      <c r="AA23">
        <v>0</v>
      </c>
      <c r="AC23">
        <f t="shared" si="5"/>
        <v>2.6700721781261476E-2</v>
      </c>
    </row>
    <row r="24" spans="1:29" x14ac:dyDescent="0.25">
      <c r="A24" t="s">
        <v>18</v>
      </c>
      <c r="B24" t="s">
        <v>41</v>
      </c>
      <c r="C24">
        <v>4.9000000000000004</v>
      </c>
      <c r="D24">
        <v>13</v>
      </c>
      <c r="E24">
        <v>8.9</v>
      </c>
      <c r="F24">
        <v>16.3</v>
      </c>
      <c r="G24">
        <v>7.4</v>
      </c>
      <c r="H24">
        <v>11.6</v>
      </c>
      <c r="I24">
        <v>15.1</v>
      </c>
      <c r="J24">
        <v>15</v>
      </c>
      <c r="K24">
        <v>14.6</v>
      </c>
      <c r="M24">
        <v>17.399999999999999</v>
      </c>
      <c r="N24">
        <v>20.3</v>
      </c>
      <c r="P24">
        <v>45.2</v>
      </c>
      <c r="Q24">
        <v>87.6</v>
      </c>
      <c r="S24">
        <f t="shared" si="0"/>
        <v>-0.5</v>
      </c>
      <c r="T24">
        <f t="shared" si="6"/>
        <v>0.1367983017698709</v>
      </c>
      <c r="U24">
        <f t="shared" si="1"/>
        <v>-6.839915088493545E-2</v>
      </c>
      <c r="W24">
        <f t="shared" si="2"/>
        <v>3.2111222211412355E-2</v>
      </c>
      <c r="X24">
        <f t="shared" si="3"/>
        <v>4.2280269111511212E-2</v>
      </c>
      <c r="Y24">
        <f t="shared" si="4"/>
        <v>3.4497204488358787E-2</v>
      </c>
      <c r="Z24">
        <v>0</v>
      </c>
      <c r="AA24">
        <v>0</v>
      </c>
      <c r="AC24">
        <f t="shared" si="5"/>
        <v>2.3810484291445076E-2</v>
      </c>
    </row>
    <row r="25" spans="1:29" x14ac:dyDescent="0.25">
      <c r="A25" t="s">
        <v>18</v>
      </c>
      <c r="B25" t="s">
        <v>42</v>
      </c>
      <c r="C25">
        <v>-4.3</v>
      </c>
      <c r="D25">
        <v>2.5</v>
      </c>
      <c r="E25">
        <v>0.4</v>
      </c>
      <c r="F25">
        <v>6.7</v>
      </c>
      <c r="G25">
        <v>8.1999999999999993</v>
      </c>
      <c r="H25">
        <v>6.7</v>
      </c>
      <c r="I25">
        <v>11.8</v>
      </c>
      <c r="J25">
        <v>13.9</v>
      </c>
      <c r="K25">
        <v>13.9</v>
      </c>
      <c r="M25">
        <v>17.7</v>
      </c>
      <c r="N25">
        <v>17</v>
      </c>
      <c r="P25">
        <v>45.6</v>
      </c>
      <c r="Q25">
        <v>90.6</v>
      </c>
      <c r="S25">
        <f t="shared" si="0"/>
        <v>2.0999999999999996</v>
      </c>
      <c r="T25">
        <f t="shared" si="6"/>
        <v>0.13954121618510015</v>
      </c>
      <c r="U25">
        <f t="shared" si="1"/>
        <v>0.29303655398871026</v>
      </c>
      <c r="W25">
        <f t="shared" si="2"/>
        <v>2.2693430659420446E-2</v>
      </c>
      <c r="X25">
        <f t="shared" si="3"/>
        <v>2.2542521707871639E-2</v>
      </c>
      <c r="Y25">
        <f t="shared" si="4"/>
        <v>2.1181688062935172E-2</v>
      </c>
      <c r="Z25">
        <v>1</v>
      </c>
      <c r="AA25">
        <v>0</v>
      </c>
      <c r="AC25">
        <f t="shared" si="5"/>
        <v>1.6227701449762752E-2</v>
      </c>
    </row>
    <row r="26" spans="1:29" x14ac:dyDescent="0.25">
      <c r="A26" t="s">
        <v>18</v>
      </c>
      <c r="B26" t="s">
        <v>43</v>
      </c>
      <c r="C26">
        <v>-6.1</v>
      </c>
      <c r="D26">
        <v>-0.8</v>
      </c>
      <c r="E26">
        <v>0.9</v>
      </c>
      <c r="F26">
        <v>6.2</v>
      </c>
      <c r="G26">
        <v>8.8000000000000007</v>
      </c>
      <c r="H26">
        <v>3.6</v>
      </c>
      <c r="I26">
        <v>12.8</v>
      </c>
      <c r="J26">
        <v>14.2</v>
      </c>
      <c r="K26">
        <v>14.1</v>
      </c>
      <c r="M26">
        <v>17.399999999999999</v>
      </c>
      <c r="N26">
        <v>16.3</v>
      </c>
      <c r="P26">
        <v>45.9</v>
      </c>
      <c r="Q26">
        <v>92.6</v>
      </c>
      <c r="S26">
        <f t="shared" si="0"/>
        <v>1.2999999999999989</v>
      </c>
      <c r="T26">
        <f t="shared" si="6"/>
        <v>0.11791803396910963</v>
      </c>
      <c r="U26">
        <f t="shared" si="1"/>
        <v>0.15329344415984239</v>
      </c>
      <c r="W26">
        <f t="shared" si="2"/>
        <v>2.2857874024364622E-2</v>
      </c>
      <c r="X26">
        <f t="shared" si="3"/>
        <v>2.620169176029338E-2</v>
      </c>
      <c r="Y26">
        <f t="shared" si="4"/>
        <v>2.4784457269479931E-2</v>
      </c>
      <c r="Z26">
        <v>1</v>
      </c>
      <c r="AA26">
        <v>0</v>
      </c>
      <c r="AC26">
        <f t="shared" si="5"/>
        <v>1.739515695459453E-2</v>
      </c>
    </row>
    <row r="27" spans="1:29" x14ac:dyDescent="0.25">
      <c r="A27" t="s">
        <v>18</v>
      </c>
      <c r="B27" t="s">
        <v>44</v>
      </c>
      <c r="C27">
        <v>1.8</v>
      </c>
      <c r="D27">
        <v>7.2</v>
      </c>
      <c r="E27">
        <v>2.4</v>
      </c>
      <c r="F27">
        <v>6.4</v>
      </c>
      <c r="G27">
        <v>9.4</v>
      </c>
      <c r="H27">
        <v>5.9</v>
      </c>
      <c r="I27">
        <v>12.4</v>
      </c>
      <c r="J27">
        <v>13.9</v>
      </c>
      <c r="K27">
        <v>13.7</v>
      </c>
      <c r="M27">
        <v>16.8</v>
      </c>
      <c r="N27">
        <v>16.5</v>
      </c>
      <c r="P27">
        <v>45.9</v>
      </c>
      <c r="Q27">
        <v>93.5</v>
      </c>
      <c r="S27">
        <f t="shared" si="0"/>
        <v>1.2999999999999989</v>
      </c>
      <c r="T27">
        <f t="shared" si="6"/>
        <v>9.4134400715312996E-2</v>
      </c>
      <c r="U27">
        <f t="shared" si="1"/>
        <v>0.1223747209299068</v>
      </c>
      <c r="W27">
        <f t="shared" si="2"/>
        <v>1.9729327338893706E-2</v>
      </c>
      <c r="X27">
        <f t="shared" si="3"/>
        <v>2.3438675734300064E-2</v>
      </c>
      <c r="Y27">
        <f t="shared" si="4"/>
        <v>2.4310116487866212E-2</v>
      </c>
      <c r="Z27">
        <v>1</v>
      </c>
      <c r="AA27">
        <v>0</v>
      </c>
      <c r="AC27">
        <f t="shared" si="5"/>
        <v>1.6131941598312282E-2</v>
      </c>
    </row>
    <row r="28" spans="1:29" x14ac:dyDescent="0.25">
      <c r="A28" t="s">
        <v>18</v>
      </c>
      <c r="B28" t="s">
        <v>45</v>
      </c>
      <c r="C28">
        <v>-1.5</v>
      </c>
      <c r="D28">
        <v>4.2</v>
      </c>
      <c r="E28">
        <v>1.9</v>
      </c>
      <c r="F28">
        <v>8.5</v>
      </c>
      <c r="G28">
        <v>9.9</v>
      </c>
      <c r="H28">
        <v>7.1</v>
      </c>
      <c r="I28">
        <v>9.3000000000000007</v>
      </c>
      <c r="J28">
        <v>12.9</v>
      </c>
      <c r="K28">
        <v>12.9</v>
      </c>
      <c r="M28">
        <v>16.2</v>
      </c>
      <c r="N28">
        <v>14.7</v>
      </c>
      <c r="P28">
        <v>46</v>
      </c>
      <c r="Q28">
        <v>93.8</v>
      </c>
      <c r="S28">
        <f t="shared" si="0"/>
        <v>3.5999999999999996</v>
      </c>
      <c r="T28">
        <f t="shared" si="6"/>
        <v>6.8383858069833367E-2</v>
      </c>
      <c r="U28">
        <f t="shared" si="1"/>
        <v>0.24618188905140009</v>
      </c>
      <c r="W28">
        <f t="shared" si="2"/>
        <v>7.6917494582220223E-3</v>
      </c>
      <c r="X28">
        <f t="shared" si="3"/>
        <v>2.7049579435467538E-3</v>
      </c>
      <c r="Y28">
        <f t="shared" si="4"/>
        <v>3.5917539858975941E-3</v>
      </c>
      <c r="Z28">
        <v>1</v>
      </c>
      <c r="AA28">
        <v>0</v>
      </c>
      <c r="AC28">
        <f t="shared" si="5"/>
        <v>1.419407259084007E-3</v>
      </c>
    </row>
    <row r="29" spans="1:29" x14ac:dyDescent="0.25">
      <c r="A29" t="s">
        <v>18</v>
      </c>
      <c r="B29" t="s">
        <v>46</v>
      </c>
      <c r="C29">
        <v>0.2</v>
      </c>
      <c r="D29">
        <v>4.4000000000000004</v>
      </c>
      <c r="E29">
        <v>1.3</v>
      </c>
      <c r="F29">
        <v>5.8</v>
      </c>
      <c r="G29">
        <v>10.7</v>
      </c>
      <c r="H29">
        <v>1.2</v>
      </c>
      <c r="I29">
        <v>7.9</v>
      </c>
      <c r="J29">
        <v>10.7</v>
      </c>
      <c r="K29">
        <v>10.9</v>
      </c>
      <c r="M29">
        <v>14</v>
      </c>
      <c r="N29">
        <v>12</v>
      </c>
      <c r="P29">
        <v>46.2</v>
      </c>
      <c r="Q29">
        <v>93.3</v>
      </c>
      <c r="S29">
        <f t="shared" si="0"/>
        <v>3</v>
      </c>
      <c r="T29">
        <f t="shared" si="6"/>
        <v>2.9365894804364537E-2</v>
      </c>
      <c r="U29">
        <f t="shared" si="1"/>
        <v>8.809768441309361E-2</v>
      </c>
      <c r="W29">
        <f t="shared" si="2"/>
        <v>4.8158485343557204E-3</v>
      </c>
      <c r="X29">
        <f t="shared" si="3"/>
        <v>2.8005240971074375E-3</v>
      </c>
      <c r="Y29">
        <f t="shared" si="4"/>
        <v>4.5960724991728529E-3</v>
      </c>
      <c r="Z29">
        <v>1</v>
      </c>
      <c r="AA29">
        <v>0</v>
      </c>
      <c r="AC29">
        <f t="shared" si="5"/>
        <v>1.1831899438135467E-4</v>
      </c>
    </row>
    <row r="30" spans="1:29" x14ac:dyDescent="0.25">
      <c r="A30" t="s">
        <v>18</v>
      </c>
      <c r="B30" t="s">
        <v>47</v>
      </c>
      <c r="C30">
        <v>5.4</v>
      </c>
      <c r="D30">
        <v>8.6</v>
      </c>
      <c r="E30">
        <v>3.8</v>
      </c>
      <c r="F30">
        <v>7.3</v>
      </c>
      <c r="G30">
        <v>10.4</v>
      </c>
      <c r="H30">
        <v>0.3</v>
      </c>
      <c r="I30">
        <v>8.1</v>
      </c>
      <c r="J30">
        <v>10.4</v>
      </c>
      <c r="K30">
        <v>10.7</v>
      </c>
      <c r="M30">
        <v>13</v>
      </c>
      <c r="N30">
        <v>10.9</v>
      </c>
      <c r="P30">
        <v>46.7</v>
      </c>
      <c r="Q30">
        <v>91.7</v>
      </c>
      <c r="S30">
        <f t="shared" si="0"/>
        <v>2.5999999999999996</v>
      </c>
      <c r="T30">
        <f t="shared" si="6"/>
        <v>-9.7667623897144239E-3</v>
      </c>
      <c r="U30">
        <f t="shared" si="1"/>
        <v>-2.53935822132575E-2</v>
      </c>
      <c r="W30">
        <f t="shared" si="2"/>
        <v>1.1726605417321872E-3</v>
      </c>
      <c r="X30">
        <f t="shared" si="3"/>
        <v>1.3399659128997066E-3</v>
      </c>
      <c r="Y30">
        <f t="shared" si="4"/>
        <v>5.4748874466019372E-3</v>
      </c>
      <c r="Z30">
        <v>0</v>
      </c>
      <c r="AA30">
        <v>0</v>
      </c>
      <c r="AC30">
        <f t="shared" si="5"/>
        <v>-1.0800801949048453E-3</v>
      </c>
    </row>
    <row r="31" spans="1:29" x14ac:dyDescent="0.25">
      <c r="A31" t="s">
        <v>18</v>
      </c>
      <c r="B31" t="s">
        <v>48</v>
      </c>
      <c r="C31">
        <v>9.4</v>
      </c>
      <c r="D31">
        <v>12.7</v>
      </c>
      <c r="E31">
        <v>2.8</v>
      </c>
      <c r="F31">
        <v>6.6</v>
      </c>
      <c r="G31">
        <v>10.1</v>
      </c>
      <c r="H31">
        <v>4.7</v>
      </c>
      <c r="I31">
        <v>8.4</v>
      </c>
      <c r="J31">
        <v>10.4</v>
      </c>
      <c r="K31">
        <v>10.7</v>
      </c>
      <c r="M31">
        <v>12.8</v>
      </c>
      <c r="N31">
        <v>10.5</v>
      </c>
      <c r="P31">
        <v>47.4</v>
      </c>
      <c r="Q31">
        <v>90.7</v>
      </c>
      <c r="S31">
        <f t="shared" si="0"/>
        <v>2.2999999999999989</v>
      </c>
      <c r="T31">
        <f t="shared" si="6"/>
        <v>-3.0404079173550359E-2</v>
      </c>
      <c r="U31">
        <f t="shared" si="1"/>
        <v>-6.9929382099165799E-2</v>
      </c>
      <c r="W31">
        <f t="shared" si="2"/>
        <v>-4.137133826471566E-4</v>
      </c>
      <c r="X31">
        <f t="shared" si="3"/>
        <v>1.2566669101711403E-3</v>
      </c>
      <c r="Y31">
        <f t="shared" si="4"/>
        <v>7.8463705212257137E-3</v>
      </c>
      <c r="Z31">
        <v>0</v>
      </c>
      <c r="AA31">
        <v>0</v>
      </c>
      <c r="AC31">
        <f t="shared" si="5"/>
        <v>-3.2083483504350904E-4</v>
      </c>
    </row>
    <row r="32" spans="1:29" x14ac:dyDescent="0.25">
      <c r="A32" t="s">
        <v>18</v>
      </c>
      <c r="B32" t="s">
        <v>49</v>
      </c>
      <c r="C32">
        <v>8.1999999999999993</v>
      </c>
      <c r="D32">
        <v>12.9</v>
      </c>
      <c r="E32">
        <v>6.1</v>
      </c>
      <c r="F32">
        <v>11.8</v>
      </c>
      <c r="G32">
        <v>9.4</v>
      </c>
      <c r="H32">
        <v>4</v>
      </c>
      <c r="I32">
        <v>9.1</v>
      </c>
      <c r="J32">
        <v>11.5</v>
      </c>
      <c r="K32">
        <v>11.7</v>
      </c>
      <c r="M32">
        <v>13.6</v>
      </c>
      <c r="N32">
        <v>10.8</v>
      </c>
      <c r="P32">
        <v>48</v>
      </c>
      <c r="Q32">
        <v>90.5</v>
      </c>
      <c r="S32">
        <f t="shared" si="0"/>
        <v>2.5999999999999996</v>
      </c>
      <c r="T32">
        <f t="shared" si="6"/>
        <v>-3.581500530629849E-2</v>
      </c>
      <c r="U32">
        <f t="shared" si="1"/>
        <v>-9.3119013796376063E-2</v>
      </c>
      <c r="W32">
        <f t="shared" si="2"/>
        <v>-2.2537774280011139E-3</v>
      </c>
      <c r="X32">
        <f t="shared" si="3"/>
        <v>-1.6861366114486144E-3</v>
      </c>
      <c r="Y32">
        <f t="shared" si="4"/>
        <v>3.1745410663954815E-3</v>
      </c>
      <c r="Z32">
        <v>0</v>
      </c>
      <c r="AA32">
        <v>0</v>
      </c>
      <c r="AC32">
        <f t="shared" si="5"/>
        <v>-3.8470704276647376E-3</v>
      </c>
    </row>
    <row r="33" spans="1:29" x14ac:dyDescent="0.25">
      <c r="A33" t="s">
        <v>18</v>
      </c>
      <c r="B33" t="s">
        <v>50</v>
      </c>
      <c r="C33">
        <v>8.6</v>
      </c>
      <c r="D33">
        <v>11.9</v>
      </c>
      <c r="E33">
        <v>9.1999999999999993</v>
      </c>
      <c r="F33">
        <v>12.1</v>
      </c>
      <c r="G33">
        <v>8.5</v>
      </c>
      <c r="H33">
        <v>4.0999999999999996</v>
      </c>
      <c r="I33">
        <v>8.8000000000000007</v>
      </c>
      <c r="J33">
        <v>11.4</v>
      </c>
      <c r="K33">
        <v>11.7</v>
      </c>
      <c r="M33">
        <v>13.5</v>
      </c>
      <c r="N33">
        <v>11</v>
      </c>
      <c r="P33">
        <v>48.6</v>
      </c>
      <c r="Q33">
        <v>90.4</v>
      </c>
      <c r="S33">
        <f t="shared" si="0"/>
        <v>2.8999999999999986</v>
      </c>
      <c r="T33">
        <f t="shared" si="6"/>
        <v>-3.1575840455167273E-2</v>
      </c>
      <c r="U33">
        <f t="shared" si="1"/>
        <v>-9.1569937319985042E-2</v>
      </c>
      <c r="W33">
        <f t="shared" si="2"/>
        <v>-2.8244492051536082E-3</v>
      </c>
      <c r="X33">
        <f t="shared" si="3"/>
        <v>-3.507860113198139E-3</v>
      </c>
      <c r="Y33">
        <f t="shared" si="4"/>
        <v>-6.6356608129743144E-4</v>
      </c>
      <c r="Z33">
        <v>0</v>
      </c>
      <c r="AA33">
        <v>0</v>
      </c>
      <c r="AC33">
        <f t="shared" si="5"/>
        <v>-6.3625813591452942E-3</v>
      </c>
    </row>
    <row r="34" spans="1:29" x14ac:dyDescent="0.25">
      <c r="A34" t="s">
        <v>18</v>
      </c>
      <c r="B34" t="s">
        <v>51</v>
      </c>
      <c r="C34">
        <v>8.1</v>
      </c>
      <c r="D34">
        <v>12.5</v>
      </c>
      <c r="E34">
        <v>8.3000000000000007</v>
      </c>
      <c r="F34">
        <v>13</v>
      </c>
      <c r="G34">
        <v>7.9</v>
      </c>
      <c r="H34">
        <v>5.8</v>
      </c>
      <c r="I34">
        <v>9.1999999999999993</v>
      </c>
      <c r="J34">
        <v>11.7</v>
      </c>
      <c r="K34">
        <v>11.9</v>
      </c>
      <c r="M34">
        <v>13.3</v>
      </c>
      <c r="N34">
        <v>11.1</v>
      </c>
      <c r="P34">
        <v>49.2</v>
      </c>
      <c r="Q34">
        <v>90.5</v>
      </c>
      <c r="S34">
        <f t="shared" si="0"/>
        <v>2.7000000000000011</v>
      </c>
      <c r="T34">
        <f t="shared" si="6"/>
        <v>-1.3172528556538781E-2</v>
      </c>
      <c r="U34">
        <f t="shared" si="1"/>
        <v>-3.5565827102654726E-2</v>
      </c>
      <c r="W34">
        <f t="shared" si="2"/>
        <v>3.4855924861577165E-4</v>
      </c>
      <c r="X34">
        <f t="shared" si="3"/>
        <v>1.7290784000120827E-4</v>
      </c>
      <c r="Y34">
        <f t="shared" si="4"/>
        <v>3.8667465029646529E-3</v>
      </c>
      <c r="Z34">
        <v>0</v>
      </c>
      <c r="AA34">
        <v>0</v>
      </c>
      <c r="AC34">
        <f t="shared" si="5"/>
        <v>-2.3552774321060673E-3</v>
      </c>
    </row>
    <row r="35" spans="1:29" x14ac:dyDescent="0.25">
      <c r="A35" t="s">
        <v>18</v>
      </c>
      <c r="B35" t="s">
        <v>52</v>
      </c>
      <c r="C35">
        <v>7.1</v>
      </c>
      <c r="D35">
        <v>10.8</v>
      </c>
      <c r="E35">
        <v>6.8</v>
      </c>
      <c r="F35">
        <v>11</v>
      </c>
      <c r="G35">
        <v>7.4</v>
      </c>
      <c r="H35">
        <v>3.8</v>
      </c>
      <c r="I35">
        <v>9.8000000000000007</v>
      </c>
      <c r="J35">
        <v>13</v>
      </c>
      <c r="K35">
        <v>13.2</v>
      </c>
      <c r="M35">
        <v>14</v>
      </c>
      <c r="N35">
        <v>12.3</v>
      </c>
      <c r="P35">
        <v>49.8</v>
      </c>
      <c r="Q35">
        <v>91.4</v>
      </c>
      <c r="S35">
        <f t="shared" si="0"/>
        <v>3.3999999999999986</v>
      </c>
      <c r="T35">
        <f t="shared" si="6"/>
        <v>7.68812133901349E-3</v>
      </c>
      <c r="U35">
        <f t="shared" si="1"/>
        <v>2.6139612552645856E-2</v>
      </c>
      <c r="W35">
        <f t="shared" si="2"/>
        <v>4.5991085717651879E-4</v>
      </c>
      <c r="X35">
        <f t="shared" si="3"/>
        <v>-2.8034478796827769E-3</v>
      </c>
      <c r="Y35">
        <f t="shared" si="4"/>
        <v>-2.5649996754553888E-3</v>
      </c>
      <c r="Z35">
        <v>0</v>
      </c>
      <c r="AA35">
        <v>0</v>
      </c>
      <c r="AC35">
        <f t="shared" si="5"/>
        <v>-5.8514399895490858E-3</v>
      </c>
    </row>
    <row r="36" spans="1:29" x14ac:dyDescent="0.25">
      <c r="A36" t="s">
        <v>18</v>
      </c>
      <c r="B36" t="s">
        <v>53</v>
      </c>
      <c r="C36">
        <v>3.9</v>
      </c>
      <c r="D36">
        <v>7.7</v>
      </c>
      <c r="E36">
        <v>5.4</v>
      </c>
      <c r="F36">
        <v>8.6999999999999993</v>
      </c>
      <c r="G36">
        <v>7.4</v>
      </c>
      <c r="H36">
        <v>3.5</v>
      </c>
      <c r="I36">
        <v>10.3</v>
      </c>
      <c r="J36">
        <v>12.8</v>
      </c>
      <c r="K36">
        <v>12.9</v>
      </c>
      <c r="M36">
        <v>14.5</v>
      </c>
      <c r="N36">
        <v>13</v>
      </c>
      <c r="P36">
        <v>50.5</v>
      </c>
      <c r="Q36">
        <v>92</v>
      </c>
      <c r="S36">
        <f t="shared" si="0"/>
        <v>2.5999999999999996</v>
      </c>
      <c r="T36">
        <f t="shared" si="6"/>
        <v>1.6438726343159939E-2</v>
      </c>
      <c r="U36">
        <f t="shared" si="1"/>
        <v>4.2740688492215836E-2</v>
      </c>
      <c r="W36">
        <f t="shared" si="2"/>
        <v>4.6197829406319467E-3</v>
      </c>
      <c r="X36">
        <f t="shared" si="3"/>
        <v>4.3843361554639203E-3</v>
      </c>
      <c r="Y36">
        <f t="shared" si="4"/>
        <v>7.7891203620908036E-3</v>
      </c>
      <c r="Z36">
        <v>0</v>
      </c>
      <c r="AA36">
        <v>0</v>
      </c>
      <c r="AC36">
        <f t="shared" si="5"/>
        <v>1.7036135690379735E-3</v>
      </c>
    </row>
    <row r="37" spans="1:29" x14ac:dyDescent="0.25">
      <c r="A37" t="s">
        <v>18</v>
      </c>
      <c r="B37" t="s">
        <v>54</v>
      </c>
      <c r="C37">
        <v>3.3</v>
      </c>
      <c r="D37">
        <v>6.4</v>
      </c>
      <c r="E37">
        <v>3.3</v>
      </c>
      <c r="F37">
        <v>5.9</v>
      </c>
      <c r="G37">
        <v>7.3</v>
      </c>
      <c r="H37">
        <v>3.5</v>
      </c>
      <c r="I37">
        <v>8.8000000000000007</v>
      </c>
      <c r="J37">
        <v>11.5</v>
      </c>
      <c r="K37">
        <v>11.8</v>
      </c>
      <c r="M37">
        <v>13.6</v>
      </c>
      <c r="N37">
        <v>11.8</v>
      </c>
      <c r="P37">
        <v>50.9</v>
      </c>
      <c r="Q37">
        <v>92.5</v>
      </c>
      <c r="S37">
        <f t="shared" si="0"/>
        <v>3</v>
      </c>
      <c r="T37">
        <f t="shared" si="6"/>
        <v>2.2964377120248649E-2</v>
      </c>
      <c r="U37">
        <f t="shared" si="1"/>
        <v>6.8893131360745943E-2</v>
      </c>
      <c r="W37">
        <f t="shared" si="2"/>
        <v>3.9737800951517481E-3</v>
      </c>
      <c r="X37">
        <f t="shared" si="3"/>
        <v>2.0568405831906424E-3</v>
      </c>
      <c r="Y37">
        <f t="shared" si="4"/>
        <v>3.8960857449678327E-3</v>
      </c>
      <c r="Z37">
        <v>0</v>
      </c>
      <c r="AA37">
        <v>0</v>
      </c>
      <c r="AC37">
        <f t="shared" si="5"/>
        <v>-6.6630222512536162E-4</v>
      </c>
    </row>
    <row r="38" spans="1:29" x14ac:dyDescent="0.25">
      <c r="A38" t="s">
        <v>18</v>
      </c>
      <c r="B38" t="s">
        <v>55</v>
      </c>
      <c r="C38">
        <v>3.9</v>
      </c>
      <c r="D38">
        <v>8.1</v>
      </c>
      <c r="E38">
        <v>-1</v>
      </c>
      <c r="F38">
        <v>3.7</v>
      </c>
      <c r="G38">
        <v>7.2</v>
      </c>
      <c r="H38">
        <v>3.7</v>
      </c>
      <c r="I38">
        <v>8.1999999999999993</v>
      </c>
      <c r="J38">
        <v>11.3</v>
      </c>
      <c r="K38">
        <v>11.6</v>
      </c>
      <c r="M38">
        <v>13.1</v>
      </c>
      <c r="N38">
        <v>10.5</v>
      </c>
      <c r="P38">
        <v>51.6</v>
      </c>
      <c r="Q38">
        <v>93.2</v>
      </c>
      <c r="S38">
        <f t="shared" si="0"/>
        <v>3.4000000000000004</v>
      </c>
      <c r="T38">
        <f t="shared" si="6"/>
        <v>2.9397870985665139E-2</v>
      </c>
      <c r="U38">
        <f t="shared" si="1"/>
        <v>9.9952761351261479E-2</v>
      </c>
      <c r="W38">
        <f t="shared" si="2"/>
        <v>3.3156547451963629E-3</v>
      </c>
      <c r="X38">
        <f t="shared" si="3"/>
        <v>-2.8136113398232864E-4</v>
      </c>
      <c r="Y38">
        <f t="shared" si="4"/>
        <v>2.6558261272397257E-4</v>
      </c>
      <c r="Z38">
        <v>0</v>
      </c>
      <c r="AA38">
        <v>0</v>
      </c>
      <c r="AC38">
        <f t="shared" si="5"/>
        <v>-2.8357299822328597E-3</v>
      </c>
    </row>
    <row r="39" spans="1:29" x14ac:dyDescent="0.25">
      <c r="A39" t="s">
        <v>18</v>
      </c>
      <c r="B39" t="s">
        <v>56</v>
      </c>
      <c r="C39">
        <v>3.6</v>
      </c>
      <c r="D39">
        <v>6.3</v>
      </c>
      <c r="E39">
        <v>8</v>
      </c>
      <c r="F39">
        <v>11.6</v>
      </c>
      <c r="G39">
        <v>7.3</v>
      </c>
      <c r="H39">
        <v>3.7</v>
      </c>
      <c r="I39">
        <v>7.5</v>
      </c>
      <c r="J39">
        <v>10.5</v>
      </c>
      <c r="K39">
        <v>10.9</v>
      </c>
      <c r="M39">
        <v>12.8</v>
      </c>
      <c r="N39">
        <v>10.199999999999999</v>
      </c>
      <c r="P39">
        <v>52.4</v>
      </c>
      <c r="Q39">
        <v>93.4</v>
      </c>
      <c r="S39">
        <f t="shared" si="0"/>
        <v>3.4000000000000004</v>
      </c>
      <c r="T39">
        <f t="shared" si="6"/>
        <v>2.1645866774692508E-2</v>
      </c>
      <c r="U39">
        <f t="shared" si="1"/>
        <v>7.3595947033954529E-2</v>
      </c>
      <c r="W39">
        <f t="shared" si="2"/>
        <v>2.2959406072766012E-3</v>
      </c>
      <c r="X39">
        <f t="shared" si="3"/>
        <v>-1.1819347191836522E-3</v>
      </c>
      <c r="Y39">
        <f t="shared" si="4"/>
        <v>-7.4514695231527213E-4</v>
      </c>
      <c r="Z39">
        <v>0</v>
      </c>
      <c r="AA39">
        <v>0</v>
      </c>
      <c r="AC39">
        <f t="shared" si="5"/>
        <v>-3.9125639879807527E-3</v>
      </c>
    </row>
    <row r="40" spans="1:29" x14ac:dyDescent="0.25">
      <c r="A40" t="s">
        <v>18</v>
      </c>
      <c r="B40" t="s">
        <v>57</v>
      </c>
      <c r="C40">
        <v>6.2</v>
      </c>
      <c r="D40">
        <v>8.8000000000000007</v>
      </c>
      <c r="E40">
        <v>-1.2</v>
      </c>
      <c r="F40">
        <v>1.9</v>
      </c>
      <c r="G40">
        <v>7.2</v>
      </c>
      <c r="H40">
        <v>2.5</v>
      </c>
      <c r="I40">
        <v>7.1</v>
      </c>
      <c r="J40">
        <v>10</v>
      </c>
      <c r="K40">
        <v>10.5</v>
      </c>
      <c r="M40">
        <v>12.1</v>
      </c>
      <c r="N40">
        <v>9.5</v>
      </c>
      <c r="P40">
        <v>53.1</v>
      </c>
      <c r="Q40">
        <v>93.9</v>
      </c>
      <c r="S40">
        <f t="shared" si="0"/>
        <v>3.4000000000000004</v>
      </c>
      <c r="T40">
        <f t="shared" si="6"/>
        <v>2.0441809165177068E-2</v>
      </c>
      <c r="U40">
        <f t="shared" si="1"/>
        <v>6.9502151161602035E-2</v>
      </c>
      <c r="W40">
        <f t="shared" si="2"/>
        <v>2.1375564612057213E-3</v>
      </c>
      <c r="X40">
        <f t="shared" si="3"/>
        <v>-1.321813703853889E-3</v>
      </c>
      <c r="Y40">
        <f t="shared" si="4"/>
        <v>-9.02135595616724E-4</v>
      </c>
      <c r="Z40">
        <v>0</v>
      </c>
      <c r="AA40">
        <v>0</v>
      </c>
      <c r="AC40">
        <f t="shared" si="5"/>
        <v>-4.0798201121415856E-3</v>
      </c>
    </row>
    <row r="41" spans="1:29" x14ac:dyDescent="0.25">
      <c r="A41" t="s">
        <v>18</v>
      </c>
      <c r="B41" t="s">
        <v>58</v>
      </c>
      <c r="C41">
        <v>3</v>
      </c>
      <c r="D41">
        <v>5.3</v>
      </c>
      <c r="E41">
        <v>4.3</v>
      </c>
      <c r="F41">
        <v>7.2</v>
      </c>
      <c r="G41">
        <v>7</v>
      </c>
      <c r="H41">
        <v>4.0999999999999996</v>
      </c>
      <c r="I41">
        <v>7.2</v>
      </c>
      <c r="J41">
        <v>9.4</v>
      </c>
      <c r="K41">
        <v>10</v>
      </c>
      <c r="M41">
        <v>11.7</v>
      </c>
      <c r="N41">
        <v>9.5</v>
      </c>
      <c r="P41">
        <v>54.2</v>
      </c>
      <c r="Q41">
        <v>92.3</v>
      </c>
      <c r="S41">
        <f t="shared" si="0"/>
        <v>2.8</v>
      </c>
      <c r="T41">
        <f t="shared" si="6"/>
        <v>-2.1645030095730142E-3</v>
      </c>
      <c r="U41">
        <f t="shared" si="1"/>
        <v>-6.0606084268044393E-3</v>
      </c>
      <c r="W41">
        <f t="shared" si="2"/>
        <v>1.420476945114747E-3</v>
      </c>
      <c r="X41">
        <f t="shared" si="3"/>
        <v>6.8034319186887422E-4</v>
      </c>
      <c r="Y41">
        <f t="shared" si="4"/>
        <v>3.6472843320669111E-3</v>
      </c>
      <c r="Z41">
        <v>0</v>
      </c>
      <c r="AA41">
        <v>0</v>
      </c>
      <c r="AC41">
        <f t="shared" si="5"/>
        <v>-2.0094122178855194E-3</v>
      </c>
    </row>
    <row r="42" spans="1:29" x14ac:dyDescent="0.25">
      <c r="A42" t="s">
        <v>18</v>
      </c>
      <c r="B42" t="s">
        <v>59</v>
      </c>
      <c r="C42">
        <v>3.8</v>
      </c>
      <c r="D42">
        <v>5.9</v>
      </c>
      <c r="E42">
        <v>5.4</v>
      </c>
      <c r="F42">
        <v>8.4</v>
      </c>
      <c r="G42">
        <v>7</v>
      </c>
      <c r="H42">
        <v>2.1</v>
      </c>
      <c r="I42">
        <v>6.9</v>
      </c>
      <c r="J42">
        <v>8.4</v>
      </c>
      <c r="K42">
        <v>8.8000000000000007</v>
      </c>
      <c r="M42">
        <v>10.6</v>
      </c>
      <c r="N42">
        <v>9.4</v>
      </c>
      <c r="P42">
        <v>55.2</v>
      </c>
      <c r="Q42">
        <v>94.1</v>
      </c>
      <c r="S42">
        <f t="shared" si="0"/>
        <v>1.9000000000000004</v>
      </c>
      <c r="T42">
        <f t="shared" si="6"/>
        <v>9.6103248997882595E-3</v>
      </c>
      <c r="U42">
        <f t="shared" si="1"/>
        <v>1.8259617309597697E-2</v>
      </c>
      <c r="W42">
        <f t="shared" si="2"/>
        <v>6.3542613579679469E-3</v>
      </c>
      <c r="X42">
        <f t="shared" si="3"/>
        <v>8.9908602745830957E-3</v>
      </c>
      <c r="Y42">
        <f t="shared" si="4"/>
        <v>1.5499012511689291E-2</v>
      </c>
      <c r="Z42">
        <v>0</v>
      </c>
      <c r="AA42">
        <v>0</v>
      </c>
      <c r="AC42">
        <f t="shared" si="5"/>
        <v>6.720614924800924E-3</v>
      </c>
    </row>
    <row r="43" spans="1:29" x14ac:dyDescent="0.25">
      <c r="A43" t="s">
        <v>18</v>
      </c>
      <c r="B43" t="s">
        <v>60</v>
      </c>
      <c r="C43">
        <v>1.8</v>
      </c>
      <c r="D43">
        <v>3.4</v>
      </c>
      <c r="E43">
        <v>5.2</v>
      </c>
      <c r="F43">
        <v>4.8</v>
      </c>
      <c r="G43">
        <v>7.2</v>
      </c>
      <c r="H43">
        <v>-1.9</v>
      </c>
      <c r="I43">
        <v>6.1</v>
      </c>
      <c r="J43">
        <v>7.7</v>
      </c>
      <c r="K43">
        <v>7.9</v>
      </c>
      <c r="M43">
        <v>10.199999999999999</v>
      </c>
      <c r="N43">
        <v>8.6</v>
      </c>
      <c r="P43">
        <v>56.3</v>
      </c>
      <c r="Q43">
        <v>95.9</v>
      </c>
      <c r="S43">
        <f t="shared" si="0"/>
        <v>1.8000000000000007</v>
      </c>
      <c r="T43">
        <f t="shared" si="6"/>
        <v>2.6414636654595581E-2</v>
      </c>
      <c r="U43">
        <f t="shared" si="1"/>
        <v>4.7546345978272064E-2</v>
      </c>
      <c r="W43">
        <f t="shared" si="2"/>
        <v>8.9408341348188088E-3</v>
      </c>
      <c r="X43">
        <f t="shared" si="3"/>
        <v>1.1714467584074326E-2</v>
      </c>
      <c r="Y43">
        <f t="shared" si="4"/>
        <v>1.7463586384271836E-2</v>
      </c>
      <c r="Z43">
        <v>0</v>
      </c>
      <c r="AA43">
        <v>0</v>
      </c>
      <c r="AC43">
        <f t="shared" si="5"/>
        <v>8.7767535112882791E-3</v>
      </c>
    </row>
    <row r="44" spans="1:29" x14ac:dyDescent="0.25">
      <c r="A44" t="s">
        <v>18</v>
      </c>
      <c r="B44" t="s">
        <v>61</v>
      </c>
      <c r="C44">
        <v>3.9</v>
      </c>
      <c r="D44">
        <v>5.6</v>
      </c>
      <c r="E44">
        <v>2.6</v>
      </c>
      <c r="F44">
        <v>4.8</v>
      </c>
      <c r="G44">
        <v>7</v>
      </c>
      <c r="H44">
        <v>2.5</v>
      </c>
      <c r="I44">
        <v>5.5</v>
      </c>
      <c r="J44">
        <v>7.3</v>
      </c>
      <c r="K44">
        <v>7.7</v>
      </c>
      <c r="M44">
        <v>10.199999999999999</v>
      </c>
      <c r="N44">
        <v>7.9</v>
      </c>
      <c r="P44">
        <v>57.6</v>
      </c>
      <c r="Q44">
        <v>97.3</v>
      </c>
      <c r="S44">
        <f t="shared" si="0"/>
        <v>2.2000000000000002</v>
      </c>
      <c r="T44">
        <f t="shared" si="6"/>
        <v>3.5568602977742107E-2</v>
      </c>
      <c r="U44">
        <f t="shared" si="1"/>
        <v>7.8250926551032648E-2</v>
      </c>
      <c r="W44">
        <f t="shared" si="2"/>
        <v>8.6405651728981517E-3</v>
      </c>
      <c r="X44">
        <f t="shared" si="3"/>
        <v>9.6923113137332324E-3</v>
      </c>
      <c r="Y44">
        <f t="shared" si="4"/>
        <v>1.3682677765327601E-2</v>
      </c>
      <c r="Z44">
        <v>0</v>
      </c>
      <c r="AA44">
        <v>0</v>
      </c>
      <c r="AC44">
        <f t="shared" si="5"/>
        <v>6.5928198551689909E-3</v>
      </c>
    </row>
    <row r="45" spans="1:29" x14ac:dyDescent="0.25">
      <c r="A45" t="s">
        <v>18</v>
      </c>
      <c r="B45" t="s">
        <v>62</v>
      </c>
      <c r="C45">
        <v>2.2000000000000002</v>
      </c>
      <c r="D45">
        <v>4.4000000000000004</v>
      </c>
      <c r="E45">
        <v>0.6</v>
      </c>
      <c r="F45">
        <v>3.1</v>
      </c>
      <c r="G45">
        <v>6.8</v>
      </c>
      <c r="H45">
        <v>2.8</v>
      </c>
      <c r="I45">
        <v>5.4</v>
      </c>
      <c r="J45">
        <v>7</v>
      </c>
      <c r="K45">
        <v>7.6</v>
      </c>
      <c r="M45">
        <v>9.6999999999999993</v>
      </c>
      <c r="N45">
        <v>7.5</v>
      </c>
      <c r="P45">
        <v>58.8</v>
      </c>
      <c r="Q45">
        <v>98.7</v>
      </c>
      <c r="S45">
        <f t="shared" si="0"/>
        <v>2.1999999999999993</v>
      </c>
      <c r="T45">
        <f t="shared" si="6"/>
        <v>6.704080493062943E-2</v>
      </c>
      <c r="U45">
        <f t="shared" si="1"/>
        <v>0.14748977084738471</v>
      </c>
      <c r="W45">
        <f t="shared" si="2"/>
        <v>1.2780481562184859E-2</v>
      </c>
      <c r="X45">
        <f t="shared" si="3"/>
        <v>1.3348531431206017E-2</v>
      </c>
      <c r="Y45">
        <f t="shared" si="4"/>
        <v>1.5799970151708101E-2</v>
      </c>
      <c r="Z45">
        <v>0</v>
      </c>
      <c r="AA45">
        <v>0</v>
      </c>
      <c r="AC45">
        <f t="shared" si="5"/>
        <v>9.4216420777407592E-3</v>
      </c>
    </row>
    <row r="46" spans="1:29" x14ac:dyDescent="0.25">
      <c r="A46" t="s">
        <v>18</v>
      </c>
      <c r="B46" t="s">
        <v>63</v>
      </c>
      <c r="C46">
        <v>3</v>
      </c>
      <c r="D46">
        <v>5.7</v>
      </c>
      <c r="E46">
        <v>3.7</v>
      </c>
      <c r="F46">
        <v>7.7</v>
      </c>
      <c r="G46">
        <v>6.6</v>
      </c>
      <c r="H46">
        <v>4.9000000000000004</v>
      </c>
      <c r="I46">
        <v>5.5</v>
      </c>
      <c r="J46">
        <v>6.9</v>
      </c>
      <c r="K46">
        <v>7.4</v>
      </c>
      <c r="M46">
        <v>9.1</v>
      </c>
      <c r="N46">
        <v>7.5</v>
      </c>
      <c r="O46">
        <v>2929.7</v>
      </c>
      <c r="P46">
        <v>60.4</v>
      </c>
      <c r="Q46">
        <v>100.6</v>
      </c>
      <c r="S46">
        <f t="shared" si="0"/>
        <v>1.9000000000000004</v>
      </c>
      <c r="T46">
        <f t="shared" si="6"/>
        <v>6.6794211074304902E-2</v>
      </c>
      <c r="U46">
        <f t="shared" si="1"/>
        <v>0.12690900104117933</v>
      </c>
      <c r="W46">
        <f t="shared" si="2"/>
        <v>1.3876344113136214E-2</v>
      </c>
      <c r="X46">
        <f t="shared" si="3"/>
        <v>1.5634083883135218E-2</v>
      </c>
      <c r="Y46">
        <f t="shared" si="4"/>
        <v>1.844386828190455E-2</v>
      </c>
      <c r="Z46">
        <v>0</v>
      </c>
      <c r="AA46">
        <v>0</v>
      </c>
      <c r="AC46">
        <f t="shared" si="5"/>
        <v>1.1159594146538422E-2</v>
      </c>
    </row>
    <row r="47" spans="1:29" x14ac:dyDescent="0.25">
      <c r="A47" t="s">
        <v>18</v>
      </c>
      <c r="B47" t="s">
        <v>64</v>
      </c>
      <c r="C47">
        <v>4.4000000000000004</v>
      </c>
      <c r="D47">
        <v>7.3</v>
      </c>
      <c r="E47">
        <v>-3.7</v>
      </c>
      <c r="F47">
        <v>0.1</v>
      </c>
      <c r="G47">
        <v>6.3</v>
      </c>
      <c r="H47">
        <v>4.5999999999999996</v>
      </c>
      <c r="I47">
        <v>5.7</v>
      </c>
      <c r="J47">
        <v>8.1</v>
      </c>
      <c r="K47">
        <v>8.5</v>
      </c>
      <c r="M47">
        <v>10.3</v>
      </c>
      <c r="N47">
        <v>8</v>
      </c>
      <c r="O47">
        <v>3004.9</v>
      </c>
      <c r="P47">
        <v>61.8</v>
      </c>
      <c r="Q47">
        <v>102.6</v>
      </c>
      <c r="S47">
        <f t="shared" si="0"/>
        <v>2.8</v>
      </c>
      <c r="T47">
        <f t="shared" si="6"/>
        <v>6.7531950847276437E-2</v>
      </c>
      <c r="U47">
        <f t="shared" si="1"/>
        <v>0.18908946237237401</v>
      </c>
      <c r="W47">
        <f t="shared" si="2"/>
        <v>1.0588487878352437E-2</v>
      </c>
      <c r="X47">
        <f t="shared" si="3"/>
        <v>8.777189325780645E-3</v>
      </c>
      <c r="Y47">
        <f t="shared" si="4"/>
        <v>1.0535315170285484E-2</v>
      </c>
      <c r="Z47">
        <v>0</v>
      </c>
      <c r="AA47">
        <v>0</v>
      </c>
      <c r="AC47">
        <f t="shared" si="5"/>
        <v>5.9636390746857157E-3</v>
      </c>
    </row>
    <row r="48" spans="1:29" x14ac:dyDescent="0.25">
      <c r="A48" t="s">
        <v>18</v>
      </c>
      <c r="B48" t="s">
        <v>65</v>
      </c>
      <c r="C48">
        <v>3.5</v>
      </c>
      <c r="D48">
        <v>6.7</v>
      </c>
      <c r="E48">
        <v>7.3</v>
      </c>
      <c r="F48">
        <v>11.5</v>
      </c>
      <c r="G48">
        <v>6</v>
      </c>
      <c r="H48">
        <v>4.3</v>
      </c>
      <c r="I48">
        <v>6</v>
      </c>
      <c r="J48">
        <v>8.5</v>
      </c>
      <c r="K48">
        <v>9</v>
      </c>
      <c r="M48">
        <v>10.5</v>
      </c>
      <c r="N48">
        <v>8.4</v>
      </c>
      <c r="O48">
        <v>3171</v>
      </c>
      <c r="P48">
        <v>63.1</v>
      </c>
      <c r="Q48">
        <v>103.2</v>
      </c>
      <c r="S48">
        <f t="shared" si="0"/>
        <v>3</v>
      </c>
      <c r="T48">
        <f t="shared" si="6"/>
        <v>5.8869863855503017E-2</v>
      </c>
      <c r="U48">
        <f t="shared" si="1"/>
        <v>0.17660959156650904</v>
      </c>
      <c r="W48">
        <f t="shared" si="2"/>
        <v>8.6968596312805777E-3</v>
      </c>
      <c r="X48">
        <f t="shared" si="3"/>
        <v>6.2280886936853484E-3</v>
      </c>
      <c r="Y48">
        <f t="shared" si="4"/>
        <v>7.8222430030076926E-3</v>
      </c>
      <c r="Z48">
        <v>0</v>
      </c>
      <c r="AA48">
        <v>0</v>
      </c>
      <c r="AC48">
        <f t="shared" si="5"/>
        <v>3.7345614730412962E-3</v>
      </c>
    </row>
    <row r="49" spans="1:29" x14ac:dyDescent="0.25">
      <c r="A49" t="s">
        <v>18</v>
      </c>
      <c r="B49" t="s">
        <v>66</v>
      </c>
      <c r="C49">
        <v>7</v>
      </c>
      <c r="D49">
        <v>10.5</v>
      </c>
      <c r="E49">
        <v>5.5</v>
      </c>
      <c r="F49">
        <v>9.1999999999999993</v>
      </c>
      <c r="G49">
        <v>5.8</v>
      </c>
      <c r="H49">
        <v>3.8</v>
      </c>
      <c r="I49">
        <v>5.9</v>
      </c>
      <c r="J49">
        <v>8.8000000000000007</v>
      </c>
      <c r="K49">
        <v>9.1999999999999993</v>
      </c>
      <c r="M49">
        <v>10.9</v>
      </c>
      <c r="N49">
        <v>8.9</v>
      </c>
      <c r="O49">
        <v>2417.1</v>
      </c>
      <c r="P49">
        <v>64.400000000000006</v>
      </c>
      <c r="Q49">
        <v>103.8</v>
      </c>
      <c r="S49">
        <f t="shared" si="0"/>
        <v>3.2999999999999989</v>
      </c>
      <c r="T49">
        <f t="shared" si="6"/>
        <v>5.0381024292352236E-2</v>
      </c>
      <c r="U49">
        <f t="shared" si="1"/>
        <v>0.16625738016476233</v>
      </c>
      <c r="W49">
        <f t="shared" si="2"/>
        <v>6.4519206974646016E-3</v>
      </c>
      <c r="X49">
        <f t="shared" si="3"/>
        <v>2.9277147351154439E-3</v>
      </c>
      <c r="Y49">
        <f t="shared" si="4"/>
        <v>3.9745752835562923E-3</v>
      </c>
      <c r="Z49">
        <v>0</v>
      </c>
      <c r="AA49">
        <v>0</v>
      </c>
      <c r="AC49">
        <f t="shared" si="5"/>
        <v>7.3281152401153977E-4</v>
      </c>
    </row>
    <row r="50" spans="1:29" x14ac:dyDescent="0.25">
      <c r="A50" t="s">
        <v>18</v>
      </c>
      <c r="B50" t="s">
        <v>67</v>
      </c>
      <c r="C50">
        <v>2.1</v>
      </c>
      <c r="D50">
        <v>5.3</v>
      </c>
      <c r="E50">
        <v>6</v>
      </c>
      <c r="F50">
        <v>9.4</v>
      </c>
      <c r="G50">
        <v>5.7</v>
      </c>
      <c r="H50">
        <v>3.2</v>
      </c>
      <c r="I50">
        <v>5.7</v>
      </c>
      <c r="J50">
        <v>8</v>
      </c>
      <c r="K50">
        <v>8.6</v>
      </c>
      <c r="M50">
        <v>10.1</v>
      </c>
      <c r="N50">
        <v>8.6</v>
      </c>
      <c r="O50">
        <v>2584</v>
      </c>
      <c r="P50">
        <v>65.5</v>
      </c>
      <c r="Q50">
        <v>104.9</v>
      </c>
      <c r="S50">
        <f t="shared" si="0"/>
        <v>2.8999999999999995</v>
      </c>
      <c r="T50">
        <f t="shared" si="6"/>
        <v>4.1855257736612812E-2</v>
      </c>
      <c r="U50">
        <f t="shared" si="1"/>
        <v>0.12138024743617713</v>
      </c>
      <c r="W50">
        <f t="shared" si="2"/>
        <v>6.8348243131895236E-3</v>
      </c>
      <c r="X50">
        <f t="shared" si="3"/>
        <v>5.0228508570355221E-3</v>
      </c>
      <c r="Y50">
        <f t="shared" si="4"/>
        <v>6.9797300672885636E-3</v>
      </c>
      <c r="Z50">
        <v>0</v>
      </c>
      <c r="AA50">
        <v>0</v>
      </c>
      <c r="AC50">
        <f t="shared" si="5"/>
        <v>2.3377113892524611E-3</v>
      </c>
    </row>
    <row r="51" spans="1:29" x14ac:dyDescent="0.25">
      <c r="A51" t="s">
        <v>18</v>
      </c>
      <c r="B51" t="s">
        <v>68</v>
      </c>
      <c r="C51">
        <v>5.4</v>
      </c>
      <c r="D51">
        <v>9.5</v>
      </c>
      <c r="E51">
        <v>4.2</v>
      </c>
      <c r="F51">
        <v>8.9</v>
      </c>
      <c r="G51">
        <v>5.5</v>
      </c>
      <c r="H51">
        <v>4.7</v>
      </c>
      <c r="I51">
        <v>6.2</v>
      </c>
      <c r="J51">
        <v>8.5</v>
      </c>
      <c r="K51">
        <v>9</v>
      </c>
      <c r="M51">
        <v>10.4</v>
      </c>
      <c r="N51">
        <v>8.8000000000000007</v>
      </c>
      <c r="O51">
        <v>2729.7</v>
      </c>
      <c r="P51">
        <v>67.099999999999994</v>
      </c>
      <c r="Q51">
        <v>106.1</v>
      </c>
      <c r="S51">
        <f t="shared" si="0"/>
        <v>2.8</v>
      </c>
      <c r="T51">
        <f t="shared" si="6"/>
        <v>3.3544112883268369E-2</v>
      </c>
      <c r="U51">
        <f t="shared" si="1"/>
        <v>9.3923516073151428E-2</v>
      </c>
      <c r="W51">
        <f t="shared" si="2"/>
        <v>6.117659696890888E-3</v>
      </c>
      <c r="X51">
        <f t="shared" si="3"/>
        <v>4.8287202259879366E-3</v>
      </c>
      <c r="Y51">
        <f t="shared" si="4"/>
        <v>7.1763311321405314E-3</v>
      </c>
      <c r="Z51">
        <v>0</v>
      </c>
      <c r="AA51">
        <v>0</v>
      </c>
      <c r="AC51">
        <f t="shared" si="5"/>
        <v>2.0755391726846777E-3</v>
      </c>
    </row>
    <row r="52" spans="1:29" x14ac:dyDescent="0.25">
      <c r="A52" t="s">
        <v>18</v>
      </c>
      <c r="B52" t="s">
        <v>69</v>
      </c>
      <c r="C52">
        <v>2.4</v>
      </c>
      <c r="D52">
        <v>7.3</v>
      </c>
      <c r="E52">
        <v>3.9</v>
      </c>
      <c r="F52">
        <v>9.1</v>
      </c>
      <c r="G52">
        <v>5.5</v>
      </c>
      <c r="H52">
        <v>5</v>
      </c>
      <c r="I52">
        <v>7</v>
      </c>
      <c r="J52">
        <v>8.8000000000000007</v>
      </c>
      <c r="K52">
        <v>9.1999999999999993</v>
      </c>
      <c r="M52">
        <v>10.5</v>
      </c>
      <c r="N52">
        <v>9.6999999999999993</v>
      </c>
      <c r="O52">
        <v>2706.7</v>
      </c>
      <c r="P52">
        <v>69</v>
      </c>
      <c r="Q52">
        <v>106.4</v>
      </c>
      <c r="S52">
        <f t="shared" si="0"/>
        <v>2.1999999999999993</v>
      </c>
      <c r="T52">
        <f t="shared" si="6"/>
        <v>3.0536723860081702E-2</v>
      </c>
      <c r="U52">
        <f t="shared" si="1"/>
        <v>6.7180792492179717E-2</v>
      </c>
      <c r="W52">
        <f t="shared" si="2"/>
        <v>7.9786617300028704E-3</v>
      </c>
      <c r="X52">
        <f t="shared" si="3"/>
        <v>9.1077428209972756E-3</v>
      </c>
      <c r="Y52">
        <f t="shared" si="4"/>
        <v>1.3344158097687004E-2</v>
      </c>
      <c r="Z52">
        <v>0</v>
      </c>
      <c r="AA52">
        <v>0</v>
      </c>
      <c r="AC52">
        <f t="shared" si="5"/>
        <v>6.1405384580605019E-3</v>
      </c>
    </row>
    <row r="53" spans="1:29" x14ac:dyDescent="0.25">
      <c r="A53" t="s">
        <v>18</v>
      </c>
      <c r="B53" t="s">
        <v>70</v>
      </c>
      <c r="C53">
        <v>5.4</v>
      </c>
      <c r="D53">
        <v>9.1</v>
      </c>
      <c r="E53">
        <v>3.8</v>
      </c>
      <c r="F53">
        <v>8.1</v>
      </c>
      <c r="G53">
        <v>5.3</v>
      </c>
      <c r="H53">
        <v>4.4000000000000004</v>
      </c>
      <c r="I53">
        <v>7.7</v>
      </c>
      <c r="J53">
        <v>8.8000000000000007</v>
      </c>
      <c r="K53">
        <v>9</v>
      </c>
      <c r="L53">
        <v>10.3</v>
      </c>
      <c r="M53">
        <v>10.4</v>
      </c>
      <c r="N53">
        <v>10.199999999999999</v>
      </c>
      <c r="O53">
        <v>2738.4</v>
      </c>
      <c r="P53">
        <v>70.7</v>
      </c>
      <c r="Q53">
        <v>106.6</v>
      </c>
      <c r="S53">
        <f t="shared" si="0"/>
        <v>1.2999999999999998</v>
      </c>
      <c r="T53">
        <f t="shared" si="6"/>
        <v>2.6617540999955926E-2</v>
      </c>
      <c r="U53">
        <f t="shared" si="1"/>
        <v>3.4602803299942697E-2</v>
      </c>
      <c r="W53">
        <f t="shared" si="2"/>
        <v>1.0848024578216204E-2</v>
      </c>
      <c r="X53">
        <f t="shared" si="3"/>
        <v>1.5595039590587879E-2</v>
      </c>
      <c r="Y53">
        <f t="shared" si="4"/>
        <v>2.2963560237703122E-2</v>
      </c>
      <c r="Z53">
        <v>0</v>
      </c>
      <c r="AA53">
        <v>0</v>
      </c>
      <c r="AC53">
        <f t="shared" si="5"/>
        <v>1.254593213162246E-2</v>
      </c>
    </row>
    <row r="54" spans="1:29" x14ac:dyDescent="0.25">
      <c r="A54" t="s">
        <v>18</v>
      </c>
      <c r="B54" t="s">
        <v>71</v>
      </c>
      <c r="C54">
        <v>4.0999999999999996</v>
      </c>
      <c r="D54">
        <v>8.5</v>
      </c>
      <c r="E54">
        <v>4.5999999999999996</v>
      </c>
      <c r="F54">
        <v>9.5</v>
      </c>
      <c r="G54">
        <v>5.2</v>
      </c>
      <c r="H54">
        <v>4.5999999999999996</v>
      </c>
      <c r="I54">
        <v>8.5</v>
      </c>
      <c r="J54">
        <v>9.4</v>
      </c>
      <c r="K54">
        <v>9.3000000000000007</v>
      </c>
      <c r="L54">
        <v>10.5</v>
      </c>
      <c r="M54">
        <v>10.8</v>
      </c>
      <c r="N54">
        <v>11</v>
      </c>
      <c r="O54">
        <v>2915.1</v>
      </c>
      <c r="P54">
        <v>72.2</v>
      </c>
      <c r="Q54">
        <v>107.6</v>
      </c>
      <c r="S54">
        <f t="shared" si="0"/>
        <v>0.80000000000000071</v>
      </c>
      <c r="T54">
        <f t="shared" si="6"/>
        <v>2.5413132325432512E-2</v>
      </c>
      <c r="U54">
        <f t="shared" si="1"/>
        <v>2.0330505860346029E-2</v>
      </c>
      <c r="W54">
        <f t="shared" si="2"/>
        <v>1.2570094252352041E-2</v>
      </c>
      <c r="X54">
        <f t="shared" si="3"/>
        <v>1.9312119821642465E-2</v>
      </c>
      <c r="Y54">
        <f t="shared" si="4"/>
        <v>2.8461801196601168E-2</v>
      </c>
      <c r="Z54">
        <v>0</v>
      </c>
      <c r="AA54">
        <v>0</v>
      </c>
      <c r="AC54">
        <f t="shared" si="5"/>
        <v>1.6260823147430291E-2</v>
      </c>
    </row>
    <row r="55" spans="1:29" x14ac:dyDescent="0.25">
      <c r="A55" t="s">
        <v>18</v>
      </c>
      <c r="B55" t="s">
        <v>72</v>
      </c>
      <c r="C55">
        <v>3.1</v>
      </c>
      <c r="D55">
        <v>7.6</v>
      </c>
      <c r="E55">
        <v>-1.2</v>
      </c>
      <c r="F55">
        <v>4.3</v>
      </c>
      <c r="G55">
        <v>5.2</v>
      </c>
      <c r="H55">
        <v>6.6</v>
      </c>
      <c r="I55">
        <v>8.4</v>
      </c>
      <c r="J55">
        <v>8.9</v>
      </c>
      <c r="K55">
        <v>8.9</v>
      </c>
      <c r="L55">
        <v>10.3</v>
      </c>
      <c r="M55">
        <v>10.6</v>
      </c>
      <c r="N55">
        <v>11.4</v>
      </c>
      <c r="O55">
        <v>3137</v>
      </c>
      <c r="P55">
        <v>73.3</v>
      </c>
      <c r="Q55">
        <v>108.6</v>
      </c>
      <c r="S55">
        <f t="shared" si="0"/>
        <v>0.5</v>
      </c>
      <c r="T55">
        <f t="shared" si="6"/>
        <v>2.3289361879897604E-2</v>
      </c>
      <c r="U55">
        <f t="shared" si="1"/>
        <v>1.1644680939948802E-2</v>
      </c>
      <c r="W55">
        <f t="shared" si="2"/>
        <v>1.341902924040549E-2</v>
      </c>
      <c r="X55">
        <f t="shared" si="3"/>
        <v>2.1379595037673345E-2</v>
      </c>
      <c r="Y55">
        <f t="shared" si="4"/>
        <v>3.1822153000321624E-2</v>
      </c>
      <c r="Z55">
        <v>0</v>
      </c>
      <c r="AA55">
        <v>0</v>
      </c>
      <c r="AC55">
        <f t="shared" si="5"/>
        <v>1.8484755084482548E-2</v>
      </c>
    </row>
    <row r="56" spans="1:29" x14ac:dyDescent="0.25">
      <c r="A56" t="s">
        <v>18</v>
      </c>
      <c r="B56" t="s">
        <v>73</v>
      </c>
      <c r="C56">
        <v>3</v>
      </c>
      <c r="D56">
        <v>6</v>
      </c>
      <c r="E56">
        <v>2.7</v>
      </c>
      <c r="F56">
        <v>5.0999999999999996</v>
      </c>
      <c r="G56">
        <v>5.2</v>
      </c>
      <c r="H56">
        <v>3.2</v>
      </c>
      <c r="I56">
        <v>7.8</v>
      </c>
      <c r="J56">
        <v>8.1</v>
      </c>
      <c r="K56">
        <v>8.1999999999999993</v>
      </c>
      <c r="L56">
        <v>9.8000000000000007</v>
      </c>
      <c r="M56">
        <v>10</v>
      </c>
      <c r="N56">
        <v>10.7</v>
      </c>
      <c r="O56">
        <v>3426.7</v>
      </c>
      <c r="P56">
        <v>74.2</v>
      </c>
      <c r="Q56">
        <v>109</v>
      </c>
      <c r="S56">
        <f t="shared" si="0"/>
        <v>0.39999999999999947</v>
      </c>
      <c r="T56">
        <f t="shared" si="6"/>
        <v>2.4142305321599593E-2</v>
      </c>
      <c r="U56">
        <f t="shared" si="1"/>
        <v>9.6569221286398246E-3</v>
      </c>
      <c r="W56">
        <f t="shared" si="2"/>
        <v>1.3907327126613855E-2</v>
      </c>
      <c r="X56">
        <f t="shared" si="3"/>
        <v>2.2250084036126192E-2</v>
      </c>
      <c r="Y56">
        <f t="shared" si="4"/>
        <v>3.2914414684157352E-2</v>
      </c>
      <c r="Z56">
        <v>0</v>
      </c>
      <c r="AA56">
        <v>0</v>
      </c>
      <c r="AC56">
        <f t="shared" si="5"/>
        <v>1.9263143210487714E-2</v>
      </c>
    </row>
    <row r="57" spans="1:29" x14ac:dyDescent="0.25">
      <c r="A57" t="s">
        <v>18</v>
      </c>
      <c r="B57" t="s">
        <v>74</v>
      </c>
      <c r="C57">
        <v>0.8</v>
      </c>
      <c r="D57">
        <v>3.7</v>
      </c>
      <c r="E57">
        <v>3.4</v>
      </c>
      <c r="F57">
        <v>6.7</v>
      </c>
      <c r="G57">
        <v>5.4</v>
      </c>
      <c r="H57">
        <v>4.0999999999999996</v>
      </c>
      <c r="I57">
        <v>7.7</v>
      </c>
      <c r="J57">
        <v>8</v>
      </c>
      <c r="K57">
        <v>8</v>
      </c>
      <c r="L57">
        <v>9.8000000000000007</v>
      </c>
      <c r="M57">
        <v>9.8000000000000007</v>
      </c>
      <c r="N57">
        <v>10.5</v>
      </c>
      <c r="O57">
        <v>3419.9</v>
      </c>
      <c r="P57">
        <v>75.3</v>
      </c>
      <c r="Q57">
        <v>109.4</v>
      </c>
      <c r="S57">
        <f t="shared" si="0"/>
        <v>0.29999999999999982</v>
      </c>
      <c r="T57">
        <f t="shared" si="6"/>
        <v>2.5927378256136738E-2</v>
      </c>
      <c r="U57">
        <f t="shared" si="1"/>
        <v>7.7782134768410163E-3</v>
      </c>
      <c r="W57">
        <f t="shared" si="2"/>
        <v>1.451823919056874E-2</v>
      </c>
      <c r="X57">
        <f t="shared" si="3"/>
        <v>2.3228861314150175E-2</v>
      </c>
      <c r="Y57">
        <f t="shared" si="4"/>
        <v>3.3967274809450165E-2</v>
      </c>
      <c r="Z57">
        <v>0</v>
      </c>
      <c r="AA57">
        <v>0</v>
      </c>
      <c r="AC57">
        <f t="shared" si="5"/>
        <v>2.0045986689809819E-2</v>
      </c>
    </row>
    <row r="58" spans="1:29" x14ac:dyDescent="0.25">
      <c r="A58" t="s">
        <v>18</v>
      </c>
      <c r="B58" t="s">
        <v>75</v>
      </c>
      <c r="C58">
        <v>4.4000000000000004</v>
      </c>
      <c r="D58">
        <v>9</v>
      </c>
      <c r="E58">
        <v>3.1</v>
      </c>
      <c r="F58">
        <v>9.1999999999999993</v>
      </c>
      <c r="G58">
        <v>5.3</v>
      </c>
      <c r="H58">
        <v>7.1</v>
      </c>
      <c r="I58">
        <v>7.8</v>
      </c>
      <c r="J58">
        <v>8.5</v>
      </c>
      <c r="K58">
        <v>8.5</v>
      </c>
      <c r="L58">
        <v>10.4</v>
      </c>
      <c r="M58">
        <v>10.1</v>
      </c>
      <c r="N58">
        <v>10</v>
      </c>
      <c r="O58">
        <v>3273.5</v>
      </c>
      <c r="P58">
        <v>76.099999999999994</v>
      </c>
      <c r="Q58">
        <v>108.4</v>
      </c>
      <c r="R58">
        <v>27.3</v>
      </c>
      <c r="S58">
        <f t="shared" si="0"/>
        <v>0.70000000000000018</v>
      </c>
      <c r="T58">
        <f t="shared" si="6"/>
        <v>7.4074412778618176E-3</v>
      </c>
      <c r="U58">
        <f t="shared" si="1"/>
        <v>5.1852088945032737E-3</v>
      </c>
      <c r="W58">
        <f t="shared" si="2"/>
        <v>1.0577689640572497E-2</v>
      </c>
      <c r="X58">
        <f t="shared" si="3"/>
        <v>1.7991744675573039E-2</v>
      </c>
      <c r="Y58">
        <f t="shared" si="4"/>
        <v>2.9775299606764026E-2</v>
      </c>
      <c r="Z58">
        <v>0</v>
      </c>
      <c r="AA58">
        <v>0</v>
      </c>
      <c r="AC58">
        <f t="shared" si="5"/>
        <v>1.6501646894593824E-2</v>
      </c>
    </row>
    <row r="59" spans="1:29" x14ac:dyDescent="0.25">
      <c r="A59" t="s">
        <v>18</v>
      </c>
      <c r="B59" t="s">
        <v>76</v>
      </c>
      <c r="C59">
        <v>1.5</v>
      </c>
      <c r="D59">
        <v>6.1</v>
      </c>
      <c r="E59">
        <v>2.8</v>
      </c>
      <c r="F59">
        <v>6.6</v>
      </c>
      <c r="G59">
        <v>5.3</v>
      </c>
      <c r="H59">
        <v>4</v>
      </c>
      <c r="I59">
        <v>7.7</v>
      </c>
      <c r="J59">
        <v>8.6999999999999993</v>
      </c>
      <c r="K59">
        <v>8.8000000000000007</v>
      </c>
      <c r="L59">
        <v>10.7</v>
      </c>
      <c r="M59">
        <v>10.3</v>
      </c>
      <c r="N59">
        <v>10</v>
      </c>
      <c r="O59">
        <v>3424.4</v>
      </c>
      <c r="P59">
        <v>76.3</v>
      </c>
      <c r="Q59">
        <v>107.5</v>
      </c>
      <c r="R59">
        <v>24.2</v>
      </c>
      <c r="S59">
        <f t="shared" si="0"/>
        <v>1.1000000000000005</v>
      </c>
      <c r="T59">
        <f t="shared" si="6"/>
        <v>-1.0180559932117493E-2</v>
      </c>
      <c r="U59">
        <f t="shared" si="1"/>
        <v>-1.1198615925329248E-2</v>
      </c>
      <c r="W59">
        <f t="shared" si="2"/>
        <v>6.7597287854094003E-3</v>
      </c>
      <c r="X59">
        <f t="shared" si="3"/>
        <v>1.286289381100611E-2</v>
      </c>
      <c r="Y59">
        <f t="shared" si="4"/>
        <v>2.4812938042079853E-2</v>
      </c>
      <c r="Z59">
        <v>0</v>
      </c>
      <c r="AA59">
        <v>0</v>
      </c>
      <c r="AC59">
        <f t="shared" si="5"/>
        <v>1.2393869347754745E-2</v>
      </c>
    </row>
    <row r="60" spans="1:29" x14ac:dyDescent="0.25">
      <c r="A60" t="s">
        <v>18</v>
      </c>
      <c r="B60" t="s">
        <v>77</v>
      </c>
      <c r="C60">
        <v>0.3</v>
      </c>
      <c r="D60">
        <v>3.7</v>
      </c>
      <c r="E60">
        <v>-0.1</v>
      </c>
      <c r="F60">
        <v>5</v>
      </c>
      <c r="G60">
        <v>5.7</v>
      </c>
      <c r="H60">
        <v>7.1</v>
      </c>
      <c r="I60">
        <v>7.5</v>
      </c>
      <c r="J60">
        <v>8.5</v>
      </c>
      <c r="K60">
        <v>8.8000000000000007</v>
      </c>
      <c r="L60">
        <v>10.6</v>
      </c>
      <c r="M60">
        <v>10.1</v>
      </c>
      <c r="N60">
        <v>10</v>
      </c>
      <c r="O60">
        <v>2879.3</v>
      </c>
      <c r="P60">
        <v>76</v>
      </c>
      <c r="Q60">
        <v>107</v>
      </c>
      <c r="R60">
        <v>36.5</v>
      </c>
      <c r="S60">
        <f t="shared" si="0"/>
        <v>1.3000000000000007</v>
      </c>
      <c r="T60">
        <f t="shared" si="6"/>
        <v>-1.8519047767237527E-2</v>
      </c>
      <c r="U60">
        <f t="shared" si="1"/>
        <v>-2.4074762097408799E-2</v>
      </c>
      <c r="W60">
        <f t="shared" si="2"/>
        <v>4.910667418602039E-3</v>
      </c>
      <c r="X60">
        <f t="shared" si="3"/>
        <v>1.0351386663736709E-2</v>
      </c>
      <c r="Y60">
        <f t="shared" si="4"/>
        <v>2.2063356111330208E-2</v>
      </c>
      <c r="Z60">
        <v>0</v>
      </c>
      <c r="AA60">
        <v>0</v>
      </c>
      <c r="AC60">
        <f t="shared" si="5"/>
        <v>1.014860151974826E-2</v>
      </c>
    </row>
    <row r="61" spans="1:29" x14ac:dyDescent="0.25">
      <c r="A61" t="s">
        <v>18</v>
      </c>
      <c r="B61" t="s">
        <v>78</v>
      </c>
      <c r="C61">
        <v>-3.6</v>
      </c>
      <c r="D61">
        <v>-0.7</v>
      </c>
      <c r="E61">
        <v>-3.4</v>
      </c>
      <c r="F61">
        <v>1.8</v>
      </c>
      <c r="G61">
        <v>6.1</v>
      </c>
      <c r="H61">
        <v>7</v>
      </c>
      <c r="I61">
        <v>7</v>
      </c>
      <c r="J61">
        <v>8.1</v>
      </c>
      <c r="K61">
        <v>8.5</v>
      </c>
      <c r="L61">
        <v>10.9</v>
      </c>
      <c r="M61">
        <v>10</v>
      </c>
      <c r="N61">
        <v>10</v>
      </c>
      <c r="O61">
        <v>3101.4</v>
      </c>
      <c r="P61">
        <v>75.599999999999994</v>
      </c>
      <c r="Q61">
        <v>106.6</v>
      </c>
      <c r="R61">
        <v>34</v>
      </c>
      <c r="S61">
        <f t="shared" si="0"/>
        <v>1.5</v>
      </c>
      <c r="T61">
        <f t="shared" si="6"/>
        <v>-2.5927378256136779E-2</v>
      </c>
      <c r="U61">
        <f t="shared" si="1"/>
        <v>-3.8891067384205169E-2</v>
      </c>
      <c r="W61">
        <f t="shared" si="2"/>
        <v>3.1839608094312564E-3</v>
      </c>
      <c r="X61">
        <f t="shared" si="3"/>
        <v>7.9479386858498195E-3</v>
      </c>
      <c r="Y61">
        <f t="shared" si="4"/>
        <v>1.9166700203561562E-2</v>
      </c>
      <c r="Z61">
        <v>1</v>
      </c>
      <c r="AA61">
        <v>0</v>
      </c>
      <c r="AC61">
        <f t="shared" si="5"/>
        <v>7.8240665509509144E-3</v>
      </c>
    </row>
    <row r="62" spans="1:29" x14ac:dyDescent="0.25">
      <c r="A62" t="s">
        <v>18</v>
      </c>
      <c r="B62" t="s">
        <v>79</v>
      </c>
      <c r="C62">
        <v>-1.9</v>
      </c>
      <c r="D62">
        <v>2</v>
      </c>
      <c r="E62">
        <v>1</v>
      </c>
      <c r="F62">
        <v>3.1</v>
      </c>
      <c r="G62">
        <v>6.6</v>
      </c>
      <c r="H62">
        <v>3</v>
      </c>
      <c r="I62">
        <v>6</v>
      </c>
      <c r="J62">
        <v>7.7</v>
      </c>
      <c r="K62">
        <v>8.1999999999999993</v>
      </c>
      <c r="L62">
        <v>10.4</v>
      </c>
      <c r="M62">
        <v>9.5</v>
      </c>
      <c r="N62">
        <v>9.1999999999999993</v>
      </c>
      <c r="O62">
        <v>3583.7</v>
      </c>
      <c r="P62">
        <v>75.2</v>
      </c>
      <c r="Q62">
        <v>105.6</v>
      </c>
      <c r="R62">
        <v>36.200000000000003</v>
      </c>
      <c r="S62">
        <f t="shared" si="0"/>
        <v>2.1999999999999993</v>
      </c>
      <c r="T62">
        <f t="shared" si="6"/>
        <v>-2.6169717733384834E-2</v>
      </c>
      <c r="U62">
        <f t="shared" si="1"/>
        <v>-5.757337901344662E-2</v>
      </c>
      <c r="W62">
        <f t="shared" si="2"/>
        <v>5.1938298991509573E-4</v>
      </c>
      <c r="X62">
        <f t="shared" si="3"/>
        <v>2.5199853817594884E-3</v>
      </c>
      <c r="Y62">
        <f t="shared" si="4"/>
        <v>9.5292322394865455E-3</v>
      </c>
      <c r="Z62">
        <v>1</v>
      </c>
      <c r="AA62">
        <v>0</v>
      </c>
      <c r="AC62">
        <f t="shared" si="5"/>
        <v>1.0435820270266326E-3</v>
      </c>
    </row>
    <row r="63" spans="1:29" x14ac:dyDescent="0.25">
      <c r="A63" t="s">
        <v>18</v>
      </c>
      <c r="B63" t="s">
        <v>80</v>
      </c>
      <c r="C63">
        <v>3.2</v>
      </c>
      <c r="D63">
        <v>6.2</v>
      </c>
      <c r="E63">
        <v>2.9</v>
      </c>
      <c r="F63">
        <v>5.2</v>
      </c>
      <c r="G63">
        <v>6.8</v>
      </c>
      <c r="H63">
        <v>2.4</v>
      </c>
      <c r="I63">
        <v>5.6</v>
      </c>
      <c r="J63">
        <v>7.8</v>
      </c>
      <c r="K63">
        <v>8.3000000000000007</v>
      </c>
      <c r="L63">
        <v>10.1</v>
      </c>
      <c r="M63">
        <v>9.5</v>
      </c>
      <c r="N63">
        <v>8.6999999999999993</v>
      </c>
      <c r="O63">
        <v>3545.5</v>
      </c>
      <c r="P63">
        <v>75.400000000000006</v>
      </c>
      <c r="Q63">
        <v>104.6</v>
      </c>
      <c r="R63">
        <v>20.100000000000001</v>
      </c>
      <c r="S63">
        <f t="shared" si="0"/>
        <v>2.7000000000000011</v>
      </c>
      <c r="T63">
        <f t="shared" si="6"/>
        <v>-2.7347295936895017E-2</v>
      </c>
      <c r="U63">
        <f t="shared" si="1"/>
        <v>-7.383769902961658E-2</v>
      </c>
      <c r="W63">
        <f t="shared" si="2"/>
        <v>-1.516018002131048E-3</v>
      </c>
      <c r="X63">
        <f t="shared" si="3"/>
        <v>-1.4738174108769168E-3</v>
      </c>
      <c r="Y63">
        <f t="shared" si="4"/>
        <v>2.5404135191847187E-3</v>
      </c>
      <c r="Z63">
        <v>0</v>
      </c>
      <c r="AA63">
        <v>0</v>
      </c>
      <c r="AC63">
        <f t="shared" si="5"/>
        <v>-3.9189130315540211E-3</v>
      </c>
    </row>
    <row r="64" spans="1:29" x14ac:dyDescent="0.25">
      <c r="A64" t="s">
        <v>18</v>
      </c>
      <c r="B64" t="s">
        <v>81</v>
      </c>
      <c r="C64">
        <v>2</v>
      </c>
      <c r="D64">
        <v>5.3</v>
      </c>
      <c r="E64">
        <v>1.6</v>
      </c>
      <c r="F64">
        <v>4.4000000000000004</v>
      </c>
      <c r="G64">
        <v>6.9</v>
      </c>
      <c r="H64">
        <v>3.1</v>
      </c>
      <c r="I64">
        <v>5.4</v>
      </c>
      <c r="J64">
        <v>7.5</v>
      </c>
      <c r="K64">
        <v>8.1</v>
      </c>
      <c r="L64">
        <v>9.8000000000000007</v>
      </c>
      <c r="M64">
        <v>9.3000000000000007</v>
      </c>
      <c r="N64">
        <v>8.4</v>
      </c>
      <c r="O64">
        <v>3744</v>
      </c>
      <c r="P64">
        <v>75.400000000000006</v>
      </c>
      <c r="Q64">
        <v>101</v>
      </c>
      <c r="R64">
        <v>21.2</v>
      </c>
      <c r="S64">
        <f t="shared" si="0"/>
        <v>2.6999999999999993</v>
      </c>
      <c r="T64">
        <f t="shared" si="6"/>
        <v>-5.770831762064673E-2</v>
      </c>
      <c r="U64">
        <f t="shared" si="1"/>
        <v>-0.15581245757574613</v>
      </c>
      <c r="W64">
        <f t="shared" si="2"/>
        <v>-5.5097675164551092E-3</v>
      </c>
      <c r="X64">
        <f t="shared" si="3"/>
        <v>-5.0009483829433904E-3</v>
      </c>
      <c r="Y64">
        <f t="shared" si="4"/>
        <v>-3.0046727976390346E-4</v>
      </c>
      <c r="Z64">
        <v>0</v>
      </c>
      <c r="AA64">
        <v>0</v>
      </c>
      <c r="AC64">
        <f t="shared" si="5"/>
        <v>-7.268073766714676E-3</v>
      </c>
    </row>
    <row r="65" spans="1:29" x14ac:dyDescent="0.25">
      <c r="A65" t="s">
        <v>18</v>
      </c>
      <c r="B65" t="s">
        <v>82</v>
      </c>
      <c r="C65">
        <v>1.4</v>
      </c>
      <c r="D65">
        <v>3.8</v>
      </c>
      <c r="E65">
        <v>3.4</v>
      </c>
      <c r="F65">
        <v>6.4</v>
      </c>
      <c r="G65">
        <v>7.1</v>
      </c>
      <c r="H65">
        <v>3.4</v>
      </c>
      <c r="I65">
        <v>4.5</v>
      </c>
      <c r="J65">
        <v>6.7</v>
      </c>
      <c r="K65">
        <v>7.5</v>
      </c>
      <c r="L65">
        <v>9.1999999999999993</v>
      </c>
      <c r="M65">
        <v>8.6999999999999993</v>
      </c>
      <c r="N65">
        <v>7.6</v>
      </c>
      <c r="O65">
        <v>4041.1</v>
      </c>
      <c r="P65">
        <v>75.2</v>
      </c>
      <c r="Q65">
        <v>97.6</v>
      </c>
      <c r="R65">
        <v>21.9</v>
      </c>
      <c r="S65">
        <f t="shared" si="0"/>
        <v>3</v>
      </c>
      <c r="T65">
        <f t="shared" si="6"/>
        <v>-8.8206018312697421E-2</v>
      </c>
      <c r="U65">
        <f t="shared" si="1"/>
        <v>-0.26461805493809226</v>
      </c>
      <c r="W65">
        <f t="shared" si="2"/>
        <v>-1.0649796060888842E-2</v>
      </c>
      <c r="X65">
        <f t="shared" si="3"/>
        <v>-1.0858157765441001E-2</v>
      </c>
      <c r="Y65">
        <f t="shared" si="4"/>
        <v>-8.2600634844385203E-3</v>
      </c>
      <c r="Z65">
        <v>0</v>
      </c>
      <c r="AA65">
        <v>0</v>
      </c>
      <c r="AC65">
        <f t="shared" si="5"/>
        <v>-1.4292235252550696E-2</v>
      </c>
    </row>
    <row r="66" spans="1:29" x14ac:dyDescent="0.25">
      <c r="A66" t="s">
        <v>18</v>
      </c>
      <c r="B66" t="s">
        <v>83</v>
      </c>
      <c r="C66">
        <v>4.9000000000000004</v>
      </c>
      <c r="D66">
        <v>6.4</v>
      </c>
      <c r="E66">
        <v>8.3000000000000007</v>
      </c>
      <c r="F66">
        <v>11</v>
      </c>
      <c r="G66">
        <v>7.4</v>
      </c>
      <c r="H66">
        <v>2.7</v>
      </c>
      <c r="I66">
        <v>3.9</v>
      </c>
      <c r="J66">
        <v>6.7</v>
      </c>
      <c r="K66">
        <v>7.5</v>
      </c>
      <c r="L66">
        <v>8.9</v>
      </c>
      <c r="M66">
        <v>8.6999999999999993</v>
      </c>
      <c r="N66">
        <v>6.5</v>
      </c>
      <c r="O66">
        <v>3961.6</v>
      </c>
      <c r="P66">
        <v>75.3</v>
      </c>
      <c r="Q66">
        <v>95.4</v>
      </c>
      <c r="R66">
        <v>19.8</v>
      </c>
      <c r="S66">
        <f t="shared" si="0"/>
        <v>3.6</v>
      </c>
      <c r="T66">
        <f t="shared" si="6"/>
        <v>-0.10157979281792009</v>
      </c>
      <c r="U66">
        <f t="shared" si="1"/>
        <v>-0.36568725414451236</v>
      </c>
      <c r="W66">
        <f t="shared" si="2"/>
        <v>-1.4665609106854844E-2</v>
      </c>
      <c r="X66">
        <f t="shared" si="3"/>
        <v>-1.7040229271036232E-2</v>
      </c>
      <c r="Y66">
        <f t="shared" si="4"/>
        <v>-2.0356294387837762E-2</v>
      </c>
      <c r="Z66">
        <v>0</v>
      </c>
      <c r="AA66">
        <v>0</v>
      </c>
      <c r="AC66">
        <f t="shared" si="5"/>
        <v>-2.3579118455328198E-2</v>
      </c>
    </row>
    <row r="67" spans="1:29" x14ac:dyDescent="0.25">
      <c r="A67" t="s">
        <v>18</v>
      </c>
      <c r="B67" t="s">
        <v>84</v>
      </c>
      <c r="C67">
        <v>4.4000000000000004</v>
      </c>
      <c r="D67">
        <v>6.9</v>
      </c>
      <c r="E67">
        <v>4</v>
      </c>
      <c r="F67">
        <v>6.8</v>
      </c>
      <c r="G67">
        <v>7.6</v>
      </c>
      <c r="H67">
        <v>3.1</v>
      </c>
      <c r="I67">
        <v>3.7</v>
      </c>
      <c r="J67">
        <v>6.7</v>
      </c>
      <c r="K67">
        <v>7.5</v>
      </c>
      <c r="L67">
        <v>8.6</v>
      </c>
      <c r="M67">
        <v>8.6999999999999993</v>
      </c>
      <c r="N67">
        <v>6.5</v>
      </c>
      <c r="O67">
        <v>3930.3</v>
      </c>
      <c r="P67">
        <v>75.2</v>
      </c>
      <c r="Q67">
        <v>93.2</v>
      </c>
      <c r="R67">
        <v>20.2</v>
      </c>
      <c r="S67">
        <f t="shared" ref="S67:S130" si="7">K67-I67</f>
        <v>3.8</v>
      </c>
      <c r="T67">
        <f t="shared" si="6"/>
        <v>-0.11539582993927694</v>
      </c>
      <c r="U67">
        <f t="shared" ref="U67:U130" si="8">T67*S67</f>
        <v>-0.43850415376925234</v>
      </c>
      <c r="W67">
        <f t="shared" ref="W67:W130" si="9">0.012236 + (-0.003761*S67) + (0.131542*T67)</f>
        <v>-1.7235198261872364E-2</v>
      </c>
      <c r="X67">
        <f t="shared" ref="X67:X130" si="10">0.022531 + (-0.007714*S67)+(0.116173*T67)</f>
        <v>-2.0188079751535623E-2</v>
      </c>
      <c r="Y67">
        <f t="shared" ref="Y67:Y130" si="11">0.038528+ (-0.012381*S67)+(-0.048423*T67)+(0.05259*U67)</f>
        <v>-2.5992921173575365E-2</v>
      </c>
      <c r="Z67">
        <v>0</v>
      </c>
      <c r="AA67">
        <v>0</v>
      </c>
      <c r="AC67">
        <f t="shared" ref="AC67:AC130" si="12">0.022307 +(-0.008596*S67)+(0.040856*U67)</f>
        <v>-2.8273325706396568E-2</v>
      </c>
    </row>
    <row r="68" spans="1:29" x14ac:dyDescent="0.25">
      <c r="A68" t="s">
        <v>18</v>
      </c>
      <c r="B68" t="s">
        <v>85</v>
      </c>
      <c r="C68">
        <v>4</v>
      </c>
      <c r="D68">
        <v>6.1</v>
      </c>
      <c r="E68">
        <v>1.9</v>
      </c>
      <c r="F68">
        <v>4.5</v>
      </c>
      <c r="G68">
        <v>7.6</v>
      </c>
      <c r="H68">
        <v>3.1</v>
      </c>
      <c r="I68">
        <v>3.1</v>
      </c>
      <c r="J68">
        <v>5.7</v>
      </c>
      <c r="K68">
        <v>6.9</v>
      </c>
      <c r="L68">
        <v>7.9</v>
      </c>
      <c r="M68">
        <v>8</v>
      </c>
      <c r="N68">
        <v>6</v>
      </c>
      <c r="O68">
        <v>4024.4</v>
      </c>
      <c r="P68">
        <v>75.099999999999994</v>
      </c>
      <c r="Q68">
        <v>90.7</v>
      </c>
      <c r="R68">
        <v>16.2</v>
      </c>
      <c r="S68">
        <f t="shared" si="7"/>
        <v>3.8000000000000003</v>
      </c>
      <c r="T68">
        <f t="shared" si="6"/>
        <v>-0.10756315972016851</v>
      </c>
      <c r="U68">
        <f t="shared" si="8"/>
        <v>-0.40874000693664037</v>
      </c>
      <c r="W68">
        <f t="shared" si="9"/>
        <v>-1.6204873155910404E-2</v>
      </c>
      <c r="X68">
        <f t="shared" si="10"/>
        <v>-1.927813495417114E-2</v>
      </c>
      <c r="Y68">
        <f t="shared" si="11"/>
        <v>-2.4806906081668197E-2</v>
      </c>
      <c r="Z68">
        <v>0</v>
      </c>
      <c r="AA68">
        <v>0</v>
      </c>
      <c r="AC68">
        <f t="shared" si="12"/>
        <v>-2.7057281723403381E-2</v>
      </c>
    </row>
    <row r="69" spans="1:29" x14ac:dyDescent="0.25">
      <c r="A69" t="s">
        <v>18</v>
      </c>
      <c r="B69" t="s">
        <v>86</v>
      </c>
      <c r="C69">
        <v>4.2</v>
      </c>
      <c r="D69">
        <v>7.1</v>
      </c>
      <c r="E69">
        <v>1.8</v>
      </c>
      <c r="F69">
        <v>4.7</v>
      </c>
      <c r="G69">
        <v>7.4</v>
      </c>
      <c r="H69">
        <v>3.6</v>
      </c>
      <c r="I69">
        <v>3.1</v>
      </c>
      <c r="J69">
        <v>6</v>
      </c>
      <c r="K69">
        <v>7</v>
      </c>
      <c r="L69">
        <v>8.1</v>
      </c>
      <c r="M69">
        <v>8.1999999999999993</v>
      </c>
      <c r="N69">
        <v>6</v>
      </c>
      <c r="O69">
        <v>4289.7</v>
      </c>
      <c r="P69">
        <v>75.3</v>
      </c>
      <c r="Q69">
        <v>88.3</v>
      </c>
      <c r="R69">
        <v>21</v>
      </c>
      <c r="S69">
        <f t="shared" si="7"/>
        <v>3.9</v>
      </c>
      <c r="T69">
        <f t="shared" si="6"/>
        <v>-0.1001373858091324</v>
      </c>
      <c r="U69">
        <f t="shared" si="8"/>
        <v>-0.39053580465561633</v>
      </c>
      <c r="W69">
        <f t="shared" si="9"/>
        <v>-1.5604172004104891E-2</v>
      </c>
      <c r="X69">
        <f t="shared" si="10"/>
        <v>-1.9186860521604336E-2</v>
      </c>
      <c r="Y69">
        <f t="shared" si="11"/>
        <v>-2.5447225333803246E-2</v>
      </c>
      <c r="Z69">
        <v>0</v>
      </c>
      <c r="AA69">
        <v>0</v>
      </c>
      <c r="AC69">
        <f t="shared" si="12"/>
        <v>-2.7173130835009857E-2</v>
      </c>
    </row>
    <row r="70" spans="1:29" x14ac:dyDescent="0.25">
      <c r="A70" t="s">
        <v>18</v>
      </c>
      <c r="B70" t="s">
        <v>87</v>
      </c>
      <c r="C70">
        <v>0.7</v>
      </c>
      <c r="D70">
        <v>2.9</v>
      </c>
      <c r="E70">
        <v>1.5</v>
      </c>
      <c r="F70">
        <v>3.9</v>
      </c>
      <c r="G70">
        <v>7.1</v>
      </c>
      <c r="H70">
        <v>2.9</v>
      </c>
      <c r="I70">
        <v>3</v>
      </c>
      <c r="J70">
        <v>5.5</v>
      </c>
      <c r="K70">
        <v>6.5</v>
      </c>
      <c r="L70">
        <v>7.7</v>
      </c>
      <c r="M70">
        <v>7.7</v>
      </c>
      <c r="N70">
        <v>6</v>
      </c>
      <c r="O70">
        <v>4444.3</v>
      </c>
      <c r="P70">
        <v>75.5</v>
      </c>
      <c r="Q70">
        <v>87.4</v>
      </c>
      <c r="R70">
        <v>16.2</v>
      </c>
      <c r="S70">
        <f t="shared" si="7"/>
        <v>3.5</v>
      </c>
      <c r="T70">
        <f t="shared" si="6"/>
        <v>-8.7583295792751092E-2</v>
      </c>
      <c r="U70">
        <f t="shared" si="8"/>
        <v>-0.3065415352746288</v>
      </c>
      <c r="W70">
        <f t="shared" si="9"/>
        <v>-1.2448381895170063E-2</v>
      </c>
      <c r="X70">
        <f t="shared" si="10"/>
        <v>-1.4642814222131276E-2</v>
      </c>
      <c r="Y70">
        <f t="shared" si="11"/>
        <v>-1.6685473407920339E-2</v>
      </c>
      <c r="Z70">
        <v>0</v>
      </c>
      <c r="AA70">
        <v>0</v>
      </c>
      <c r="AC70">
        <f t="shared" si="12"/>
        <v>-2.0303060965180232E-2</v>
      </c>
    </row>
    <row r="71" spans="1:29" x14ac:dyDescent="0.25">
      <c r="A71" t="s">
        <v>18</v>
      </c>
      <c r="B71" t="s">
        <v>88</v>
      </c>
      <c r="C71">
        <v>2.4</v>
      </c>
      <c r="D71">
        <v>4.8</v>
      </c>
      <c r="E71">
        <v>1.2</v>
      </c>
      <c r="F71">
        <v>4</v>
      </c>
      <c r="G71">
        <v>7.1</v>
      </c>
      <c r="H71">
        <v>2.9</v>
      </c>
      <c r="I71">
        <v>3</v>
      </c>
      <c r="J71">
        <v>5.2</v>
      </c>
      <c r="K71">
        <v>6.2</v>
      </c>
      <c r="L71">
        <v>7.2</v>
      </c>
      <c r="M71">
        <v>7.5</v>
      </c>
      <c r="N71">
        <v>6</v>
      </c>
      <c r="O71">
        <v>4449.6000000000004</v>
      </c>
      <c r="P71">
        <v>75.8</v>
      </c>
      <c r="Q71">
        <v>86.5</v>
      </c>
      <c r="R71">
        <v>15.3</v>
      </c>
      <c r="S71">
        <f t="shared" si="7"/>
        <v>3.2</v>
      </c>
      <c r="T71">
        <f t="shared" ref="T71:T134" si="13">LN(Q71/Q67)</f>
        <v>-7.4603307753711934E-2</v>
      </c>
      <c r="U71">
        <f t="shared" si="8"/>
        <v>-0.2387305848118782</v>
      </c>
      <c r="W71">
        <f t="shared" si="9"/>
        <v>-9.6126683085387757E-3</v>
      </c>
      <c r="X71">
        <f t="shared" si="10"/>
        <v>-1.082069007167198E-2</v>
      </c>
      <c r="Y71">
        <f t="shared" si="11"/>
        <v>-1.0033525483898681E-2</v>
      </c>
      <c r="Z71">
        <v>0</v>
      </c>
      <c r="AA71">
        <v>0</v>
      </c>
      <c r="AC71">
        <f t="shared" si="12"/>
        <v>-1.4953776773074095E-2</v>
      </c>
    </row>
    <row r="72" spans="1:29" x14ac:dyDescent="0.25">
      <c r="A72" t="s">
        <v>18</v>
      </c>
      <c r="B72" t="s">
        <v>89</v>
      </c>
      <c r="C72">
        <v>1.9</v>
      </c>
      <c r="D72">
        <v>4.4000000000000004</v>
      </c>
      <c r="E72">
        <v>0.3</v>
      </c>
      <c r="F72">
        <v>2.1</v>
      </c>
      <c r="G72">
        <v>6.8</v>
      </c>
      <c r="H72">
        <v>1.9</v>
      </c>
      <c r="I72">
        <v>3</v>
      </c>
      <c r="J72">
        <v>5</v>
      </c>
      <c r="K72">
        <v>5.8</v>
      </c>
      <c r="L72">
        <v>6.8</v>
      </c>
      <c r="M72">
        <v>7.1</v>
      </c>
      <c r="N72">
        <v>6</v>
      </c>
      <c r="O72">
        <v>4601.8</v>
      </c>
      <c r="P72">
        <v>76.400000000000006</v>
      </c>
      <c r="Q72">
        <v>86.4</v>
      </c>
      <c r="R72">
        <v>17.3</v>
      </c>
      <c r="S72">
        <f t="shared" si="7"/>
        <v>2.8</v>
      </c>
      <c r="T72">
        <f t="shared" si="13"/>
        <v>-4.8569681311080977E-2</v>
      </c>
      <c r="U72">
        <f t="shared" si="8"/>
        <v>-0.13599510767102674</v>
      </c>
      <c r="W72">
        <f t="shared" si="9"/>
        <v>-4.6837530190222132E-3</v>
      </c>
      <c r="X72">
        <f t="shared" si="10"/>
        <v>-4.71068558695221E-3</v>
      </c>
      <c r="Y72">
        <f t="shared" si="11"/>
        <v>-9.3889303429281912E-4</v>
      </c>
      <c r="Z72">
        <v>0</v>
      </c>
      <c r="AA72">
        <v>0</v>
      </c>
      <c r="AC72">
        <f t="shared" si="12"/>
        <v>-7.3180161190074663E-3</v>
      </c>
    </row>
    <row r="73" spans="1:29" x14ac:dyDescent="0.25">
      <c r="A73" t="s">
        <v>18</v>
      </c>
      <c r="B73" t="s">
        <v>90</v>
      </c>
      <c r="C73">
        <v>5.6</v>
      </c>
      <c r="D73">
        <v>7.9</v>
      </c>
      <c r="E73">
        <v>2.8</v>
      </c>
      <c r="F73">
        <v>5.2</v>
      </c>
      <c r="G73">
        <v>6.6</v>
      </c>
      <c r="H73">
        <v>3.4</v>
      </c>
      <c r="I73">
        <v>3.1</v>
      </c>
      <c r="J73">
        <v>5</v>
      </c>
      <c r="K73">
        <v>5.8</v>
      </c>
      <c r="L73">
        <v>6.7</v>
      </c>
      <c r="M73">
        <v>7</v>
      </c>
      <c r="N73">
        <v>6</v>
      </c>
      <c r="O73">
        <v>4657.8</v>
      </c>
      <c r="P73">
        <v>77</v>
      </c>
      <c r="Q73">
        <v>86.4</v>
      </c>
      <c r="R73">
        <v>15.9</v>
      </c>
      <c r="S73">
        <f t="shared" si="7"/>
        <v>2.6999999999999997</v>
      </c>
      <c r="T73">
        <f t="shared" si="13"/>
        <v>-2.1752431799904333E-2</v>
      </c>
      <c r="U73">
        <f t="shared" si="8"/>
        <v>-5.8731565859741694E-2</v>
      </c>
      <c r="W73">
        <f t="shared" si="9"/>
        <v>-7.8005838382301431E-4</v>
      </c>
      <c r="X73">
        <f t="shared" si="10"/>
        <v>-8.2384525949028746E-4</v>
      </c>
      <c r="Y73">
        <f t="shared" si="11"/>
        <v>3.0639249564829532E-3</v>
      </c>
      <c r="Z73">
        <v>0</v>
      </c>
      <c r="AA73">
        <v>0</v>
      </c>
      <c r="AC73">
        <f t="shared" si="12"/>
        <v>-3.301736854765602E-3</v>
      </c>
    </row>
    <row r="74" spans="1:29" x14ac:dyDescent="0.25">
      <c r="A74" t="s">
        <v>18</v>
      </c>
      <c r="B74" t="s">
        <v>91</v>
      </c>
      <c r="C74">
        <v>3.9</v>
      </c>
      <c r="D74">
        <v>5.9</v>
      </c>
      <c r="E74">
        <v>2.7</v>
      </c>
      <c r="F74">
        <v>4.0999999999999996</v>
      </c>
      <c r="G74">
        <v>6.6</v>
      </c>
      <c r="H74">
        <v>2</v>
      </c>
      <c r="I74">
        <v>3.3</v>
      </c>
      <c r="J74">
        <v>5.5</v>
      </c>
      <c r="K74">
        <v>6.2</v>
      </c>
      <c r="L74">
        <v>7.1</v>
      </c>
      <c r="M74">
        <v>7.3</v>
      </c>
      <c r="N74">
        <v>6</v>
      </c>
      <c r="O74">
        <v>4457.7</v>
      </c>
      <c r="P74">
        <v>77.3</v>
      </c>
      <c r="Q74">
        <v>87.4</v>
      </c>
      <c r="R74">
        <v>20.5</v>
      </c>
      <c r="S74">
        <f t="shared" si="7"/>
        <v>2.9000000000000004</v>
      </c>
      <c r="T74">
        <f t="shared" si="13"/>
        <v>0</v>
      </c>
      <c r="U74">
        <f t="shared" si="8"/>
        <v>0</v>
      </c>
      <c r="W74">
        <f t="shared" si="9"/>
        <v>1.3290999999999997E-3</v>
      </c>
      <c r="X74">
        <f t="shared" si="10"/>
        <v>1.6039999999999457E-4</v>
      </c>
      <c r="Y74">
        <f t="shared" si="11"/>
        <v>2.6230999999999963E-3</v>
      </c>
      <c r="Z74">
        <v>0</v>
      </c>
      <c r="AA74">
        <v>0</v>
      </c>
      <c r="AC74">
        <f t="shared" si="12"/>
        <v>-2.6213999999999994E-3</v>
      </c>
    </row>
    <row r="75" spans="1:29" x14ac:dyDescent="0.25">
      <c r="A75" t="s">
        <v>18</v>
      </c>
      <c r="B75" t="s">
        <v>92</v>
      </c>
      <c r="C75">
        <v>5.5</v>
      </c>
      <c r="D75">
        <v>7.6</v>
      </c>
      <c r="E75">
        <v>4.0999999999999996</v>
      </c>
      <c r="F75">
        <v>6.4</v>
      </c>
      <c r="G75">
        <v>6.2</v>
      </c>
      <c r="H75">
        <v>2.2999999999999998</v>
      </c>
      <c r="I75">
        <v>4</v>
      </c>
      <c r="J75">
        <v>6.7</v>
      </c>
      <c r="K75">
        <v>7.2</v>
      </c>
      <c r="L75">
        <v>8.1999999999999993</v>
      </c>
      <c r="M75">
        <v>8.4</v>
      </c>
      <c r="N75">
        <v>6.9</v>
      </c>
      <c r="O75">
        <v>4395.2</v>
      </c>
      <c r="P75">
        <v>77.7</v>
      </c>
      <c r="Q75">
        <v>88.4</v>
      </c>
      <c r="R75">
        <v>23.9</v>
      </c>
      <c r="S75">
        <f t="shared" si="7"/>
        <v>3.2</v>
      </c>
      <c r="T75">
        <f t="shared" si="13"/>
        <v>2.1727555705764266E-2</v>
      </c>
      <c r="U75">
        <f t="shared" si="8"/>
        <v>6.952817825844565E-2</v>
      </c>
      <c r="W75">
        <f t="shared" si="9"/>
        <v>3.0588861326476422E-3</v>
      </c>
      <c r="X75">
        <f t="shared" si="10"/>
        <v>3.7035532900574772E-4</v>
      </c>
      <c r="Y75">
        <f t="shared" si="11"/>
        <v>1.5131734646714329E-3</v>
      </c>
      <c r="Z75">
        <v>0</v>
      </c>
      <c r="AA75">
        <v>0</v>
      </c>
      <c r="AC75">
        <f t="shared" si="12"/>
        <v>-2.3595567490729431E-3</v>
      </c>
    </row>
    <row r="76" spans="1:29" x14ac:dyDescent="0.25">
      <c r="A76" t="s">
        <v>18</v>
      </c>
      <c r="B76" t="s">
        <v>93</v>
      </c>
      <c r="C76">
        <v>2.4</v>
      </c>
      <c r="D76">
        <v>4.7</v>
      </c>
      <c r="E76">
        <v>2.4</v>
      </c>
      <c r="F76">
        <v>5.3</v>
      </c>
      <c r="G76">
        <v>6</v>
      </c>
      <c r="H76">
        <v>3.8</v>
      </c>
      <c r="I76">
        <v>4.5</v>
      </c>
      <c r="J76">
        <v>6.9</v>
      </c>
      <c r="K76">
        <v>7.4</v>
      </c>
      <c r="L76">
        <v>8.4</v>
      </c>
      <c r="M76">
        <v>8.6</v>
      </c>
      <c r="N76">
        <v>7.5</v>
      </c>
      <c r="O76">
        <v>4605.8</v>
      </c>
      <c r="P76">
        <v>78.099999999999994</v>
      </c>
      <c r="Q76">
        <v>89.3</v>
      </c>
      <c r="R76">
        <v>14.9</v>
      </c>
      <c r="S76">
        <f t="shared" si="7"/>
        <v>2.9000000000000004</v>
      </c>
      <c r="T76">
        <f t="shared" si="13"/>
        <v>3.3013812072443277E-2</v>
      </c>
      <c r="U76">
        <f t="shared" si="8"/>
        <v>9.574005501008552E-2</v>
      </c>
      <c r="W76">
        <f t="shared" si="9"/>
        <v>5.6718028676333333E-3</v>
      </c>
      <c r="X76">
        <f t="shared" si="10"/>
        <v>3.9957135898919475E-3</v>
      </c>
      <c r="Y76">
        <f t="shared" si="11"/>
        <v>6.0594416709964724E-3</v>
      </c>
      <c r="Z76">
        <v>0</v>
      </c>
      <c r="AA76">
        <v>0</v>
      </c>
      <c r="AC76">
        <f t="shared" si="12"/>
        <v>1.2901556874920549E-3</v>
      </c>
    </row>
    <row r="77" spans="1:29" x14ac:dyDescent="0.25">
      <c r="A77" t="s">
        <v>18</v>
      </c>
      <c r="B77" t="s">
        <v>94</v>
      </c>
      <c r="C77">
        <v>4.7</v>
      </c>
      <c r="D77">
        <v>7</v>
      </c>
      <c r="E77">
        <v>5.9</v>
      </c>
      <c r="F77">
        <v>7.9</v>
      </c>
      <c r="G77">
        <v>5.6</v>
      </c>
      <c r="H77">
        <v>2.2999999999999998</v>
      </c>
      <c r="I77">
        <v>5.3</v>
      </c>
      <c r="J77">
        <v>7.6</v>
      </c>
      <c r="K77">
        <v>7.9</v>
      </c>
      <c r="L77">
        <v>8.9</v>
      </c>
      <c r="M77">
        <v>9.1</v>
      </c>
      <c r="N77">
        <v>8.1</v>
      </c>
      <c r="O77">
        <v>4540.6000000000004</v>
      </c>
      <c r="P77">
        <v>78.400000000000006</v>
      </c>
      <c r="Q77">
        <v>90.4</v>
      </c>
      <c r="R77">
        <v>18.399999999999999</v>
      </c>
      <c r="S77">
        <f t="shared" si="7"/>
        <v>2.6000000000000005</v>
      </c>
      <c r="T77">
        <f t="shared" si="13"/>
        <v>4.5256591588120863E-2</v>
      </c>
      <c r="U77">
        <f t="shared" si="8"/>
        <v>0.11766713812911427</v>
      </c>
      <c r="W77">
        <f t="shared" si="9"/>
        <v>8.4105425706845933E-3</v>
      </c>
      <c r="X77">
        <f t="shared" si="10"/>
        <v>7.7321940145667588E-3</v>
      </c>
      <c r="Y77">
        <f t="shared" si="11"/>
        <v>1.0334054859738536E-2</v>
      </c>
      <c r="Z77">
        <v>0</v>
      </c>
      <c r="AA77">
        <v>0</v>
      </c>
      <c r="AC77">
        <f t="shared" si="12"/>
        <v>4.7648085954030894E-3</v>
      </c>
    </row>
    <row r="78" spans="1:29" x14ac:dyDescent="0.25">
      <c r="A78" t="s">
        <v>18</v>
      </c>
      <c r="B78" t="s">
        <v>95</v>
      </c>
      <c r="C78">
        <v>1.4</v>
      </c>
      <c r="D78">
        <v>3.6</v>
      </c>
      <c r="E78">
        <v>3.5</v>
      </c>
      <c r="F78">
        <v>5.5</v>
      </c>
      <c r="G78">
        <v>5.5</v>
      </c>
      <c r="H78">
        <v>3</v>
      </c>
      <c r="I78">
        <v>5.7</v>
      </c>
      <c r="J78">
        <v>7.4</v>
      </c>
      <c r="K78">
        <v>7.6</v>
      </c>
      <c r="L78">
        <v>8.6</v>
      </c>
      <c r="M78">
        <v>8.8000000000000007</v>
      </c>
      <c r="N78">
        <v>8.8000000000000007</v>
      </c>
      <c r="O78">
        <v>4920.3999999999996</v>
      </c>
      <c r="P78">
        <v>78.8</v>
      </c>
      <c r="Q78">
        <v>90.6</v>
      </c>
      <c r="R78">
        <v>14.3</v>
      </c>
      <c r="S78">
        <f t="shared" si="7"/>
        <v>1.8999999999999995</v>
      </c>
      <c r="T78">
        <f t="shared" si="13"/>
        <v>3.5958930387443758E-2</v>
      </c>
      <c r="U78">
        <f t="shared" si="8"/>
        <v>6.8321967736143116E-2</v>
      </c>
      <c r="W78">
        <f t="shared" si="9"/>
        <v>9.8202096210251288E-3</v>
      </c>
      <c r="X78">
        <f t="shared" si="10"/>
        <v>1.2051856819900505E-2</v>
      </c>
      <c r="Y78">
        <f t="shared" si="11"/>
        <v>1.6855912997092583E-2</v>
      </c>
      <c r="Z78">
        <v>0</v>
      </c>
      <c r="AA78">
        <v>0</v>
      </c>
      <c r="AC78">
        <f t="shared" si="12"/>
        <v>8.7659623138278703E-3</v>
      </c>
    </row>
    <row r="79" spans="1:29" x14ac:dyDescent="0.25">
      <c r="A79" t="s">
        <v>18</v>
      </c>
      <c r="B79" t="s">
        <v>96</v>
      </c>
      <c r="C79">
        <v>1.2</v>
      </c>
      <c r="D79">
        <v>3.2</v>
      </c>
      <c r="E79">
        <v>1.1000000000000001</v>
      </c>
      <c r="F79">
        <v>3.5</v>
      </c>
      <c r="G79">
        <v>5.7</v>
      </c>
      <c r="H79">
        <v>3.3</v>
      </c>
      <c r="I79">
        <v>5.6</v>
      </c>
      <c r="J79">
        <v>6.4</v>
      </c>
      <c r="K79">
        <v>6.7</v>
      </c>
      <c r="L79">
        <v>7.7</v>
      </c>
      <c r="M79">
        <v>7.9</v>
      </c>
      <c r="N79">
        <v>9</v>
      </c>
      <c r="O79">
        <v>5348.8</v>
      </c>
      <c r="P79">
        <v>79.3</v>
      </c>
      <c r="Q79">
        <v>90.5</v>
      </c>
      <c r="R79">
        <v>13.5</v>
      </c>
      <c r="S79">
        <f t="shared" si="7"/>
        <v>1.1000000000000005</v>
      </c>
      <c r="T79">
        <f t="shared" si="13"/>
        <v>2.3477881062282605E-2</v>
      </c>
      <c r="U79">
        <f t="shared" si="8"/>
        <v>2.5825669168510878E-2</v>
      </c>
      <c r="W79">
        <f t="shared" si="9"/>
        <v>1.1187227430694778E-2</v>
      </c>
      <c r="X79">
        <f t="shared" si="10"/>
        <v>1.6773095876648551E-2</v>
      </c>
      <c r="Y79">
        <f t="shared" si="11"/>
        <v>2.5130202506893073E-2</v>
      </c>
      <c r="Z79">
        <v>0</v>
      </c>
      <c r="AA79">
        <v>0</v>
      </c>
      <c r="AC79">
        <f t="shared" si="12"/>
        <v>1.3906533539548677E-2</v>
      </c>
    </row>
    <row r="80" spans="1:29" x14ac:dyDescent="0.25">
      <c r="A80" t="s">
        <v>18</v>
      </c>
      <c r="B80" t="s">
        <v>97</v>
      </c>
      <c r="C80">
        <v>3.4</v>
      </c>
      <c r="D80">
        <v>5.5</v>
      </c>
      <c r="E80">
        <v>3.7</v>
      </c>
      <c r="F80">
        <v>5.4</v>
      </c>
      <c r="G80">
        <v>5.7</v>
      </c>
      <c r="H80">
        <v>2</v>
      </c>
      <c r="I80">
        <v>5.4</v>
      </c>
      <c r="J80">
        <v>6.1</v>
      </c>
      <c r="K80">
        <v>6.5</v>
      </c>
      <c r="L80">
        <v>7.4</v>
      </c>
      <c r="M80">
        <v>7.7</v>
      </c>
      <c r="N80">
        <v>8.8000000000000007</v>
      </c>
      <c r="O80">
        <v>5806.6</v>
      </c>
      <c r="P80">
        <v>79.8</v>
      </c>
      <c r="Q80">
        <v>91.2</v>
      </c>
      <c r="R80">
        <v>13.8</v>
      </c>
      <c r="S80">
        <f t="shared" si="7"/>
        <v>1.0999999999999996</v>
      </c>
      <c r="T80">
        <f t="shared" si="13"/>
        <v>2.1053409197832482E-2</v>
      </c>
      <c r="U80">
        <f t="shared" si="8"/>
        <v>2.3158750117615721E-2</v>
      </c>
      <c r="W80">
        <f t="shared" si="9"/>
        <v>1.0868307552701283E-2</v>
      </c>
      <c r="X80">
        <f t="shared" si="10"/>
        <v>1.6491437706739796E-2</v>
      </c>
      <c r="Y80">
        <f t="shared" si="11"/>
        <v>2.5107349435098774E-2</v>
      </c>
      <c r="Z80">
        <v>0</v>
      </c>
      <c r="AA80">
        <v>0</v>
      </c>
      <c r="AC80">
        <f t="shared" si="12"/>
        <v>1.3797573894805312E-2</v>
      </c>
    </row>
    <row r="81" spans="1:29" x14ac:dyDescent="0.25">
      <c r="A81" t="s">
        <v>18</v>
      </c>
      <c r="B81" t="s">
        <v>98</v>
      </c>
      <c r="C81">
        <v>2.7</v>
      </c>
      <c r="D81">
        <v>4.7</v>
      </c>
      <c r="E81">
        <v>2.4</v>
      </c>
      <c r="F81">
        <v>4.2</v>
      </c>
      <c r="G81">
        <v>5.6</v>
      </c>
      <c r="H81">
        <v>2.2000000000000002</v>
      </c>
      <c r="I81">
        <v>5.3</v>
      </c>
      <c r="J81">
        <v>5.7</v>
      </c>
      <c r="K81">
        <v>6</v>
      </c>
      <c r="L81">
        <v>7</v>
      </c>
      <c r="M81">
        <v>7.3</v>
      </c>
      <c r="N81">
        <v>8.6999999999999993</v>
      </c>
      <c r="O81">
        <v>6057.2</v>
      </c>
      <c r="P81">
        <v>80.3</v>
      </c>
      <c r="Q81">
        <v>92.1</v>
      </c>
      <c r="R81">
        <v>15.7</v>
      </c>
      <c r="S81">
        <f t="shared" si="7"/>
        <v>0.70000000000000018</v>
      </c>
      <c r="T81">
        <f t="shared" si="13"/>
        <v>1.8630675863130185E-2</v>
      </c>
      <c r="U81">
        <f t="shared" si="8"/>
        <v>1.3041473104191133E-2</v>
      </c>
      <c r="W81">
        <f t="shared" si="9"/>
        <v>1.205401636438787E-2</v>
      </c>
      <c r="X81">
        <f t="shared" si="10"/>
        <v>1.9295581507047424E-2</v>
      </c>
      <c r="Y81">
        <f t="shared" si="11"/>
        <v>2.964499785322906E-2</v>
      </c>
      <c r="Z81">
        <v>0</v>
      </c>
      <c r="AA81">
        <v>0</v>
      </c>
      <c r="AC81">
        <f t="shared" si="12"/>
        <v>1.6822622425144831E-2</v>
      </c>
    </row>
    <row r="82" spans="1:29" x14ac:dyDescent="0.25">
      <c r="A82" t="s">
        <v>18</v>
      </c>
      <c r="B82" t="s">
        <v>99</v>
      </c>
      <c r="C82">
        <v>3</v>
      </c>
      <c r="D82">
        <v>5</v>
      </c>
      <c r="E82">
        <v>3.8</v>
      </c>
      <c r="F82">
        <v>6.2</v>
      </c>
      <c r="G82">
        <v>5.5</v>
      </c>
      <c r="H82">
        <v>3.6</v>
      </c>
      <c r="I82">
        <v>4.9000000000000004</v>
      </c>
      <c r="J82">
        <v>5.6</v>
      </c>
      <c r="K82">
        <v>6</v>
      </c>
      <c r="L82">
        <v>6.9</v>
      </c>
      <c r="M82">
        <v>7.3</v>
      </c>
      <c r="N82">
        <v>8.3000000000000007</v>
      </c>
      <c r="O82">
        <v>6365.9</v>
      </c>
      <c r="P82">
        <v>81</v>
      </c>
      <c r="Q82">
        <v>92.5</v>
      </c>
      <c r="R82">
        <v>20.7</v>
      </c>
      <c r="S82">
        <f t="shared" si="7"/>
        <v>1.0999999999999996</v>
      </c>
      <c r="T82">
        <f t="shared" si="13"/>
        <v>2.0754431469445861E-2</v>
      </c>
      <c r="U82">
        <f t="shared" si="8"/>
        <v>2.2829874616390439E-2</v>
      </c>
      <c r="W82">
        <f t="shared" si="9"/>
        <v>1.082897942435385E-2</v>
      </c>
      <c r="X82">
        <f t="shared" si="10"/>
        <v>1.6456704567099936E-2</v>
      </c>
      <c r="Y82">
        <f t="shared" si="11"/>
        <v>2.5104531271030999E-2</v>
      </c>
      <c r="Z82">
        <v>0</v>
      </c>
      <c r="AA82">
        <v>0</v>
      </c>
      <c r="AC82">
        <f t="shared" si="12"/>
        <v>1.3784137357327251E-2</v>
      </c>
    </row>
    <row r="83" spans="1:29" x14ac:dyDescent="0.25">
      <c r="A83" t="s">
        <v>18</v>
      </c>
      <c r="B83" t="s">
        <v>100</v>
      </c>
      <c r="C83">
        <v>6.8</v>
      </c>
      <c r="D83">
        <v>8.6</v>
      </c>
      <c r="E83">
        <v>3.7</v>
      </c>
      <c r="F83">
        <v>6.5</v>
      </c>
      <c r="G83">
        <v>5.5</v>
      </c>
      <c r="H83">
        <v>3.5</v>
      </c>
      <c r="I83">
        <v>5</v>
      </c>
      <c r="J83">
        <v>6.5</v>
      </c>
      <c r="K83">
        <v>6.8</v>
      </c>
      <c r="L83">
        <v>7.7</v>
      </c>
      <c r="M83">
        <v>8.1</v>
      </c>
      <c r="N83">
        <v>8.3000000000000007</v>
      </c>
      <c r="O83">
        <v>6612.8</v>
      </c>
      <c r="P83">
        <v>81.599999999999994</v>
      </c>
      <c r="Q83">
        <v>92.3</v>
      </c>
      <c r="R83">
        <v>20.2</v>
      </c>
      <c r="S83">
        <f t="shared" si="7"/>
        <v>1.7999999999999998</v>
      </c>
      <c r="T83">
        <f t="shared" si="13"/>
        <v>1.9694290802925944E-2</v>
      </c>
      <c r="U83">
        <f t="shared" si="8"/>
        <v>3.5449723445266694E-2</v>
      </c>
      <c r="W83">
        <f t="shared" si="9"/>
        <v>8.0568264007984843E-3</v>
      </c>
      <c r="X83">
        <f t="shared" si="10"/>
        <v>1.0933744845448316E-2</v>
      </c>
      <c r="Y83">
        <f t="shared" si="11"/>
        <v>1.7152844312436494E-2</v>
      </c>
      <c r="Z83">
        <v>0</v>
      </c>
      <c r="AA83">
        <v>0</v>
      </c>
      <c r="AC83">
        <f t="shared" si="12"/>
        <v>8.2825339010798183E-3</v>
      </c>
    </row>
    <row r="84" spans="1:29" x14ac:dyDescent="0.25">
      <c r="A84" t="s">
        <v>18</v>
      </c>
      <c r="B84" t="s">
        <v>101</v>
      </c>
      <c r="C84">
        <v>3.6</v>
      </c>
      <c r="D84">
        <v>5</v>
      </c>
      <c r="E84">
        <v>3.3</v>
      </c>
      <c r="F84">
        <v>5.0999999999999996</v>
      </c>
      <c r="G84">
        <v>5.3</v>
      </c>
      <c r="H84">
        <v>2.2999999999999998</v>
      </c>
      <c r="I84">
        <v>5.0999999999999996</v>
      </c>
      <c r="J84">
        <v>6.5</v>
      </c>
      <c r="K84">
        <v>6.8</v>
      </c>
      <c r="L84">
        <v>7.7</v>
      </c>
      <c r="M84">
        <v>8.1</v>
      </c>
      <c r="N84">
        <v>8.3000000000000007</v>
      </c>
      <c r="O84">
        <v>6765.7</v>
      </c>
      <c r="P84">
        <v>82</v>
      </c>
      <c r="Q84">
        <v>90.8</v>
      </c>
      <c r="R84">
        <v>21.6</v>
      </c>
      <c r="S84">
        <f t="shared" si="7"/>
        <v>1.7000000000000002</v>
      </c>
      <c r="T84">
        <f t="shared" si="13"/>
        <v>-4.3956114730381093E-3</v>
      </c>
      <c r="U84">
        <f t="shared" si="8"/>
        <v>-7.4725395041647866E-3</v>
      </c>
      <c r="W84">
        <f t="shared" si="9"/>
        <v>5.2640924756136211E-3</v>
      </c>
      <c r="X84">
        <f t="shared" si="10"/>
        <v>8.9065486283427409E-3</v>
      </c>
      <c r="Y84">
        <f t="shared" si="11"/>
        <v>1.7300167841834899E-2</v>
      </c>
      <c r="Z84">
        <v>0</v>
      </c>
      <c r="AA84">
        <v>0</v>
      </c>
      <c r="AC84">
        <f t="shared" si="12"/>
        <v>7.3885019260178444E-3</v>
      </c>
    </row>
    <row r="85" spans="1:29" x14ac:dyDescent="0.25">
      <c r="A85" t="s">
        <v>18</v>
      </c>
      <c r="B85" t="s">
        <v>102</v>
      </c>
      <c r="C85">
        <v>4.2</v>
      </c>
      <c r="D85">
        <v>6.5</v>
      </c>
      <c r="E85">
        <v>2.2000000000000002</v>
      </c>
      <c r="F85">
        <v>5</v>
      </c>
      <c r="G85">
        <v>5.3</v>
      </c>
      <c r="H85">
        <v>3.5</v>
      </c>
      <c r="I85">
        <v>5</v>
      </c>
      <c r="J85">
        <v>6.1</v>
      </c>
      <c r="K85">
        <v>6.4</v>
      </c>
      <c r="L85">
        <v>7.2</v>
      </c>
      <c r="M85">
        <v>7.7</v>
      </c>
      <c r="N85">
        <v>8.3000000000000007</v>
      </c>
      <c r="O85">
        <v>7198.3</v>
      </c>
      <c r="P85">
        <v>82.5</v>
      </c>
      <c r="Q85">
        <v>92.1</v>
      </c>
      <c r="R85">
        <v>22</v>
      </c>
      <c r="S85">
        <f t="shared" si="7"/>
        <v>1.4000000000000004</v>
      </c>
      <c r="T85">
        <f t="shared" si="13"/>
        <v>0</v>
      </c>
      <c r="U85">
        <f t="shared" si="8"/>
        <v>0</v>
      </c>
      <c r="W85">
        <f t="shared" si="9"/>
        <v>6.9705999999999987E-3</v>
      </c>
      <c r="X85">
        <f t="shared" si="10"/>
        <v>1.1731399999999996E-2</v>
      </c>
      <c r="Y85">
        <f t="shared" si="11"/>
        <v>2.1194599999999997E-2</v>
      </c>
      <c r="Z85">
        <v>0</v>
      </c>
      <c r="AA85">
        <v>0</v>
      </c>
      <c r="AC85">
        <f t="shared" si="12"/>
        <v>1.0272599999999998E-2</v>
      </c>
    </row>
    <row r="86" spans="1:29" x14ac:dyDescent="0.25">
      <c r="A86" t="s">
        <v>18</v>
      </c>
      <c r="B86" t="s">
        <v>103</v>
      </c>
      <c r="C86">
        <v>2.6</v>
      </c>
      <c r="D86">
        <v>5.0999999999999996</v>
      </c>
      <c r="E86">
        <v>3.9</v>
      </c>
      <c r="F86">
        <v>5.7</v>
      </c>
      <c r="G86">
        <v>5.2</v>
      </c>
      <c r="H86">
        <v>2.5</v>
      </c>
      <c r="I86">
        <v>5.0999999999999996</v>
      </c>
      <c r="J86">
        <v>6.4</v>
      </c>
      <c r="K86">
        <v>6.6</v>
      </c>
      <c r="L86">
        <v>7.4</v>
      </c>
      <c r="M86">
        <v>7.8</v>
      </c>
      <c r="N86">
        <v>8.3000000000000007</v>
      </c>
      <c r="O86">
        <v>7213.5</v>
      </c>
      <c r="P86">
        <v>83.2</v>
      </c>
      <c r="Q86">
        <v>103.4</v>
      </c>
      <c r="R86">
        <v>22.1</v>
      </c>
      <c r="S86">
        <f t="shared" si="7"/>
        <v>1.5</v>
      </c>
      <c r="T86">
        <f t="shared" si="13"/>
        <v>0.11139631755594936</v>
      </c>
      <c r="U86">
        <f t="shared" si="8"/>
        <v>0.16709447633392405</v>
      </c>
      <c r="W86">
        <f t="shared" si="9"/>
        <v>2.1247794403944691E-2</v>
      </c>
      <c r="X86">
        <f t="shared" si="10"/>
        <v>2.3901244399427302E-2</v>
      </c>
      <c r="Y86">
        <f t="shared" si="11"/>
        <v>2.334985462538933E-2</v>
      </c>
      <c r="Z86">
        <v>0</v>
      </c>
      <c r="AA86">
        <v>0</v>
      </c>
      <c r="AC86">
        <f t="shared" si="12"/>
        <v>1.6239811925098803E-2</v>
      </c>
    </row>
    <row r="87" spans="1:29" x14ac:dyDescent="0.25">
      <c r="A87" t="s">
        <v>18</v>
      </c>
      <c r="B87" t="s">
        <v>104</v>
      </c>
      <c r="C87">
        <v>6.8</v>
      </c>
      <c r="D87">
        <v>7.7</v>
      </c>
      <c r="E87">
        <v>3.6</v>
      </c>
      <c r="F87">
        <v>4.5999999999999996</v>
      </c>
      <c r="G87">
        <v>5</v>
      </c>
      <c r="H87">
        <v>0.9</v>
      </c>
      <c r="I87">
        <v>5</v>
      </c>
      <c r="J87">
        <v>6.6</v>
      </c>
      <c r="K87">
        <v>6.8</v>
      </c>
      <c r="L87">
        <v>7.5</v>
      </c>
      <c r="M87">
        <v>7.9</v>
      </c>
      <c r="N87">
        <v>8.5</v>
      </c>
      <c r="O87">
        <v>8396.9</v>
      </c>
      <c r="P87">
        <v>84</v>
      </c>
      <c r="Q87">
        <v>101.5</v>
      </c>
      <c r="R87">
        <v>21.8</v>
      </c>
      <c r="S87">
        <f t="shared" si="7"/>
        <v>1.7999999999999998</v>
      </c>
      <c r="T87">
        <f t="shared" si="13"/>
        <v>9.5014656973035544E-2</v>
      </c>
      <c r="U87">
        <f t="shared" si="8"/>
        <v>0.17102638255146396</v>
      </c>
      <c r="W87">
        <f t="shared" si="9"/>
        <v>1.7964618007547041E-2</v>
      </c>
      <c r="X87">
        <f t="shared" si="10"/>
        <v>1.9683937744528458E-2</v>
      </c>
      <c r="Y87">
        <f t="shared" si="11"/>
        <v>2.0635582723776191E-2</v>
      </c>
      <c r="Z87">
        <v>0</v>
      </c>
      <c r="AA87">
        <v>0</v>
      </c>
      <c r="AC87">
        <f t="shared" si="12"/>
        <v>1.3821653885522613E-2</v>
      </c>
    </row>
    <row r="88" spans="1:29" x14ac:dyDescent="0.25">
      <c r="A88" t="s">
        <v>18</v>
      </c>
      <c r="B88" t="s">
        <v>105</v>
      </c>
      <c r="C88">
        <v>5.0999999999999996</v>
      </c>
      <c r="D88">
        <v>6.9</v>
      </c>
      <c r="E88">
        <v>4.8</v>
      </c>
      <c r="F88">
        <v>5.9</v>
      </c>
      <c r="G88">
        <v>4.9000000000000004</v>
      </c>
      <c r="H88">
        <v>2</v>
      </c>
      <c r="I88">
        <v>5</v>
      </c>
      <c r="J88">
        <v>6.1</v>
      </c>
      <c r="K88">
        <v>6.4</v>
      </c>
      <c r="L88">
        <v>7.1</v>
      </c>
      <c r="M88">
        <v>7.5</v>
      </c>
      <c r="N88">
        <v>8.5</v>
      </c>
      <c r="O88">
        <v>9180.2000000000007</v>
      </c>
      <c r="P88">
        <v>85.1</v>
      </c>
      <c r="Q88">
        <v>105.3</v>
      </c>
      <c r="R88">
        <v>26</v>
      </c>
      <c r="S88">
        <f t="shared" si="7"/>
        <v>1.4000000000000004</v>
      </c>
      <c r="T88">
        <f t="shared" si="13"/>
        <v>0.14815413353268228</v>
      </c>
      <c r="U88">
        <f t="shared" si="8"/>
        <v>0.20741578694575524</v>
      </c>
      <c r="W88">
        <f t="shared" si="9"/>
        <v>2.6459091033156093E-2</v>
      </c>
      <c r="X88">
        <f t="shared" si="10"/>
        <v>2.8942910154892296E-2</v>
      </c>
      <c r="Y88">
        <f t="shared" si="11"/>
        <v>2.4928528627424191E-2</v>
      </c>
      <c r="Z88">
        <v>0</v>
      </c>
      <c r="AA88">
        <v>0</v>
      </c>
      <c r="AC88">
        <f t="shared" si="12"/>
        <v>1.8746779391455776E-2</v>
      </c>
    </row>
    <row r="89" spans="1:29" x14ac:dyDescent="0.25">
      <c r="A89" t="s">
        <v>18</v>
      </c>
      <c r="B89" t="s">
        <v>106</v>
      </c>
      <c r="C89">
        <v>3.5</v>
      </c>
      <c r="D89">
        <v>4.8</v>
      </c>
      <c r="E89">
        <v>6</v>
      </c>
      <c r="F89">
        <v>7.4</v>
      </c>
      <c r="G89">
        <v>4.7</v>
      </c>
      <c r="H89">
        <v>2.2000000000000002</v>
      </c>
      <c r="I89">
        <v>5.0999999999999996</v>
      </c>
      <c r="J89">
        <v>5.9</v>
      </c>
      <c r="K89">
        <v>6</v>
      </c>
      <c r="L89">
        <v>6.9</v>
      </c>
      <c r="M89">
        <v>7.2</v>
      </c>
      <c r="N89">
        <v>8.5</v>
      </c>
      <c r="O89">
        <v>9298.2000000000007</v>
      </c>
      <c r="P89">
        <v>86.4</v>
      </c>
      <c r="Q89">
        <v>113.3</v>
      </c>
      <c r="R89">
        <v>38.200000000000003</v>
      </c>
      <c r="S89">
        <f t="shared" si="7"/>
        <v>0.90000000000000036</v>
      </c>
      <c r="T89">
        <f t="shared" si="13"/>
        <v>0.20716422477269955</v>
      </c>
      <c r="U89">
        <f t="shared" si="8"/>
        <v>0.18644780229542968</v>
      </c>
      <c r="W89">
        <f t="shared" si="9"/>
        <v>3.6101896455050443E-2</v>
      </c>
      <c r="X89">
        <f t="shared" si="10"/>
        <v>3.9655289484518824E-2</v>
      </c>
      <c r="Y89">
        <f t="shared" si="11"/>
        <v>2.7158876666548211E-2</v>
      </c>
      <c r="Z89">
        <v>0</v>
      </c>
      <c r="AA89">
        <v>0</v>
      </c>
      <c r="AC89">
        <f t="shared" si="12"/>
        <v>2.2188111410582072E-2</v>
      </c>
    </row>
    <row r="90" spans="1:29" x14ac:dyDescent="0.25">
      <c r="A90" t="s">
        <v>18</v>
      </c>
      <c r="B90" t="s">
        <v>107</v>
      </c>
      <c r="C90">
        <v>4.0999999999999996</v>
      </c>
      <c r="D90">
        <v>4.7</v>
      </c>
      <c r="E90">
        <v>8.6999999999999993</v>
      </c>
      <c r="F90">
        <v>8.6999999999999993</v>
      </c>
      <c r="G90">
        <v>4.5999999999999996</v>
      </c>
      <c r="H90">
        <v>0.8</v>
      </c>
      <c r="I90">
        <v>5.0999999999999996</v>
      </c>
      <c r="J90">
        <v>5.6</v>
      </c>
      <c r="K90">
        <v>5.7</v>
      </c>
      <c r="L90">
        <v>6.7</v>
      </c>
      <c r="M90">
        <v>7.1</v>
      </c>
      <c r="N90">
        <v>8.5</v>
      </c>
      <c r="O90">
        <v>10494.7</v>
      </c>
      <c r="P90">
        <v>87.9</v>
      </c>
      <c r="Q90">
        <v>121.5</v>
      </c>
      <c r="R90">
        <v>28.7</v>
      </c>
      <c r="S90">
        <f t="shared" si="7"/>
        <v>0.60000000000000053</v>
      </c>
      <c r="T90">
        <f t="shared" si="13"/>
        <v>0.16130930070627428</v>
      </c>
      <c r="U90">
        <f t="shared" si="8"/>
        <v>9.6785580423764658E-2</v>
      </c>
      <c r="W90">
        <f t="shared" si="9"/>
        <v>3.1198348033504728E-2</v>
      </c>
      <c r="X90">
        <f t="shared" si="10"/>
        <v>3.6642385390949994E-2</v>
      </c>
      <c r="Y90">
        <f t="shared" si="11"/>
        <v>2.8378273406385858E-2</v>
      </c>
      <c r="Z90">
        <v>0</v>
      </c>
      <c r="AA90">
        <v>0</v>
      </c>
      <c r="AC90">
        <f t="shared" si="12"/>
        <v>2.1103671673793324E-2</v>
      </c>
    </row>
    <row r="91" spans="1:29" x14ac:dyDescent="0.25">
      <c r="A91" t="s">
        <v>18</v>
      </c>
      <c r="B91" t="s">
        <v>108</v>
      </c>
      <c r="C91">
        <v>3.8</v>
      </c>
      <c r="D91">
        <v>4.7</v>
      </c>
      <c r="E91">
        <v>5.6</v>
      </c>
      <c r="F91">
        <v>6.4</v>
      </c>
      <c r="G91">
        <v>4.4000000000000004</v>
      </c>
      <c r="H91">
        <v>1.3</v>
      </c>
      <c r="I91">
        <v>5</v>
      </c>
      <c r="J91">
        <v>5.6</v>
      </c>
      <c r="K91">
        <v>5.8</v>
      </c>
      <c r="L91">
        <v>6.7</v>
      </c>
      <c r="M91">
        <v>7.1</v>
      </c>
      <c r="N91">
        <v>8.5</v>
      </c>
      <c r="O91">
        <v>10663.6</v>
      </c>
      <c r="P91">
        <v>89.3</v>
      </c>
      <c r="Q91">
        <v>120.1</v>
      </c>
      <c r="R91">
        <v>26.1</v>
      </c>
      <c r="S91">
        <f t="shared" si="7"/>
        <v>0.79999999999999982</v>
      </c>
      <c r="T91">
        <f t="shared" si="13"/>
        <v>0.16826593060409578</v>
      </c>
      <c r="U91">
        <f t="shared" si="8"/>
        <v>0.13461274448327659</v>
      </c>
      <c r="W91">
        <f t="shared" si="9"/>
        <v>3.1361237043523962E-2</v>
      </c>
      <c r="X91">
        <f t="shared" si="10"/>
        <v>3.5907757956069625E-2</v>
      </c>
      <c r="Y91">
        <f t="shared" si="11"/>
        <v>2.7554543074733387E-2</v>
      </c>
      <c r="Z91">
        <v>0</v>
      </c>
      <c r="AA91">
        <v>0</v>
      </c>
      <c r="AC91">
        <f t="shared" si="12"/>
        <v>2.092993828860875E-2</v>
      </c>
    </row>
    <row r="92" spans="1:29" x14ac:dyDescent="0.25">
      <c r="A92" t="s">
        <v>18</v>
      </c>
      <c r="B92" t="s">
        <v>109</v>
      </c>
      <c r="C92">
        <v>5.0999999999999996</v>
      </c>
      <c r="D92">
        <v>6.9</v>
      </c>
      <c r="E92">
        <v>4.0999999999999996</v>
      </c>
      <c r="F92">
        <v>5.4</v>
      </c>
      <c r="G92">
        <v>4.5</v>
      </c>
      <c r="H92">
        <v>2.1</v>
      </c>
      <c r="I92">
        <v>4.8</v>
      </c>
      <c r="J92">
        <v>5.2</v>
      </c>
      <c r="K92">
        <v>5.4</v>
      </c>
      <c r="L92">
        <v>6.8</v>
      </c>
      <c r="M92">
        <v>6.9</v>
      </c>
      <c r="N92">
        <v>8.5</v>
      </c>
      <c r="O92">
        <v>9346.7999999999993</v>
      </c>
      <c r="P92">
        <v>90.8</v>
      </c>
      <c r="Q92">
        <v>124.2</v>
      </c>
      <c r="R92">
        <v>45.3</v>
      </c>
      <c r="S92">
        <f t="shared" si="7"/>
        <v>0.60000000000000053</v>
      </c>
      <c r="T92">
        <f t="shared" si="13"/>
        <v>0.16507975035944861</v>
      </c>
      <c r="U92">
        <f t="shared" si="8"/>
        <v>9.9047850215669253E-2</v>
      </c>
      <c r="W92">
        <f t="shared" si="9"/>
        <v>3.1694320521782587E-2</v>
      </c>
      <c r="X92">
        <f t="shared" si="10"/>
        <v>3.7080409838508216E-2</v>
      </c>
      <c r="Y92">
        <f t="shared" si="11"/>
        <v>2.8314669691186459E-2</v>
      </c>
      <c r="Z92">
        <v>0</v>
      </c>
      <c r="AA92">
        <v>0</v>
      </c>
      <c r="AC92">
        <f t="shared" si="12"/>
        <v>2.1196098968411379E-2</v>
      </c>
    </row>
    <row r="93" spans="1:29" x14ac:dyDescent="0.25">
      <c r="A93" t="s">
        <v>18</v>
      </c>
      <c r="B93" t="s">
        <v>110</v>
      </c>
      <c r="C93">
        <v>6.6</v>
      </c>
      <c r="D93">
        <v>7.8</v>
      </c>
      <c r="E93">
        <v>3.2</v>
      </c>
      <c r="F93">
        <v>4.3</v>
      </c>
      <c r="G93">
        <v>4.4000000000000004</v>
      </c>
      <c r="H93">
        <v>1.9</v>
      </c>
      <c r="I93">
        <v>4.3</v>
      </c>
      <c r="J93">
        <v>4.5999999999999996</v>
      </c>
      <c r="K93">
        <v>4.9000000000000004</v>
      </c>
      <c r="L93">
        <v>6.8</v>
      </c>
      <c r="M93">
        <v>6.8</v>
      </c>
      <c r="N93">
        <v>7.9</v>
      </c>
      <c r="O93">
        <v>11317.6</v>
      </c>
      <c r="P93">
        <v>92.5</v>
      </c>
      <c r="Q93">
        <v>126</v>
      </c>
      <c r="R93">
        <v>45.7</v>
      </c>
      <c r="S93">
        <f t="shared" si="7"/>
        <v>0.60000000000000053</v>
      </c>
      <c r="T93">
        <f t="shared" si="13"/>
        <v>0.10624273891751747</v>
      </c>
      <c r="U93">
        <f t="shared" si="8"/>
        <v>6.3745643350510542E-2</v>
      </c>
      <c r="W93">
        <f t="shared" si="9"/>
        <v>2.3954782362688082E-2</v>
      </c>
      <c r="X93">
        <f t="shared" si="10"/>
        <v>3.0245137708264751E-2</v>
      </c>
      <c r="Y93">
        <f t="shared" si="11"/>
        <v>2.9307191237200395E-2</v>
      </c>
      <c r="Z93">
        <v>0</v>
      </c>
      <c r="AA93">
        <v>0</v>
      </c>
      <c r="AC93">
        <f t="shared" si="12"/>
        <v>1.9753792004728453E-2</v>
      </c>
    </row>
    <row r="94" spans="1:29" x14ac:dyDescent="0.25">
      <c r="A94" t="s">
        <v>18</v>
      </c>
      <c r="B94" t="s">
        <v>111</v>
      </c>
      <c r="C94">
        <v>3.8</v>
      </c>
      <c r="D94">
        <v>5.4</v>
      </c>
      <c r="E94">
        <v>3.7</v>
      </c>
      <c r="F94">
        <v>4.7</v>
      </c>
      <c r="G94">
        <v>4.3</v>
      </c>
      <c r="H94">
        <v>1.5</v>
      </c>
      <c r="I94">
        <v>4.4000000000000004</v>
      </c>
      <c r="J94">
        <v>5</v>
      </c>
      <c r="K94">
        <v>5.4</v>
      </c>
      <c r="L94">
        <v>6.9</v>
      </c>
      <c r="M94">
        <v>6.9</v>
      </c>
      <c r="N94">
        <v>7.8</v>
      </c>
      <c r="O94">
        <v>11707.7</v>
      </c>
      <c r="P94">
        <v>93.9</v>
      </c>
      <c r="Q94">
        <v>123.9</v>
      </c>
      <c r="R94">
        <v>33</v>
      </c>
      <c r="S94">
        <f t="shared" si="7"/>
        <v>1</v>
      </c>
      <c r="T94">
        <f t="shared" si="13"/>
        <v>1.9560525854493572E-2</v>
      </c>
      <c r="U94">
        <f t="shared" si="8"/>
        <v>1.9560525854493572E-2</v>
      </c>
      <c r="W94">
        <f t="shared" si="9"/>
        <v>1.1048030691951793E-2</v>
      </c>
      <c r="X94">
        <f t="shared" si="10"/>
        <v>1.708940497009408E-2</v>
      </c>
      <c r="Y94">
        <f t="shared" si="11"/>
        <v>2.6228508711235676E-2</v>
      </c>
      <c r="Z94">
        <v>0</v>
      </c>
      <c r="AA94">
        <v>0</v>
      </c>
      <c r="AC94">
        <f t="shared" si="12"/>
        <v>1.4510164844311191E-2</v>
      </c>
    </row>
    <row r="95" spans="1:29" x14ac:dyDescent="0.25">
      <c r="A95" t="s">
        <v>18</v>
      </c>
      <c r="B95" t="s">
        <v>112</v>
      </c>
      <c r="C95">
        <v>3.1</v>
      </c>
      <c r="D95">
        <v>4.5999999999999996</v>
      </c>
      <c r="E95">
        <v>0.9</v>
      </c>
      <c r="F95">
        <v>3.1</v>
      </c>
      <c r="G95">
        <v>4.3</v>
      </c>
      <c r="H95">
        <v>3</v>
      </c>
      <c r="I95">
        <v>4.5</v>
      </c>
      <c r="J95">
        <v>5.5</v>
      </c>
      <c r="K95">
        <v>5.8</v>
      </c>
      <c r="L95">
        <v>7.3</v>
      </c>
      <c r="M95">
        <v>7.2</v>
      </c>
      <c r="N95">
        <v>7.8</v>
      </c>
      <c r="O95">
        <v>12583.6</v>
      </c>
      <c r="P95">
        <v>95.8</v>
      </c>
      <c r="Q95">
        <v>121</v>
      </c>
      <c r="R95">
        <v>28.9</v>
      </c>
      <c r="S95">
        <f t="shared" si="7"/>
        <v>1.2999999999999998</v>
      </c>
      <c r="T95">
        <f t="shared" si="13"/>
        <v>7.4658165108032054E-3</v>
      </c>
      <c r="U95">
        <f t="shared" si="8"/>
        <v>9.7055614640441656E-3</v>
      </c>
      <c r="W95">
        <f t="shared" si="9"/>
        <v>8.3287684354640765E-3</v>
      </c>
      <c r="X95">
        <f t="shared" si="10"/>
        <v>1.3370126301509541E-2</v>
      </c>
      <c r="Y95">
        <f t="shared" si="11"/>
        <v>2.2581598244491463E-2</v>
      </c>
      <c r="Z95">
        <v>0</v>
      </c>
      <c r="AA95">
        <v>0</v>
      </c>
      <c r="AC95">
        <f t="shared" si="12"/>
        <v>1.1528730419174991E-2</v>
      </c>
    </row>
    <row r="96" spans="1:29" x14ac:dyDescent="0.25">
      <c r="A96" t="s">
        <v>18</v>
      </c>
      <c r="B96" t="s">
        <v>113</v>
      </c>
      <c r="C96">
        <v>5.3</v>
      </c>
      <c r="D96">
        <v>6.8</v>
      </c>
      <c r="E96">
        <v>2.8</v>
      </c>
      <c r="F96">
        <v>5</v>
      </c>
      <c r="G96">
        <v>4.2</v>
      </c>
      <c r="H96">
        <v>3</v>
      </c>
      <c r="I96">
        <v>4.7</v>
      </c>
      <c r="J96">
        <v>5.9</v>
      </c>
      <c r="K96">
        <v>6.2</v>
      </c>
      <c r="L96">
        <v>7.8</v>
      </c>
      <c r="M96">
        <v>7.8</v>
      </c>
      <c r="N96">
        <v>8.1</v>
      </c>
      <c r="O96">
        <v>11713.8</v>
      </c>
      <c r="P96">
        <v>97.7</v>
      </c>
      <c r="Q96">
        <v>126.7</v>
      </c>
      <c r="R96">
        <v>28.5</v>
      </c>
      <c r="S96">
        <f t="shared" si="7"/>
        <v>1.5</v>
      </c>
      <c r="T96">
        <f t="shared" si="13"/>
        <v>1.9928917827715064E-2</v>
      </c>
      <c r="U96">
        <f t="shared" si="8"/>
        <v>2.9893376741572594E-2</v>
      </c>
      <c r="W96">
        <f t="shared" si="9"/>
        <v>9.2159897088932956E-3</v>
      </c>
      <c r="X96">
        <f t="shared" si="10"/>
        <v>1.3275202170799139E-2</v>
      </c>
      <c r="Y96">
        <f t="shared" si="11"/>
        <v>2.0563574694867859E-2</v>
      </c>
      <c r="Z96">
        <v>0</v>
      </c>
      <c r="AA96">
        <v>0</v>
      </c>
      <c r="AC96">
        <f t="shared" si="12"/>
        <v>1.0634323800153691E-2</v>
      </c>
    </row>
    <row r="97" spans="1:29" x14ac:dyDescent="0.25">
      <c r="A97" t="s">
        <v>18</v>
      </c>
      <c r="B97" t="s">
        <v>114</v>
      </c>
      <c r="C97">
        <v>7</v>
      </c>
      <c r="D97">
        <v>9.3000000000000007</v>
      </c>
      <c r="E97">
        <v>6.1</v>
      </c>
      <c r="F97">
        <v>8.6999999999999993</v>
      </c>
      <c r="G97">
        <v>4.0999999999999996</v>
      </c>
      <c r="H97">
        <v>3</v>
      </c>
      <c r="I97">
        <v>5</v>
      </c>
      <c r="J97">
        <v>6.1</v>
      </c>
      <c r="K97">
        <v>6.5</v>
      </c>
      <c r="L97">
        <v>8</v>
      </c>
      <c r="M97">
        <v>7.8</v>
      </c>
      <c r="N97">
        <v>8.4</v>
      </c>
      <c r="O97">
        <v>13812.7</v>
      </c>
      <c r="P97">
        <v>99.8</v>
      </c>
      <c r="Q97">
        <v>129.80000000000001</v>
      </c>
      <c r="R97">
        <v>28.8</v>
      </c>
      <c r="S97">
        <f t="shared" si="7"/>
        <v>1.5</v>
      </c>
      <c r="T97">
        <f t="shared" si="13"/>
        <v>2.9712897318511733E-2</v>
      </c>
      <c r="U97">
        <f t="shared" si="8"/>
        <v>4.4569345977767599E-2</v>
      </c>
      <c r="W97">
        <f t="shared" si="9"/>
        <v>1.050299393907167E-2</v>
      </c>
      <c r="X97">
        <f t="shared" si="10"/>
        <v>1.4411836420183462E-2</v>
      </c>
      <c r="Y97">
        <f t="shared" si="11"/>
        <v>2.0861614278116506E-2</v>
      </c>
      <c r="Z97">
        <v>0</v>
      </c>
      <c r="AA97">
        <v>0</v>
      </c>
      <c r="AC97">
        <f t="shared" si="12"/>
        <v>1.1233925199267674E-2</v>
      </c>
    </row>
    <row r="98" spans="1:29" x14ac:dyDescent="0.25">
      <c r="A98" t="s">
        <v>18</v>
      </c>
      <c r="B98" t="s">
        <v>115</v>
      </c>
      <c r="C98">
        <v>1.5</v>
      </c>
      <c r="D98">
        <v>4.2</v>
      </c>
      <c r="E98">
        <v>7.9</v>
      </c>
      <c r="F98">
        <v>11.5</v>
      </c>
      <c r="G98">
        <v>4</v>
      </c>
      <c r="H98">
        <v>4</v>
      </c>
      <c r="I98">
        <v>5.5</v>
      </c>
      <c r="J98">
        <v>6.6</v>
      </c>
      <c r="K98">
        <v>6.7</v>
      </c>
      <c r="L98">
        <v>8.3000000000000007</v>
      </c>
      <c r="M98">
        <v>8.3000000000000007</v>
      </c>
      <c r="N98">
        <v>8.6999999999999993</v>
      </c>
      <c r="O98">
        <v>14296.2</v>
      </c>
      <c r="P98">
        <v>102.3</v>
      </c>
      <c r="Q98">
        <v>126.8</v>
      </c>
      <c r="R98">
        <v>27</v>
      </c>
      <c r="S98">
        <f t="shared" si="7"/>
        <v>1.2000000000000002</v>
      </c>
      <c r="T98">
        <f t="shared" si="13"/>
        <v>2.3136253368028808E-2</v>
      </c>
      <c r="U98">
        <f t="shared" si="8"/>
        <v>2.7763504041634572E-2</v>
      </c>
      <c r="W98">
        <f t="shared" si="9"/>
        <v>1.0766189040537244E-2</v>
      </c>
      <c r="X98">
        <f t="shared" si="10"/>
        <v>1.5962007962524005E-2</v>
      </c>
      <c r="Y98">
        <f t="shared" si="11"/>
        <v>2.4010555880709501E-2</v>
      </c>
      <c r="Z98">
        <v>0</v>
      </c>
      <c r="AA98">
        <v>0</v>
      </c>
      <c r="AC98">
        <f t="shared" si="12"/>
        <v>1.3126105721125023E-2</v>
      </c>
    </row>
    <row r="99" spans="1:29" x14ac:dyDescent="0.25">
      <c r="A99" t="s">
        <v>18</v>
      </c>
      <c r="B99" t="s">
        <v>116</v>
      </c>
      <c r="C99">
        <v>7.5</v>
      </c>
      <c r="D99">
        <v>10.199999999999999</v>
      </c>
      <c r="E99">
        <v>4.5</v>
      </c>
      <c r="F99">
        <v>6.4</v>
      </c>
      <c r="G99">
        <v>3.9</v>
      </c>
      <c r="H99">
        <v>3.2</v>
      </c>
      <c r="I99">
        <v>5.7</v>
      </c>
      <c r="J99">
        <v>6.5</v>
      </c>
      <c r="K99">
        <v>6.4</v>
      </c>
      <c r="L99">
        <v>8.6</v>
      </c>
      <c r="M99">
        <v>8.3000000000000007</v>
      </c>
      <c r="N99">
        <v>9.1999999999999993</v>
      </c>
      <c r="O99">
        <v>13618.5</v>
      </c>
      <c r="P99">
        <v>104.9</v>
      </c>
      <c r="Q99">
        <v>125.5</v>
      </c>
      <c r="R99">
        <v>33.5</v>
      </c>
      <c r="S99">
        <f t="shared" si="7"/>
        <v>0.70000000000000018</v>
      </c>
      <c r="T99">
        <f t="shared" si="13"/>
        <v>3.6515212975097473E-2</v>
      </c>
      <c r="U99">
        <f t="shared" si="8"/>
        <v>2.5560649082568238E-2</v>
      </c>
      <c r="W99">
        <f t="shared" si="9"/>
        <v>1.440658414517027E-2</v>
      </c>
      <c r="X99">
        <f t="shared" si="10"/>
        <v>2.1373281836955998E-2</v>
      </c>
      <c r="Y99">
        <f t="shared" si="11"/>
        <v>2.9437358377359116E-2</v>
      </c>
      <c r="Z99">
        <v>0</v>
      </c>
      <c r="AA99">
        <v>0</v>
      </c>
      <c r="AC99">
        <f t="shared" si="12"/>
        <v>1.7334105878917407E-2</v>
      </c>
    </row>
    <row r="100" spans="1:29" x14ac:dyDescent="0.25">
      <c r="A100" t="s">
        <v>18</v>
      </c>
      <c r="B100" t="s">
        <v>117</v>
      </c>
      <c r="C100">
        <v>0.5</v>
      </c>
      <c r="D100">
        <v>2.8</v>
      </c>
      <c r="E100">
        <v>4.7</v>
      </c>
      <c r="F100">
        <v>7.3</v>
      </c>
      <c r="G100">
        <v>4</v>
      </c>
      <c r="H100">
        <v>3.7</v>
      </c>
      <c r="I100">
        <v>6</v>
      </c>
      <c r="J100">
        <v>6.1</v>
      </c>
      <c r="K100">
        <v>6.1</v>
      </c>
      <c r="L100">
        <v>8.1999999999999993</v>
      </c>
      <c r="M100">
        <v>8</v>
      </c>
      <c r="N100">
        <v>9.5</v>
      </c>
      <c r="O100">
        <v>13613.3</v>
      </c>
      <c r="P100">
        <v>107.2</v>
      </c>
      <c r="Q100">
        <v>138.80000000000001</v>
      </c>
      <c r="R100">
        <v>21.9</v>
      </c>
      <c r="S100">
        <f t="shared" si="7"/>
        <v>9.9999999999999645E-2</v>
      </c>
      <c r="T100">
        <f t="shared" si="13"/>
        <v>9.1211960745610901E-2</v>
      </c>
      <c r="U100">
        <f t="shared" si="8"/>
        <v>9.1211960745610585E-3</v>
      </c>
      <c r="W100">
        <f t="shared" si="9"/>
        <v>2.385810374039915E-2</v>
      </c>
      <c r="X100">
        <f t="shared" si="10"/>
        <v>3.2355967115699852E-2</v>
      </c>
      <c r="Y100">
        <f t="shared" si="11"/>
        <v>3.335282692637645E-2</v>
      </c>
      <c r="Z100">
        <v>0</v>
      </c>
      <c r="AA100">
        <v>0</v>
      </c>
      <c r="AC100">
        <f t="shared" si="12"/>
        <v>2.1820055586822269E-2</v>
      </c>
    </row>
    <row r="101" spans="1:29" x14ac:dyDescent="0.25">
      <c r="A101" t="s">
        <v>18</v>
      </c>
      <c r="B101" t="s">
        <v>118</v>
      </c>
      <c r="C101">
        <v>2.5</v>
      </c>
      <c r="D101">
        <v>4.7</v>
      </c>
      <c r="E101">
        <v>1.4</v>
      </c>
      <c r="F101">
        <v>3.7</v>
      </c>
      <c r="G101">
        <v>3.9</v>
      </c>
      <c r="H101">
        <v>2.9</v>
      </c>
      <c r="I101">
        <v>6</v>
      </c>
      <c r="J101">
        <v>5.6</v>
      </c>
      <c r="K101">
        <v>5.8</v>
      </c>
      <c r="L101">
        <v>8</v>
      </c>
      <c r="M101">
        <v>7.6</v>
      </c>
      <c r="N101">
        <v>9.5</v>
      </c>
      <c r="O101">
        <v>12175.9</v>
      </c>
      <c r="P101">
        <v>109.6</v>
      </c>
      <c r="Q101">
        <v>143.80000000000001</v>
      </c>
      <c r="R101">
        <v>31.7</v>
      </c>
      <c r="S101">
        <f t="shared" si="7"/>
        <v>-0.20000000000000018</v>
      </c>
      <c r="T101">
        <f t="shared" si="13"/>
        <v>0.10242864101695678</v>
      </c>
      <c r="U101">
        <f t="shared" si="8"/>
        <v>-2.0485728203391375E-2</v>
      </c>
      <c r="W101">
        <f t="shared" si="9"/>
        <v>2.6461868296652528E-2</v>
      </c>
      <c r="X101">
        <f t="shared" si="10"/>
        <v>3.5973242512862921E-2</v>
      </c>
      <c r="Y101">
        <f t="shared" si="11"/>
        <v>3.4966953469819553E-2</v>
      </c>
      <c r="Z101">
        <v>0</v>
      </c>
      <c r="AA101">
        <v>0</v>
      </c>
      <c r="AC101">
        <f t="shared" si="12"/>
        <v>2.3189235088522244E-2</v>
      </c>
    </row>
    <row r="102" spans="1:29" x14ac:dyDescent="0.25">
      <c r="A102" t="s">
        <v>18</v>
      </c>
      <c r="B102" t="s">
        <v>119</v>
      </c>
      <c r="C102">
        <v>-1.1000000000000001</v>
      </c>
      <c r="D102">
        <v>1.3</v>
      </c>
      <c r="E102">
        <v>3.7</v>
      </c>
      <c r="F102">
        <v>6.5</v>
      </c>
      <c r="G102">
        <v>4.2</v>
      </c>
      <c r="H102">
        <v>3.9</v>
      </c>
      <c r="I102">
        <v>4.8</v>
      </c>
      <c r="J102">
        <v>4.9000000000000004</v>
      </c>
      <c r="K102">
        <v>5.3</v>
      </c>
      <c r="L102">
        <v>7.5</v>
      </c>
      <c r="M102">
        <v>7</v>
      </c>
      <c r="N102">
        <v>8.6</v>
      </c>
      <c r="O102">
        <v>10645.9</v>
      </c>
      <c r="P102">
        <v>112.1</v>
      </c>
      <c r="Q102">
        <v>142.9</v>
      </c>
      <c r="R102">
        <v>32.799999999999997</v>
      </c>
      <c r="S102">
        <f t="shared" si="7"/>
        <v>0.5</v>
      </c>
      <c r="T102">
        <f t="shared" si="13"/>
        <v>0.11953404293269626</v>
      </c>
      <c r="U102">
        <f t="shared" si="8"/>
        <v>5.976702146634813E-2</v>
      </c>
      <c r="W102">
        <f t="shared" si="9"/>
        <v>2.6079247075452731E-2</v>
      </c>
      <c r="X102">
        <f t="shared" si="10"/>
        <v>3.256062836962012E-2</v>
      </c>
      <c r="Y102">
        <f t="shared" si="11"/>
        <v>2.9692450697985297E-2</v>
      </c>
      <c r="Z102">
        <v>0</v>
      </c>
      <c r="AA102">
        <v>0</v>
      </c>
      <c r="AC102">
        <f t="shared" si="12"/>
        <v>2.0450841429029119E-2</v>
      </c>
    </row>
    <row r="103" spans="1:29" x14ac:dyDescent="0.25">
      <c r="A103" t="s">
        <v>18</v>
      </c>
      <c r="B103" t="s">
        <v>120</v>
      </c>
      <c r="C103">
        <v>2.4</v>
      </c>
      <c r="D103">
        <v>4.9000000000000004</v>
      </c>
      <c r="E103">
        <v>-0.7</v>
      </c>
      <c r="F103">
        <v>1.2</v>
      </c>
      <c r="G103">
        <v>4.4000000000000004</v>
      </c>
      <c r="H103">
        <v>2.8</v>
      </c>
      <c r="I103">
        <v>3.7</v>
      </c>
      <c r="J103">
        <v>4.9000000000000004</v>
      </c>
      <c r="K103">
        <v>5.5</v>
      </c>
      <c r="L103">
        <v>7.5</v>
      </c>
      <c r="M103">
        <v>7.1</v>
      </c>
      <c r="N103">
        <v>7.3</v>
      </c>
      <c r="O103">
        <v>11407.2</v>
      </c>
      <c r="P103">
        <v>114.2</v>
      </c>
      <c r="Q103">
        <v>141.9</v>
      </c>
      <c r="R103">
        <v>34.700000000000003</v>
      </c>
      <c r="S103">
        <f t="shared" si="7"/>
        <v>1.7999999999999998</v>
      </c>
      <c r="T103">
        <f t="shared" si="13"/>
        <v>0.12281682559415838</v>
      </c>
      <c r="U103">
        <f t="shared" si="8"/>
        <v>0.22107028606948506</v>
      </c>
      <c r="W103">
        <f t="shared" si="9"/>
        <v>2.1621770872306781E-2</v>
      </c>
      <c r="X103">
        <f t="shared" si="10"/>
        <v>2.2913799079750163E-2</v>
      </c>
      <c r="Y103">
        <f t="shared" si="11"/>
        <v>2.1921127198648291E-2</v>
      </c>
      <c r="Z103">
        <v>1</v>
      </c>
      <c r="AA103">
        <v>0</v>
      </c>
      <c r="AC103">
        <f t="shared" si="12"/>
        <v>1.5866247607654885E-2</v>
      </c>
    </row>
    <row r="104" spans="1:29" x14ac:dyDescent="0.25">
      <c r="A104" t="s">
        <v>18</v>
      </c>
      <c r="B104" t="s">
        <v>121</v>
      </c>
      <c r="C104">
        <v>-1.6</v>
      </c>
      <c r="D104">
        <v>-0.1</v>
      </c>
      <c r="E104">
        <v>9.6</v>
      </c>
      <c r="F104">
        <v>9.8000000000000007</v>
      </c>
      <c r="G104">
        <v>4.8</v>
      </c>
      <c r="H104">
        <v>1.1000000000000001</v>
      </c>
      <c r="I104">
        <v>3.2</v>
      </c>
      <c r="J104">
        <v>4.5999999999999996</v>
      </c>
      <c r="K104">
        <v>5.3</v>
      </c>
      <c r="L104">
        <v>7.2</v>
      </c>
      <c r="M104">
        <v>7</v>
      </c>
      <c r="N104">
        <v>6.6</v>
      </c>
      <c r="O104">
        <v>9563</v>
      </c>
      <c r="P104">
        <v>116.3</v>
      </c>
      <c r="Q104">
        <v>143.6</v>
      </c>
      <c r="R104">
        <v>43.7</v>
      </c>
      <c r="S104">
        <f t="shared" si="7"/>
        <v>2.0999999999999996</v>
      </c>
      <c r="T104">
        <f t="shared" si="13"/>
        <v>3.3997608541419623E-2</v>
      </c>
      <c r="U104">
        <f t="shared" si="8"/>
        <v>7.1394977936981199E-2</v>
      </c>
      <c r="W104">
        <f t="shared" si="9"/>
        <v>8.8100134227554229E-3</v>
      </c>
      <c r="X104">
        <f t="shared" si="10"/>
        <v>1.028120417708234E-2</v>
      </c>
      <c r="Y104">
        <f t="shared" si="11"/>
        <v>1.4636295691304684E-2</v>
      </c>
      <c r="Z104">
        <v>1</v>
      </c>
      <c r="AA104">
        <v>0</v>
      </c>
      <c r="AC104">
        <f t="shared" si="12"/>
        <v>7.1723132185933071E-3</v>
      </c>
    </row>
    <row r="105" spans="1:29" x14ac:dyDescent="0.25">
      <c r="A105" t="s">
        <v>18</v>
      </c>
      <c r="B105" t="s">
        <v>122</v>
      </c>
      <c r="C105">
        <v>1.1000000000000001</v>
      </c>
      <c r="D105">
        <v>2.4</v>
      </c>
      <c r="E105">
        <v>-5</v>
      </c>
      <c r="F105">
        <v>-4.7</v>
      </c>
      <c r="G105">
        <v>5.5</v>
      </c>
      <c r="H105">
        <v>-0.3</v>
      </c>
      <c r="I105">
        <v>1.9</v>
      </c>
      <c r="J105">
        <v>4.2</v>
      </c>
      <c r="K105">
        <v>5.0999999999999996</v>
      </c>
      <c r="L105">
        <v>7.1</v>
      </c>
      <c r="M105">
        <v>6.8</v>
      </c>
      <c r="N105">
        <v>5.2</v>
      </c>
      <c r="O105">
        <v>10707.7</v>
      </c>
      <c r="P105">
        <v>118.3</v>
      </c>
      <c r="Q105">
        <v>138.80000000000001</v>
      </c>
      <c r="R105">
        <v>35.299999999999997</v>
      </c>
      <c r="S105">
        <f t="shared" si="7"/>
        <v>3.1999999999999997</v>
      </c>
      <c r="T105">
        <f t="shared" si="13"/>
        <v>-3.5389397214242183E-2</v>
      </c>
      <c r="U105">
        <f t="shared" si="8"/>
        <v>-0.11324607108557498</v>
      </c>
      <c r="W105">
        <f t="shared" si="9"/>
        <v>-4.4543920883558441E-3</v>
      </c>
      <c r="X105">
        <f t="shared" si="10"/>
        <v>-6.2650924425701575E-3</v>
      </c>
      <c r="Y105">
        <f t="shared" si="11"/>
        <v>-5.3331500970851325E-3</v>
      </c>
      <c r="Z105">
        <v>1</v>
      </c>
      <c r="AA105">
        <v>0</v>
      </c>
      <c r="AC105">
        <f t="shared" si="12"/>
        <v>-9.8269814802722476E-3</v>
      </c>
    </row>
    <row r="106" spans="1:29" x14ac:dyDescent="0.25">
      <c r="A106" t="s">
        <v>18</v>
      </c>
      <c r="B106" t="s">
        <v>123</v>
      </c>
      <c r="C106">
        <v>3.5</v>
      </c>
      <c r="D106">
        <v>4.9000000000000004</v>
      </c>
      <c r="E106">
        <v>9.3000000000000007</v>
      </c>
      <c r="F106">
        <v>10.1</v>
      </c>
      <c r="G106">
        <v>5.7</v>
      </c>
      <c r="H106">
        <v>1.3</v>
      </c>
      <c r="I106">
        <v>1.7</v>
      </c>
      <c r="J106">
        <v>4.5</v>
      </c>
      <c r="K106">
        <v>5.4</v>
      </c>
      <c r="L106">
        <v>7.4</v>
      </c>
      <c r="M106">
        <v>7</v>
      </c>
      <c r="N106">
        <v>4.8</v>
      </c>
      <c r="O106">
        <v>10775.7</v>
      </c>
      <c r="P106">
        <v>120.4</v>
      </c>
      <c r="Q106">
        <v>139</v>
      </c>
      <c r="R106">
        <v>26.1</v>
      </c>
      <c r="S106">
        <f t="shared" si="7"/>
        <v>3.7</v>
      </c>
      <c r="T106">
        <f t="shared" si="13"/>
        <v>-2.7671151805129954E-2</v>
      </c>
      <c r="U106">
        <f t="shared" si="8"/>
        <v>-0.10238326167898083</v>
      </c>
      <c r="W106">
        <f t="shared" si="9"/>
        <v>-5.3196186507504049E-3</v>
      </c>
      <c r="X106">
        <f t="shared" si="10"/>
        <v>-9.2254407186573659E-3</v>
      </c>
      <c r="Y106">
        <f t="shared" si="11"/>
        <v>-1.1326115547837797E-2</v>
      </c>
      <c r="Z106">
        <v>0</v>
      </c>
      <c r="AA106">
        <v>0</v>
      </c>
      <c r="AC106">
        <f t="shared" si="12"/>
        <v>-1.3681170539156439E-2</v>
      </c>
    </row>
    <row r="107" spans="1:29" x14ac:dyDescent="0.25">
      <c r="A107" t="s">
        <v>18</v>
      </c>
      <c r="B107" t="s">
        <v>124</v>
      </c>
      <c r="C107">
        <v>2.4</v>
      </c>
      <c r="D107">
        <v>3.9</v>
      </c>
      <c r="E107">
        <v>2.7</v>
      </c>
      <c r="F107">
        <v>5.9</v>
      </c>
      <c r="G107">
        <v>5.8</v>
      </c>
      <c r="H107">
        <v>3.2</v>
      </c>
      <c r="I107">
        <v>1.7</v>
      </c>
      <c r="J107">
        <v>4.5</v>
      </c>
      <c r="K107">
        <v>5.4</v>
      </c>
      <c r="L107">
        <v>7.5</v>
      </c>
      <c r="M107">
        <v>6.8</v>
      </c>
      <c r="N107">
        <v>4.8</v>
      </c>
      <c r="O107">
        <v>9384</v>
      </c>
      <c r="P107">
        <v>123.5</v>
      </c>
      <c r="Q107">
        <v>139.5</v>
      </c>
      <c r="R107">
        <v>28.4</v>
      </c>
      <c r="S107">
        <f t="shared" si="7"/>
        <v>3.7</v>
      </c>
      <c r="T107">
        <f t="shared" si="13"/>
        <v>-1.7057982904576739E-2</v>
      </c>
      <c r="U107">
        <f t="shared" si="8"/>
        <v>-6.3114536746933944E-2</v>
      </c>
      <c r="W107">
        <f t="shared" si="9"/>
        <v>-3.9235411872338343E-3</v>
      </c>
      <c r="X107">
        <f t="shared" si="10"/>
        <v>-7.9924770479733974E-3</v>
      </c>
      <c r="Y107">
        <f t="shared" si="11"/>
        <v>-9.7748947813329386E-3</v>
      </c>
      <c r="Z107">
        <v>0</v>
      </c>
      <c r="AA107">
        <v>0</v>
      </c>
      <c r="AC107">
        <f t="shared" si="12"/>
        <v>-1.2076807513332732E-2</v>
      </c>
    </row>
    <row r="108" spans="1:29" x14ac:dyDescent="0.25">
      <c r="A108" t="s">
        <v>18</v>
      </c>
      <c r="B108" t="s">
        <v>125</v>
      </c>
      <c r="C108">
        <v>1.8</v>
      </c>
      <c r="D108">
        <v>3.7</v>
      </c>
      <c r="E108">
        <v>-0.3</v>
      </c>
      <c r="F108">
        <v>1.6</v>
      </c>
      <c r="G108">
        <v>5.7</v>
      </c>
      <c r="H108">
        <v>2.2000000000000002</v>
      </c>
      <c r="I108">
        <v>1.6</v>
      </c>
      <c r="J108">
        <v>3.4</v>
      </c>
      <c r="K108">
        <v>4.5</v>
      </c>
      <c r="L108">
        <v>7.2</v>
      </c>
      <c r="M108">
        <v>6.3</v>
      </c>
      <c r="N108">
        <v>4.8</v>
      </c>
      <c r="O108">
        <v>7773.6</v>
      </c>
      <c r="P108">
        <v>126.6</v>
      </c>
      <c r="Q108">
        <v>141.19999999999999</v>
      </c>
      <c r="R108">
        <v>45.1</v>
      </c>
      <c r="S108">
        <f t="shared" si="7"/>
        <v>2.9</v>
      </c>
      <c r="T108">
        <f t="shared" si="13"/>
        <v>-1.6854331554982189E-2</v>
      </c>
      <c r="U108">
        <f t="shared" si="8"/>
        <v>-4.8877561509448345E-2</v>
      </c>
      <c r="W108">
        <f t="shared" si="9"/>
        <v>-8.8795248140546542E-4</v>
      </c>
      <c r="X108">
        <f t="shared" si="10"/>
        <v>-1.7976182597369476E-3</v>
      </c>
      <c r="Y108">
        <f t="shared" si="11"/>
        <v>8.6876633710501749E-4</v>
      </c>
      <c r="Z108">
        <v>0</v>
      </c>
      <c r="AA108">
        <v>0</v>
      </c>
      <c r="AC108">
        <f t="shared" si="12"/>
        <v>-4.6183416530300178E-3</v>
      </c>
    </row>
    <row r="109" spans="1:29" x14ac:dyDescent="0.25">
      <c r="A109" t="s">
        <v>18</v>
      </c>
      <c r="B109" t="s">
        <v>126</v>
      </c>
      <c r="C109">
        <v>0.6</v>
      </c>
      <c r="D109">
        <v>2.9</v>
      </c>
      <c r="E109">
        <v>2.4</v>
      </c>
      <c r="F109">
        <v>4.3</v>
      </c>
      <c r="G109">
        <v>5.9</v>
      </c>
      <c r="H109">
        <v>2.4</v>
      </c>
      <c r="I109">
        <v>1.3</v>
      </c>
      <c r="J109">
        <v>3.1</v>
      </c>
      <c r="K109">
        <v>4.3</v>
      </c>
      <c r="L109">
        <v>6.9</v>
      </c>
      <c r="M109">
        <v>6.1</v>
      </c>
      <c r="N109">
        <v>4.5</v>
      </c>
      <c r="O109">
        <v>8343.2000000000007</v>
      </c>
      <c r="P109">
        <v>129.19999999999999</v>
      </c>
      <c r="Q109">
        <v>144.4</v>
      </c>
      <c r="R109">
        <v>42.6</v>
      </c>
      <c r="S109">
        <f t="shared" si="7"/>
        <v>3</v>
      </c>
      <c r="T109">
        <f t="shared" si="13"/>
        <v>3.9553178386021765E-2</v>
      </c>
      <c r="U109">
        <f t="shared" si="8"/>
        <v>0.11865953515806529</v>
      </c>
      <c r="W109">
        <f t="shared" si="9"/>
        <v>6.1559041912540753E-3</v>
      </c>
      <c r="X109">
        <f t="shared" si="10"/>
        <v>3.9840113926393021E-3</v>
      </c>
      <c r="Y109">
        <f t="shared" si="11"/>
        <v>5.710021396976326E-3</v>
      </c>
      <c r="Z109">
        <v>0</v>
      </c>
      <c r="AA109">
        <v>0</v>
      </c>
      <c r="AC109">
        <f t="shared" si="12"/>
        <v>1.3669539684179177E-3</v>
      </c>
    </row>
    <row r="110" spans="1:29" x14ac:dyDescent="0.25">
      <c r="A110" t="s">
        <v>18</v>
      </c>
      <c r="B110" t="s">
        <v>127</v>
      </c>
      <c r="C110">
        <v>2.2000000000000002</v>
      </c>
      <c r="D110">
        <v>4.0999999999999996</v>
      </c>
      <c r="E110">
        <v>0.9</v>
      </c>
      <c r="F110">
        <v>3.8</v>
      </c>
      <c r="G110">
        <v>5.9</v>
      </c>
      <c r="H110">
        <v>4.2</v>
      </c>
      <c r="I110">
        <v>1.2</v>
      </c>
      <c r="J110">
        <v>2.9</v>
      </c>
      <c r="K110">
        <v>4.2</v>
      </c>
      <c r="L110">
        <v>6.2</v>
      </c>
      <c r="M110">
        <v>5.8</v>
      </c>
      <c r="N110">
        <v>4.3</v>
      </c>
      <c r="O110">
        <v>8051.9</v>
      </c>
      <c r="P110">
        <v>131.80000000000001</v>
      </c>
      <c r="Q110">
        <v>151.69999999999999</v>
      </c>
      <c r="R110">
        <v>34.700000000000003</v>
      </c>
      <c r="S110">
        <f t="shared" si="7"/>
        <v>3</v>
      </c>
      <c r="T110">
        <f t="shared" si="13"/>
        <v>8.7430953223794822E-2</v>
      </c>
      <c r="U110">
        <f t="shared" si="8"/>
        <v>0.26229285967138449</v>
      </c>
      <c r="W110">
        <f t="shared" si="9"/>
        <v>1.2453842448964419E-2</v>
      </c>
      <c r="X110">
        <f t="shared" si="10"/>
        <v>9.5461161288679115E-3</v>
      </c>
      <c r="Y110">
        <f t="shared" si="11"/>
        <v>1.0945312442162297E-2</v>
      </c>
      <c r="Z110">
        <v>0</v>
      </c>
      <c r="AA110">
        <v>0</v>
      </c>
      <c r="AC110">
        <f t="shared" si="12"/>
        <v>7.2352370747340872E-3</v>
      </c>
    </row>
    <row r="111" spans="1:29" x14ac:dyDescent="0.25">
      <c r="A111" t="s">
        <v>18</v>
      </c>
      <c r="B111" t="s">
        <v>128</v>
      </c>
      <c r="C111">
        <v>3.5</v>
      </c>
      <c r="D111">
        <v>4.7</v>
      </c>
      <c r="E111">
        <v>5</v>
      </c>
      <c r="F111">
        <v>5.0999999999999996</v>
      </c>
      <c r="G111">
        <v>6.1</v>
      </c>
      <c r="H111">
        <v>-0.7</v>
      </c>
      <c r="I111">
        <v>1</v>
      </c>
      <c r="J111">
        <v>2.6</v>
      </c>
      <c r="K111">
        <v>3.8</v>
      </c>
      <c r="L111">
        <v>5.3</v>
      </c>
      <c r="M111">
        <v>5.5</v>
      </c>
      <c r="N111">
        <v>4.2</v>
      </c>
      <c r="O111">
        <v>9342.4</v>
      </c>
      <c r="P111">
        <v>134.69999999999999</v>
      </c>
      <c r="Q111">
        <v>151.1</v>
      </c>
      <c r="R111">
        <v>29.1</v>
      </c>
      <c r="S111">
        <f t="shared" si="7"/>
        <v>2.8</v>
      </c>
      <c r="T111">
        <f t="shared" si="13"/>
        <v>7.9877268017273517E-2</v>
      </c>
      <c r="U111">
        <f t="shared" si="8"/>
        <v>0.22365635044836582</v>
      </c>
      <c r="W111">
        <f t="shared" si="9"/>
        <v>1.2212415589528193E-2</v>
      </c>
      <c r="X111">
        <f t="shared" si="10"/>
        <v>1.0211381857370716E-2</v>
      </c>
      <c r="Y111">
        <f t="shared" si="11"/>
        <v>1.1755390520879124E-2</v>
      </c>
      <c r="Z111">
        <v>0</v>
      </c>
      <c r="AA111">
        <v>0</v>
      </c>
      <c r="AC111">
        <f t="shared" si="12"/>
        <v>7.3759038539184373E-3</v>
      </c>
    </row>
    <row r="112" spans="1:29" x14ac:dyDescent="0.25">
      <c r="A112" t="s">
        <v>18</v>
      </c>
      <c r="B112" t="s">
        <v>129</v>
      </c>
      <c r="C112">
        <v>7</v>
      </c>
      <c r="D112">
        <v>9.3000000000000007</v>
      </c>
      <c r="E112">
        <v>6.9</v>
      </c>
      <c r="F112">
        <v>9.6</v>
      </c>
      <c r="G112">
        <v>6.1</v>
      </c>
      <c r="H112">
        <v>3</v>
      </c>
      <c r="I112">
        <v>0.9</v>
      </c>
      <c r="J112">
        <v>3.1</v>
      </c>
      <c r="K112">
        <v>4.4000000000000004</v>
      </c>
      <c r="L112">
        <v>5.6</v>
      </c>
      <c r="M112">
        <v>6</v>
      </c>
      <c r="N112">
        <v>4</v>
      </c>
      <c r="O112">
        <v>9649.7000000000007</v>
      </c>
      <c r="P112">
        <v>138.6</v>
      </c>
      <c r="Q112">
        <v>149</v>
      </c>
      <c r="R112">
        <v>22.7</v>
      </c>
      <c r="S112">
        <f t="shared" si="7"/>
        <v>3.5000000000000004</v>
      </c>
      <c r="T112">
        <f t="shared" si="13"/>
        <v>5.3768980886317472E-2</v>
      </c>
      <c r="U112">
        <f t="shared" si="8"/>
        <v>0.18819143310211117</v>
      </c>
      <c r="W112">
        <f t="shared" si="9"/>
        <v>6.1453792837479716E-3</v>
      </c>
      <c r="X112">
        <f t="shared" si="10"/>
        <v>1.7785038165061525E-3</v>
      </c>
      <c r="Y112">
        <f t="shared" si="11"/>
        <v>2.4878321053818705E-3</v>
      </c>
      <c r="Z112">
        <v>0</v>
      </c>
      <c r="AA112">
        <v>0</v>
      </c>
      <c r="AC112">
        <f t="shared" si="12"/>
        <v>-9.0250809180146552E-5</v>
      </c>
    </row>
    <row r="113" spans="1:29" x14ac:dyDescent="0.25">
      <c r="A113" t="s">
        <v>18</v>
      </c>
      <c r="B113" t="s">
        <v>130</v>
      </c>
      <c r="C113">
        <v>4.7</v>
      </c>
      <c r="D113">
        <v>7.2</v>
      </c>
      <c r="E113">
        <v>1.1000000000000001</v>
      </c>
      <c r="F113">
        <v>2.9</v>
      </c>
      <c r="G113">
        <v>5.8</v>
      </c>
      <c r="H113">
        <v>1.5</v>
      </c>
      <c r="I113">
        <v>0.9</v>
      </c>
      <c r="J113">
        <v>3.2</v>
      </c>
      <c r="K113">
        <v>4.4000000000000004</v>
      </c>
      <c r="L113">
        <v>5.4</v>
      </c>
      <c r="M113">
        <v>5.9</v>
      </c>
      <c r="N113">
        <v>4</v>
      </c>
      <c r="O113">
        <v>10799.6</v>
      </c>
      <c r="P113">
        <v>143.1</v>
      </c>
      <c r="Q113">
        <v>147.1</v>
      </c>
      <c r="R113">
        <v>21.1</v>
      </c>
      <c r="S113">
        <f t="shared" si="7"/>
        <v>3.5000000000000004</v>
      </c>
      <c r="T113">
        <f t="shared" si="13"/>
        <v>1.8525401148665858E-2</v>
      </c>
      <c r="U113">
        <f t="shared" si="8"/>
        <v>6.4838904020330504E-2</v>
      </c>
      <c r="W113">
        <f t="shared" si="9"/>
        <v>1.5093683178978028E-3</v>
      </c>
      <c r="X113">
        <f t="shared" si="10"/>
        <v>-2.3158485723560481E-3</v>
      </c>
      <c r="Y113">
        <f t="shared" si="11"/>
        <v>-2.2926775373926702E-3</v>
      </c>
      <c r="Z113">
        <v>0</v>
      </c>
      <c r="AA113">
        <v>0</v>
      </c>
      <c r="AC113">
        <f t="shared" si="12"/>
        <v>-5.1299417373453782E-3</v>
      </c>
    </row>
    <row r="114" spans="1:29" x14ac:dyDescent="0.25">
      <c r="A114" t="s">
        <v>18</v>
      </c>
      <c r="B114" t="s">
        <v>131</v>
      </c>
      <c r="C114">
        <v>2.2000000000000002</v>
      </c>
      <c r="D114">
        <v>5.2</v>
      </c>
      <c r="E114">
        <v>1.9</v>
      </c>
      <c r="F114">
        <v>5.3</v>
      </c>
      <c r="G114">
        <v>5.7</v>
      </c>
      <c r="H114">
        <v>3.4</v>
      </c>
      <c r="I114">
        <v>0.9</v>
      </c>
      <c r="J114">
        <v>3</v>
      </c>
      <c r="K114">
        <v>4.0999999999999996</v>
      </c>
      <c r="L114">
        <v>5</v>
      </c>
      <c r="M114">
        <v>5.6</v>
      </c>
      <c r="N114">
        <v>4</v>
      </c>
      <c r="O114">
        <v>11039.4</v>
      </c>
      <c r="P114">
        <v>148.1</v>
      </c>
      <c r="Q114">
        <v>153.19999999999999</v>
      </c>
      <c r="R114">
        <v>21.6</v>
      </c>
      <c r="S114">
        <f t="shared" si="7"/>
        <v>3.1999999999999997</v>
      </c>
      <c r="T114">
        <f t="shared" si="13"/>
        <v>9.8393709520044649E-3</v>
      </c>
      <c r="U114">
        <f t="shared" si="8"/>
        <v>3.1485987046414282E-2</v>
      </c>
      <c r="W114">
        <f t="shared" si="9"/>
        <v>1.4950905337685722E-3</v>
      </c>
      <c r="X114">
        <f t="shared" si="10"/>
        <v>-1.0107307583927861E-3</v>
      </c>
      <c r="Y114">
        <f t="shared" si="11"/>
        <v>8.8196199162021314E-5</v>
      </c>
      <c r="Z114">
        <v>0</v>
      </c>
      <c r="AA114">
        <v>0</v>
      </c>
      <c r="AC114">
        <f t="shared" si="12"/>
        <v>-3.9138085132316928E-3</v>
      </c>
    </row>
    <row r="115" spans="1:29" x14ac:dyDescent="0.25">
      <c r="A115" t="s">
        <v>18</v>
      </c>
      <c r="B115" t="s">
        <v>132</v>
      </c>
      <c r="C115">
        <v>3.1</v>
      </c>
      <c r="D115">
        <v>6.5</v>
      </c>
      <c r="E115">
        <v>4.7</v>
      </c>
      <c r="F115">
        <v>7.6</v>
      </c>
      <c r="G115">
        <v>5.6</v>
      </c>
      <c r="H115">
        <v>3.2</v>
      </c>
      <c r="I115">
        <v>1.1000000000000001</v>
      </c>
      <c r="J115">
        <v>3.7</v>
      </c>
      <c r="K115">
        <v>4.7</v>
      </c>
      <c r="L115">
        <v>5.7</v>
      </c>
      <c r="M115">
        <v>6.1</v>
      </c>
      <c r="N115">
        <v>4</v>
      </c>
      <c r="O115">
        <v>11144.6</v>
      </c>
      <c r="P115">
        <v>153.80000000000001</v>
      </c>
      <c r="Q115">
        <v>163.4</v>
      </c>
      <c r="R115">
        <v>20</v>
      </c>
      <c r="S115">
        <f t="shared" si="7"/>
        <v>3.6</v>
      </c>
      <c r="T115">
        <f t="shared" si="13"/>
        <v>7.8259313147208631E-2</v>
      </c>
      <c r="U115">
        <f t="shared" si="8"/>
        <v>0.28173352732995111</v>
      </c>
      <c r="W115">
        <f t="shared" si="9"/>
        <v>8.9907865700101161E-3</v>
      </c>
      <c r="X115">
        <f t="shared" si="10"/>
        <v>3.8522191862506664E-3</v>
      </c>
      <c r="Y115">
        <f t="shared" si="11"/>
        <v>4.9832154817548418E-3</v>
      </c>
      <c r="Z115">
        <v>0</v>
      </c>
      <c r="AA115">
        <v>0</v>
      </c>
      <c r="AC115">
        <f t="shared" si="12"/>
        <v>2.8719049925924837E-3</v>
      </c>
    </row>
    <row r="116" spans="1:29" x14ac:dyDescent="0.25">
      <c r="A116" t="s">
        <v>18</v>
      </c>
      <c r="B116" t="s">
        <v>133</v>
      </c>
      <c r="C116">
        <v>3.8</v>
      </c>
      <c r="D116">
        <v>6.6</v>
      </c>
      <c r="E116">
        <v>2.6</v>
      </c>
      <c r="F116">
        <v>4.7</v>
      </c>
      <c r="G116">
        <v>5.4</v>
      </c>
      <c r="H116">
        <v>2.6</v>
      </c>
      <c r="I116">
        <v>1.5</v>
      </c>
      <c r="J116">
        <v>3.5</v>
      </c>
      <c r="K116">
        <v>4.4000000000000004</v>
      </c>
      <c r="L116">
        <v>5.4</v>
      </c>
      <c r="M116">
        <v>5.9</v>
      </c>
      <c r="N116">
        <v>4.4000000000000004</v>
      </c>
      <c r="O116">
        <v>10893.8</v>
      </c>
      <c r="P116">
        <v>159.19999999999999</v>
      </c>
      <c r="Q116">
        <v>174.4</v>
      </c>
      <c r="R116">
        <v>19.3</v>
      </c>
      <c r="S116">
        <f t="shared" si="7"/>
        <v>2.9000000000000004</v>
      </c>
      <c r="T116">
        <f t="shared" si="13"/>
        <v>0.15740520552942014</v>
      </c>
      <c r="U116">
        <f t="shared" si="8"/>
        <v>0.45647509603531844</v>
      </c>
      <c r="W116">
        <f t="shared" si="9"/>
        <v>2.2034495545750984E-2</v>
      </c>
      <c r="X116">
        <f t="shared" si="10"/>
        <v>1.8446634941969318E-2</v>
      </c>
      <c r="Y116">
        <f t="shared" si="11"/>
        <v>1.900709303314628E-2</v>
      </c>
      <c r="Z116">
        <v>0</v>
      </c>
      <c r="AA116">
        <v>0</v>
      </c>
      <c r="AC116">
        <f t="shared" si="12"/>
        <v>1.6028346523618973E-2</v>
      </c>
    </row>
    <row r="117" spans="1:29" x14ac:dyDescent="0.25">
      <c r="A117" t="s">
        <v>18</v>
      </c>
      <c r="B117" t="s">
        <v>134</v>
      </c>
      <c r="C117">
        <v>4.0999999999999996</v>
      </c>
      <c r="D117">
        <v>7.3</v>
      </c>
      <c r="E117">
        <v>5.0999999999999996</v>
      </c>
      <c r="F117">
        <v>8.8000000000000007</v>
      </c>
      <c r="G117">
        <v>5.4</v>
      </c>
      <c r="H117">
        <v>4.4000000000000004</v>
      </c>
      <c r="I117">
        <v>2</v>
      </c>
      <c r="J117">
        <v>3.5</v>
      </c>
      <c r="K117">
        <v>4.3</v>
      </c>
      <c r="L117">
        <v>5.0999999999999996</v>
      </c>
      <c r="M117">
        <v>5.7</v>
      </c>
      <c r="N117">
        <v>4.9000000000000004</v>
      </c>
      <c r="O117">
        <v>11951.5</v>
      </c>
      <c r="P117">
        <v>165.1</v>
      </c>
      <c r="Q117">
        <v>178.4</v>
      </c>
      <c r="R117">
        <v>16.600000000000001</v>
      </c>
      <c r="S117">
        <f t="shared" si="7"/>
        <v>2.2999999999999998</v>
      </c>
      <c r="T117">
        <f t="shared" si="13"/>
        <v>0.19291559253851717</v>
      </c>
      <c r="U117">
        <f t="shared" si="8"/>
        <v>0.44370586283858948</v>
      </c>
      <c r="W117">
        <f t="shared" si="9"/>
        <v>2.8962202873701624E-2</v>
      </c>
      <c r="X117">
        <f t="shared" si="10"/>
        <v>2.7200383131977153E-2</v>
      </c>
      <c r="Y117">
        <f t="shared" si="11"/>
        <v>2.4044639589188808E-2</v>
      </c>
      <c r="Z117">
        <v>0</v>
      </c>
      <c r="AA117">
        <v>0</v>
      </c>
      <c r="AC117">
        <f t="shared" si="12"/>
        <v>2.0664246732133417E-2</v>
      </c>
    </row>
    <row r="118" spans="1:29" x14ac:dyDescent="0.25">
      <c r="A118" t="s">
        <v>18</v>
      </c>
      <c r="B118" t="s">
        <v>135</v>
      </c>
      <c r="C118">
        <v>4.5</v>
      </c>
      <c r="D118">
        <v>7.9</v>
      </c>
      <c r="E118">
        <v>-4.5999999999999996</v>
      </c>
      <c r="F118">
        <v>-2.4</v>
      </c>
      <c r="G118">
        <v>5.3</v>
      </c>
      <c r="H118">
        <v>2</v>
      </c>
      <c r="I118">
        <v>2.5</v>
      </c>
      <c r="J118">
        <v>3.9</v>
      </c>
      <c r="K118">
        <v>4.4000000000000004</v>
      </c>
      <c r="L118">
        <v>5.2</v>
      </c>
      <c r="M118">
        <v>5.8</v>
      </c>
      <c r="N118">
        <v>5.4</v>
      </c>
      <c r="O118">
        <v>11637.3</v>
      </c>
      <c r="P118">
        <v>171.9</v>
      </c>
      <c r="Q118">
        <v>179</v>
      </c>
      <c r="R118">
        <v>14.7</v>
      </c>
      <c r="S118">
        <f t="shared" si="7"/>
        <v>1.9000000000000004</v>
      </c>
      <c r="T118">
        <f t="shared" si="13"/>
        <v>0.15564154853426407</v>
      </c>
      <c r="U118">
        <f t="shared" si="8"/>
        <v>0.29571894221510181</v>
      </c>
      <c r="W118">
        <f t="shared" si="9"/>
        <v>2.5563500577294163E-2</v>
      </c>
      <c r="X118">
        <f t="shared" si="10"/>
        <v>2.5955745617871055E-2</v>
      </c>
      <c r="Y118">
        <f t="shared" si="11"/>
        <v>2.3019328466417532E-2</v>
      </c>
      <c r="Z118">
        <v>0</v>
      </c>
      <c r="AA118">
        <v>0</v>
      </c>
      <c r="AC118">
        <f t="shared" si="12"/>
        <v>1.8056493103140201E-2</v>
      </c>
    </row>
    <row r="119" spans="1:29" x14ac:dyDescent="0.25">
      <c r="A119" t="s">
        <v>18</v>
      </c>
      <c r="B119" t="s">
        <v>136</v>
      </c>
      <c r="C119">
        <v>1.9</v>
      </c>
      <c r="D119">
        <v>4.7</v>
      </c>
      <c r="E119">
        <v>3.9</v>
      </c>
      <c r="F119">
        <v>6.4</v>
      </c>
      <c r="G119">
        <v>5.0999999999999996</v>
      </c>
      <c r="H119">
        <v>2.7</v>
      </c>
      <c r="I119">
        <v>2.9</v>
      </c>
      <c r="J119">
        <v>3.9</v>
      </c>
      <c r="K119">
        <v>4.2</v>
      </c>
      <c r="L119">
        <v>5.4</v>
      </c>
      <c r="M119">
        <v>5.7</v>
      </c>
      <c r="N119">
        <v>5.9</v>
      </c>
      <c r="O119">
        <v>11856.7</v>
      </c>
      <c r="P119">
        <v>178.7</v>
      </c>
      <c r="Q119">
        <v>184.9</v>
      </c>
      <c r="R119">
        <v>17.7</v>
      </c>
      <c r="S119">
        <f t="shared" si="7"/>
        <v>1.3000000000000003</v>
      </c>
      <c r="T119">
        <f t="shared" si="13"/>
        <v>0.12361395596717663</v>
      </c>
      <c r="U119">
        <f t="shared" si="8"/>
        <v>0.16069814275732966</v>
      </c>
      <c r="W119">
        <f t="shared" si="9"/>
        <v>2.3607126995834345E-2</v>
      </c>
      <c r="X119">
        <f t="shared" si="10"/>
        <v>2.6863404106574805E-2</v>
      </c>
      <c r="Y119">
        <f t="shared" si="11"/>
        <v>2.4898056737809371E-2</v>
      </c>
      <c r="Z119">
        <v>0</v>
      </c>
      <c r="AA119">
        <v>0</v>
      </c>
      <c r="AC119">
        <f t="shared" si="12"/>
        <v>1.769768332049346E-2</v>
      </c>
    </row>
    <row r="120" spans="1:29" x14ac:dyDescent="0.25">
      <c r="A120" t="s">
        <v>18</v>
      </c>
      <c r="B120" t="s">
        <v>137</v>
      </c>
      <c r="C120">
        <v>3.6</v>
      </c>
      <c r="D120">
        <v>7.4</v>
      </c>
      <c r="E120">
        <v>1.2</v>
      </c>
      <c r="F120">
        <v>5.6</v>
      </c>
      <c r="G120">
        <v>5</v>
      </c>
      <c r="H120">
        <v>6.2</v>
      </c>
      <c r="I120">
        <v>3.4</v>
      </c>
      <c r="J120">
        <v>4</v>
      </c>
      <c r="K120">
        <v>4.3</v>
      </c>
      <c r="L120">
        <v>5.4</v>
      </c>
      <c r="M120">
        <v>5.8</v>
      </c>
      <c r="N120">
        <v>6.4</v>
      </c>
      <c r="O120">
        <v>12282.9</v>
      </c>
      <c r="P120">
        <v>184.9</v>
      </c>
      <c r="Q120">
        <v>190.4</v>
      </c>
      <c r="R120">
        <v>14.2</v>
      </c>
      <c r="S120">
        <f t="shared" si="7"/>
        <v>0.89999999999999991</v>
      </c>
      <c r="T120">
        <f t="shared" si="13"/>
        <v>8.7775610882385585E-2</v>
      </c>
      <c r="U120">
        <f t="shared" si="8"/>
        <v>7.8998049794147013E-2</v>
      </c>
      <c r="W120">
        <f t="shared" si="9"/>
        <v>2.0397279406690765E-2</v>
      </c>
      <c r="X120">
        <f t="shared" si="10"/>
        <v>2.5785556043039379E-2</v>
      </c>
      <c r="Y120">
        <f t="shared" si="11"/>
        <v>2.7289249032916438E-2</v>
      </c>
      <c r="Z120">
        <v>0</v>
      </c>
      <c r="AA120">
        <v>0</v>
      </c>
      <c r="AC120">
        <f t="shared" si="12"/>
        <v>1.7798144322389672E-2</v>
      </c>
    </row>
    <row r="121" spans="1:29" x14ac:dyDescent="0.25">
      <c r="A121" t="s">
        <v>18</v>
      </c>
      <c r="B121" t="s">
        <v>138</v>
      </c>
      <c r="C121">
        <v>2.5</v>
      </c>
      <c r="D121">
        <v>5.9</v>
      </c>
      <c r="E121">
        <v>5.2</v>
      </c>
      <c r="F121">
        <v>8.6</v>
      </c>
      <c r="G121">
        <v>5</v>
      </c>
      <c r="H121">
        <v>3.8</v>
      </c>
      <c r="I121">
        <v>3.8</v>
      </c>
      <c r="J121">
        <v>4.4000000000000004</v>
      </c>
      <c r="K121">
        <v>4.5999999999999996</v>
      </c>
      <c r="L121">
        <v>5.8</v>
      </c>
      <c r="M121">
        <v>6.2</v>
      </c>
      <c r="N121">
        <v>7</v>
      </c>
      <c r="O121">
        <v>12497.2</v>
      </c>
      <c r="P121">
        <v>190.2</v>
      </c>
      <c r="Q121">
        <v>198.2</v>
      </c>
      <c r="R121">
        <v>16.5</v>
      </c>
      <c r="S121">
        <f t="shared" si="7"/>
        <v>0.79999999999999982</v>
      </c>
      <c r="T121">
        <f t="shared" si="13"/>
        <v>0.10524840174997845</v>
      </c>
      <c r="U121">
        <f t="shared" si="8"/>
        <v>8.4198721399982732E-2</v>
      </c>
      <c r="W121">
        <f t="shared" si="9"/>
        <v>2.3071785262995664E-2</v>
      </c>
      <c r="X121">
        <f t="shared" si="10"/>
        <v>2.8586822576500248E-2</v>
      </c>
      <c r="Y121">
        <f t="shared" si="11"/>
        <v>2.7954767400485886E-2</v>
      </c>
      <c r="Z121">
        <v>0</v>
      </c>
      <c r="AA121">
        <v>0</v>
      </c>
      <c r="AC121">
        <f t="shared" si="12"/>
        <v>1.8870222961517698E-2</v>
      </c>
    </row>
    <row r="122" spans="1:29" x14ac:dyDescent="0.25">
      <c r="A122" t="s">
        <v>18</v>
      </c>
      <c r="B122" t="s">
        <v>139</v>
      </c>
      <c r="C122">
        <v>5.4</v>
      </c>
      <c r="D122">
        <v>8.4</v>
      </c>
      <c r="E122">
        <v>8</v>
      </c>
      <c r="F122">
        <v>10.199999999999999</v>
      </c>
      <c r="G122">
        <v>4.7</v>
      </c>
      <c r="H122">
        <v>2.1</v>
      </c>
      <c r="I122">
        <v>4.4000000000000004</v>
      </c>
      <c r="J122">
        <v>4.5999999999999996</v>
      </c>
      <c r="K122">
        <v>4.7</v>
      </c>
      <c r="L122">
        <v>5.8</v>
      </c>
      <c r="M122">
        <v>6.2</v>
      </c>
      <c r="N122">
        <v>7.4</v>
      </c>
      <c r="O122">
        <v>13121.6</v>
      </c>
      <c r="P122">
        <v>193.4</v>
      </c>
      <c r="Q122">
        <v>203.6</v>
      </c>
      <c r="R122">
        <v>14.6</v>
      </c>
      <c r="S122">
        <f t="shared" si="7"/>
        <v>0.29999999999999982</v>
      </c>
      <c r="T122">
        <f t="shared" si="13"/>
        <v>0.12877147883561271</v>
      </c>
      <c r="U122">
        <f t="shared" si="8"/>
        <v>3.8631443650683793E-2</v>
      </c>
      <c r="W122">
        <f t="shared" si="9"/>
        <v>2.8046557868994168E-2</v>
      </c>
      <c r="X122">
        <f t="shared" si="10"/>
        <v>3.5176569010769633E-2</v>
      </c>
      <c r="Y122">
        <f t="shared" si="11"/>
        <v>3.060982630193259E-2</v>
      </c>
      <c r="Z122">
        <v>0</v>
      </c>
      <c r="AA122">
        <v>0</v>
      </c>
      <c r="AC122">
        <f t="shared" si="12"/>
        <v>2.1306526261792337E-2</v>
      </c>
    </row>
    <row r="123" spans="1:29" x14ac:dyDescent="0.25">
      <c r="A123" t="s">
        <v>18</v>
      </c>
      <c r="B123" t="s">
        <v>140</v>
      </c>
      <c r="C123">
        <v>0.9</v>
      </c>
      <c r="D123">
        <v>4.4000000000000004</v>
      </c>
      <c r="E123">
        <v>1</v>
      </c>
      <c r="F123">
        <v>4.3</v>
      </c>
      <c r="G123">
        <v>4.5999999999999996</v>
      </c>
      <c r="H123">
        <v>3.7</v>
      </c>
      <c r="I123">
        <v>4.7</v>
      </c>
      <c r="J123">
        <v>5</v>
      </c>
      <c r="K123">
        <v>5.2</v>
      </c>
      <c r="L123">
        <v>6.3</v>
      </c>
      <c r="M123">
        <v>6.6</v>
      </c>
      <c r="N123">
        <v>7.9</v>
      </c>
      <c r="O123">
        <v>12808.9</v>
      </c>
      <c r="P123">
        <v>192.7</v>
      </c>
      <c r="Q123">
        <v>212</v>
      </c>
      <c r="R123">
        <v>23.8</v>
      </c>
      <c r="S123">
        <f t="shared" si="7"/>
        <v>0.5</v>
      </c>
      <c r="T123">
        <f t="shared" si="13"/>
        <v>0.13677113627893317</v>
      </c>
      <c r="U123">
        <f t="shared" si="8"/>
        <v>6.8385568139466585E-2</v>
      </c>
      <c r="W123">
        <f t="shared" si="9"/>
        <v>2.8346648808403426E-2</v>
      </c>
      <c r="X123">
        <f t="shared" si="10"/>
        <v>3.4563113214932502E-2</v>
      </c>
      <c r="Y123">
        <f t="shared" si="11"/>
        <v>2.9311028296419767E-2</v>
      </c>
      <c r="Z123">
        <v>0</v>
      </c>
      <c r="AA123">
        <v>0</v>
      </c>
      <c r="AC123">
        <f t="shared" si="12"/>
        <v>2.0802960771906048E-2</v>
      </c>
    </row>
    <row r="124" spans="1:29" x14ac:dyDescent="0.25">
      <c r="A124" t="s">
        <v>18</v>
      </c>
      <c r="B124" t="s">
        <v>141</v>
      </c>
      <c r="C124">
        <v>0.6</v>
      </c>
      <c r="D124">
        <v>3.5</v>
      </c>
      <c r="E124">
        <v>1</v>
      </c>
      <c r="F124">
        <v>4</v>
      </c>
      <c r="G124">
        <v>4.5999999999999996</v>
      </c>
      <c r="H124">
        <v>3.8</v>
      </c>
      <c r="I124">
        <v>4.9000000000000004</v>
      </c>
      <c r="J124">
        <v>4.8</v>
      </c>
      <c r="K124">
        <v>5</v>
      </c>
      <c r="L124">
        <v>6.3</v>
      </c>
      <c r="M124">
        <v>6.6</v>
      </c>
      <c r="N124">
        <v>8.3000000000000007</v>
      </c>
      <c r="O124">
        <v>13322.5</v>
      </c>
      <c r="P124">
        <v>191.3</v>
      </c>
      <c r="Q124">
        <v>220</v>
      </c>
      <c r="R124">
        <v>18.600000000000001</v>
      </c>
      <c r="S124">
        <f t="shared" si="7"/>
        <v>9.9999999999999645E-2</v>
      </c>
      <c r="T124">
        <f t="shared" si="13"/>
        <v>0.14450042399509649</v>
      </c>
      <c r="U124">
        <f t="shared" si="8"/>
        <v>1.4450042399509599E-2</v>
      </c>
      <c r="W124">
        <f t="shared" si="9"/>
        <v>3.0867774773162986E-2</v>
      </c>
      <c r="X124">
        <f t="shared" si="10"/>
        <v>3.8546647756782348E-2</v>
      </c>
      <c r="Y124">
        <f t="shared" si="11"/>
        <v>3.1052683698675653E-2</v>
      </c>
      <c r="Z124">
        <v>0</v>
      </c>
      <c r="AA124">
        <v>0</v>
      </c>
      <c r="AC124">
        <f t="shared" si="12"/>
        <v>2.2037770932274367E-2</v>
      </c>
    </row>
    <row r="125" spans="1:29" x14ac:dyDescent="0.25">
      <c r="A125" t="s">
        <v>18</v>
      </c>
      <c r="B125" t="s">
        <v>142</v>
      </c>
      <c r="C125">
        <v>3.5</v>
      </c>
      <c r="D125">
        <v>5</v>
      </c>
      <c r="E125">
        <v>5.4</v>
      </c>
      <c r="F125">
        <v>4.7</v>
      </c>
      <c r="G125">
        <v>4.4000000000000004</v>
      </c>
      <c r="H125">
        <v>-1.6</v>
      </c>
      <c r="I125">
        <v>4.9000000000000004</v>
      </c>
      <c r="J125">
        <v>4.5999999999999996</v>
      </c>
      <c r="K125">
        <v>4.7</v>
      </c>
      <c r="L125">
        <v>6</v>
      </c>
      <c r="M125">
        <v>6.2</v>
      </c>
      <c r="N125">
        <v>8.3000000000000007</v>
      </c>
      <c r="O125">
        <v>14215.8</v>
      </c>
      <c r="P125">
        <v>190.8</v>
      </c>
      <c r="Q125">
        <v>221.8</v>
      </c>
      <c r="R125">
        <v>12.7</v>
      </c>
      <c r="S125">
        <f t="shared" si="7"/>
        <v>-0.20000000000000018</v>
      </c>
      <c r="T125">
        <f t="shared" si="13"/>
        <v>0.11249945302037916</v>
      </c>
      <c r="U125">
        <f t="shared" si="8"/>
        <v>-2.249989060407585E-2</v>
      </c>
      <c r="W125">
        <f t="shared" si="9"/>
        <v>2.7786603049206715E-2</v>
      </c>
      <c r="X125">
        <f t="shared" si="10"/>
        <v>3.7143198955736506E-2</v>
      </c>
      <c r="Y125">
        <f t="shared" si="11"/>
        <v>3.4373369739525837E-2</v>
      </c>
      <c r="Z125">
        <v>0</v>
      </c>
      <c r="AA125">
        <v>0</v>
      </c>
      <c r="AC125">
        <f t="shared" si="12"/>
        <v>2.3106944469479879E-2</v>
      </c>
    </row>
    <row r="126" spans="1:29" x14ac:dyDescent="0.25">
      <c r="A126" t="s">
        <v>18</v>
      </c>
      <c r="B126" t="s">
        <v>143</v>
      </c>
      <c r="C126">
        <v>0.9</v>
      </c>
      <c r="D126">
        <v>5</v>
      </c>
      <c r="E126">
        <v>3.4</v>
      </c>
      <c r="F126">
        <v>7.4</v>
      </c>
      <c r="G126">
        <v>4.5</v>
      </c>
      <c r="H126">
        <v>4</v>
      </c>
      <c r="I126">
        <v>5</v>
      </c>
      <c r="J126">
        <v>4.5999999999999996</v>
      </c>
      <c r="K126">
        <v>4.8</v>
      </c>
      <c r="L126">
        <v>6</v>
      </c>
      <c r="M126">
        <v>6.2</v>
      </c>
      <c r="N126">
        <v>8.3000000000000007</v>
      </c>
      <c r="O126">
        <v>14354</v>
      </c>
      <c r="P126">
        <v>188.6</v>
      </c>
      <c r="Q126">
        <v>229.7</v>
      </c>
      <c r="R126">
        <v>19.600000000000001</v>
      </c>
      <c r="S126">
        <f t="shared" si="7"/>
        <v>-0.20000000000000018</v>
      </c>
      <c r="T126">
        <f t="shared" si="13"/>
        <v>0.12061682501868483</v>
      </c>
      <c r="U126">
        <f t="shared" si="8"/>
        <v>-2.4123365003736987E-2</v>
      </c>
      <c r="W126">
        <f t="shared" si="9"/>
        <v>2.885437839660784E-2</v>
      </c>
      <c r="X126">
        <f t="shared" si="10"/>
        <v>3.8086218412895674E-2</v>
      </c>
      <c r="Y126">
        <f t="shared" si="11"/>
        <v>3.3894923716573704E-2</v>
      </c>
      <c r="Z126">
        <v>0</v>
      </c>
      <c r="AA126">
        <v>0</v>
      </c>
      <c r="AC126">
        <f t="shared" si="12"/>
        <v>2.3040615799407322E-2</v>
      </c>
    </row>
    <row r="127" spans="1:29" x14ac:dyDescent="0.25">
      <c r="A127" t="s">
        <v>18</v>
      </c>
      <c r="B127" t="s">
        <v>144</v>
      </c>
      <c r="C127">
        <v>2.2999999999999998</v>
      </c>
      <c r="D127">
        <v>5</v>
      </c>
      <c r="E127">
        <v>1</v>
      </c>
      <c r="F127">
        <v>4.3</v>
      </c>
      <c r="G127">
        <v>4.5</v>
      </c>
      <c r="H127">
        <v>4.5999999999999996</v>
      </c>
      <c r="I127">
        <v>4.7</v>
      </c>
      <c r="J127">
        <v>4.7</v>
      </c>
      <c r="K127">
        <v>4.9000000000000004</v>
      </c>
      <c r="L127">
        <v>6.2</v>
      </c>
      <c r="M127">
        <v>6.4</v>
      </c>
      <c r="N127">
        <v>8.3000000000000007</v>
      </c>
      <c r="O127">
        <v>15163.1</v>
      </c>
      <c r="P127">
        <v>183.2</v>
      </c>
      <c r="Q127">
        <v>238.9</v>
      </c>
      <c r="R127">
        <v>18.899999999999999</v>
      </c>
      <c r="S127">
        <f t="shared" si="7"/>
        <v>0.20000000000000018</v>
      </c>
      <c r="T127">
        <f t="shared" si="13"/>
        <v>0.11945877965975149</v>
      </c>
      <c r="U127">
        <f t="shared" si="8"/>
        <v>2.389175593195032E-2</v>
      </c>
      <c r="W127">
        <f t="shared" si="9"/>
        <v>2.7197646794003029E-2</v>
      </c>
      <c r="X127">
        <f t="shared" si="10"/>
        <v>3.4866084809412307E-2</v>
      </c>
      <c r="Y127">
        <f t="shared" si="11"/>
        <v>3.1523714956997115E-2</v>
      </c>
      <c r="Z127">
        <v>0</v>
      </c>
      <c r="AA127">
        <v>0</v>
      </c>
      <c r="AC127">
        <f t="shared" si="12"/>
        <v>2.1563921580355763E-2</v>
      </c>
    </row>
    <row r="128" spans="1:29" x14ac:dyDescent="0.25">
      <c r="A128" t="s">
        <v>18</v>
      </c>
      <c r="B128" t="s">
        <v>145</v>
      </c>
      <c r="C128">
        <v>2.2000000000000002</v>
      </c>
      <c r="D128">
        <v>4.3</v>
      </c>
      <c r="E128">
        <v>0.4</v>
      </c>
      <c r="F128">
        <v>2.6</v>
      </c>
      <c r="G128">
        <v>4.7</v>
      </c>
      <c r="H128">
        <v>2.6</v>
      </c>
      <c r="I128">
        <v>4.3</v>
      </c>
      <c r="J128">
        <v>4.5</v>
      </c>
      <c r="K128">
        <v>4.8</v>
      </c>
      <c r="L128">
        <v>6.5</v>
      </c>
      <c r="M128">
        <v>6.6</v>
      </c>
      <c r="N128">
        <v>8.1999999999999993</v>
      </c>
      <c r="O128">
        <v>15317.8</v>
      </c>
      <c r="P128">
        <v>177.7</v>
      </c>
      <c r="Q128">
        <v>246.7</v>
      </c>
      <c r="R128">
        <v>30.8</v>
      </c>
      <c r="S128">
        <f t="shared" si="7"/>
        <v>0.5</v>
      </c>
      <c r="T128">
        <f t="shared" si="13"/>
        <v>0.11454547718294945</v>
      </c>
      <c r="U128">
        <f t="shared" si="8"/>
        <v>5.7272738591474727E-2</v>
      </c>
      <c r="W128">
        <f t="shared" si="9"/>
        <v>2.5423041159599535E-2</v>
      </c>
      <c r="X128">
        <f t="shared" si="10"/>
        <v>3.198109172077479E-2</v>
      </c>
      <c r="Y128">
        <f t="shared" si="11"/>
        <v>2.9802837680895693E-2</v>
      </c>
      <c r="Z128">
        <v>0</v>
      </c>
      <c r="AA128">
        <v>0</v>
      </c>
      <c r="AC128">
        <f t="shared" si="12"/>
        <v>2.0348935007893292E-2</v>
      </c>
    </row>
    <row r="129" spans="1:29" x14ac:dyDescent="0.25">
      <c r="A129" t="s">
        <v>18</v>
      </c>
      <c r="B129" t="s">
        <v>146</v>
      </c>
      <c r="C129">
        <v>2.5</v>
      </c>
      <c r="D129">
        <v>4.0999999999999996</v>
      </c>
      <c r="E129">
        <v>0.3</v>
      </c>
      <c r="F129">
        <v>4.3</v>
      </c>
      <c r="G129">
        <v>4.8</v>
      </c>
      <c r="H129">
        <v>5</v>
      </c>
      <c r="I129">
        <v>3.4</v>
      </c>
      <c r="J129">
        <v>3.8</v>
      </c>
      <c r="K129">
        <v>4.4000000000000004</v>
      </c>
      <c r="L129">
        <v>6.3</v>
      </c>
      <c r="M129">
        <v>6.2</v>
      </c>
      <c r="N129">
        <v>7.5</v>
      </c>
      <c r="O129">
        <v>14753.6</v>
      </c>
      <c r="P129">
        <v>172.1</v>
      </c>
      <c r="Q129">
        <v>247.2</v>
      </c>
      <c r="R129">
        <v>31.1</v>
      </c>
      <c r="S129">
        <f t="shared" si="7"/>
        <v>1.0000000000000004</v>
      </c>
      <c r="T129">
        <f t="shared" si="13"/>
        <v>0.10842165066726892</v>
      </c>
      <c r="U129">
        <f t="shared" si="8"/>
        <v>0.10842165066726896</v>
      </c>
      <c r="W129">
        <f t="shared" si="9"/>
        <v>2.2737000772073884E-2</v>
      </c>
      <c r="X129">
        <f t="shared" si="10"/>
        <v>2.7412668422968627E-2</v>
      </c>
      <c r="Y129">
        <f t="shared" si="11"/>
        <v>2.6598793018330506E-2</v>
      </c>
      <c r="Z129">
        <v>0</v>
      </c>
      <c r="AA129">
        <v>0</v>
      </c>
      <c r="AC129">
        <f t="shared" si="12"/>
        <v>1.8140674959661939E-2</v>
      </c>
    </row>
    <row r="130" spans="1:29" x14ac:dyDescent="0.25">
      <c r="A130" t="s">
        <v>18</v>
      </c>
      <c r="B130" t="s">
        <v>147</v>
      </c>
      <c r="C130">
        <v>-2.2999999999999998</v>
      </c>
      <c r="D130">
        <v>-0.8</v>
      </c>
      <c r="E130">
        <v>1.1000000000000001</v>
      </c>
      <c r="F130">
        <v>4.5999999999999996</v>
      </c>
      <c r="G130">
        <v>5</v>
      </c>
      <c r="H130">
        <v>4.4000000000000004</v>
      </c>
      <c r="I130">
        <v>2.1</v>
      </c>
      <c r="J130">
        <v>2.8</v>
      </c>
      <c r="K130">
        <v>3.9</v>
      </c>
      <c r="L130">
        <v>6.4</v>
      </c>
      <c r="M130">
        <v>5.9</v>
      </c>
      <c r="N130">
        <v>6.2</v>
      </c>
      <c r="O130">
        <v>13284.1</v>
      </c>
      <c r="P130">
        <v>165.1</v>
      </c>
      <c r="Q130">
        <v>234.9</v>
      </c>
      <c r="R130">
        <v>32.200000000000003</v>
      </c>
      <c r="S130">
        <f t="shared" si="7"/>
        <v>1.7999999999999998</v>
      </c>
      <c r="T130">
        <f t="shared" si="13"/>
        <v>2.2385781969814608E-2</v>
      </c>
      <c r="U130">
        <f t="shared" si="8"/>
        <v>4.0294407545666287E-2</v>
      </c>
      <c r="W130">
        <f t="shared" si="9"/>
        <v>8.4108705318733535E-3</v>
      </c>
      <c r="X130">
        <f t="shared" si="10"/>
        <v>1.1246423448779273E-2</v>
      </c>
      <c r="Y130">
        <f t="shared" si="11"/>
        <v>1.727729617250226E-2</v>
      </c>
      <c r="Z130">
        <v>1</v>
      </c>
      <c r="AA130">
        <v>0</v>
      </c>
      <c r="AC130">
        <f t="shared" si="12"/>
        <v>8.4804683146857442E-3</v>
      </c>
    </row>
    <row r="131" spans="1:29" x14ac:dyDescent="0.25">
      <c r="A131" t="s">
        <v>18</v>
      </c>
      <c r="B131" t="s">
        <v>148</v>
      </c>
      <c r="C131">
        <v>2.1</v>
      </c>
      <c r="D131">
        <v>4.3</v>
      </c>
      <c r="E131">
        <v>7.5</v>
      </c>
      <c r="F131">
        <v>12</v>
      </c>
      <c r="G131">
        <v>5.3</v>
      </c>
      <c r="H131">
        <v>5.3</v>
      </c>
      <c r="I131">
        <v>1.6</v>
      </c>
      <c r="J131">
        <v>3.2</v>
      </c>
      <c r="K131">
        <v>4.0999999999999996</v>
      </c>
      <c r="L131">
        <v>6.7</v>
      </c>
      <c r="M131">
        <v>6.1</v>
      </c>
      <c r="N131">
        <v>5.0999999999999996</v>
      </c>
      <c r="O131">
        <v>13016.4</v>
      </c>
      <c r="P131">
        <v>157.4</v>
      </c>
      <c r="Q131">
        <v>224</v>
      </c>
      <c r="R131">
        <v>24.1</v>
      </c>
      <c r="S131">
        <f t="shared" ref="S131:S177" si="14">K131-I131</f>
        <v>2.4999999999999996</v>
      </c>
      <c r="T131">
        <f t="shared" si="13"/>
        <v>-6.4399002476723963E-2</v>
      </c>
      <c r="U131">
        <f t="shared" ref="U131:U177" si="15">T131*S131</f>
        <v>-0.16099750619180989</v>
      </c>
      <c r="W131">
        <f t="shared" ref="W131:W177" si="16">0.012236 + (-0.003761*S131) + (0.131542*T131)</f>
        <v>-5.6376735837932197E-3</v>
      </c>
      <c r="X131">
        <f t="shared" ref="X131:X177" si="17">0.022531 + (-0.007714*S131)+(0.116173*T131)</f>
        <v>-4.2354253147284509E-3</v>
      </c>
      <c r="Y131">
        <f t="shared" ref="Y131:Y177" si="18">0.038528+ (-0.012381*S131)+(-0.048423*T131)+(0.05259*U131)</f>
        <v>2.227034046303129E-3</v>
      </c>
      <c r="Z131">
        <v>1</v>
      </c>
      <c r="AA131">
        <v>0</v>
      </c>
      <c r="AC131">
        <f t="shared" ref="AC131:AC177" si="19">0.022307 +(-0.008596*S131)+(0.040856*U131)</f>
        <v>-5.7607141129725802E-3</v>
      </c>
    </row>
    <row r="132" spans="1:29" x14ac:dyDescent="0.25">
      <c r="A132" t="s">
        <v>18</v>
      </c>
      <c r="B132" t="s">
        <v>149</v>
      </c>
      <c r="C132">
        <v>-2.1</v>
      </c>
      <c r="D132">
        <v>0.8</v>
      </c>
      <c r="E132">
        <v>-8.1</v>
      </c>
      <c r="F132">
        <v>-4.3</v>
      </c>
      <c r="G132">
        <v>6</v>
      </c>
      <c r="H132">
        <v>6.3</v>
      </c>
      <c r="I132">
        <v>1.5</v>
      </c>
      <c r="J132">
        <v>3.1</v>
      </c>
      <c r="K132">
        <v>4.0999999999999996</v>
      </c>
      <c r="L132">
        <v>7.1</v>
      </c>
      <c r="M132">
        <v>6.3</v>
      </c>
      <c r="N132">
        <v>5</v>
      </c>
      <c r="O132">
        <v>11826</v>
      </c>
      <c r="P132">
        <v>150.19999999999999</v>
      </c>
      <c r="Q132">
        <v>230.1</v>
      </c>
      <c r="R132">
        <v>46.7</v>
      </c>
      <c r="S132">
        <f t="shared" si="14"/>
        <v>2.5999999999999996</v>
      </c>
      <c r="T132">
        <f t="shared" si="13"/>
        <v>-6.9659026493990833E-2</v>
      </c>
      <c r="U132">
        <f t="shared" si="15"/>
        <v>-0.18111346888437616</v>
      </c>
      <c r="W132">
        <f t="shared" si="16"/>
        <v>-6.7056876630725397E-3</v>
      </c>
      <c r="X132">
        <f t="shared" si="17"/>
        <v>-5.6178980848863962E-3</v>
      </c>
      <c r="Y132">
        <f t="shared" si="18"/>
        <v>1.8574171128918349E-4</v>
      </c>
      <c r="Z132">
        <v>1</v>
      </c>
      <c r="AA132">
        <v>0</v>
      </c>
      <c r="AC132">
        <f t="shared" si="19"/>
        <v>-7.4421718847400694E-3</v>
      </c>
    </row>
    <row r="133" spans="1:29" x14ac:dyDescent="0.25">
      <c r="A133" t="s">
        <v>18</v>
      </c>
      <c r="B133" t="s">
        <v>150</v>
      </c>
      <c r="C133">
        <v>-8.4</v>
      </c>
      <c r="D133">
        <v>-7.2</v>
      </c>
      <c r="E133">
        <v>3.5</v>
      </c>
      <c r="F133">
        <v>-2.5</v>
      </c>
      <c r="G133">
        <v>6.9</v>
      </c>
      <c r="H133">
        <v>-8.9</v>
      </c>
      <c r="I133">
        <v>0.3</v>
      </c>
      <c r="J133">
        <v>2.2000000000000002</v>
      </c>
      <c r="K133">
        <v>3.7</v>
      </c>
      <c r="L133">
        <v>9.6999999999999993</v>
      </c>
      <c r="M133">
        <v>5.8</v>
      </c>
      <c r="N133">
        <v>4.0999999999999996</v>
      </c>
      <c r="O133">
        <v>9056.7000000000007</v>
      </c>
      <c r="P133">
        <v>142.6</v>
      </c>
      <c r="Q133">
        <v>218.7</v>
      </c>
      <c r="R133">
        <v>80.900000000000006</v>
      </c>
      <c r="S133">
        <f t="shared" si="14"/>
        <v>3.4000000000000004</v>
      </c>
      <c r="T133">
        <f t="shared" si="13"/>
        <v>-0.12249679790081355</v>
      </c>
      <c r="U133">
        <f t="shared" si="15"/>
        <v>-0.41648911286276613</v>
      </c>
      <c r="W133">
        <f t="shared" si="16"/>
        <v>-1.6664873789468817E-2</v>
      </c>
      <c r="X133">
        <f t="shared" si="17"/>
        <v>-1.7927420502531217E-2</v>
      </c>
      <c r="Y133">
        <f t="shared" si="18"/>
        <v>-1.953890000070178E-2</v>
      </c>
      <c r="Z133">
        <v>1</v>
      </c>
      <c r="AA133">
        <v>0</v>
      </c>
      <c r="AC133">
        <f t="shared" si="19"/>
        <v>-2.3935479195121175E-2</v>
      </c>
    </row>
    <row r="134" spans="1:29" x14ac:dyDescent="0.25">
      <c r="A134" t="s">
        <v>18</v>
      </c>
      <c r="B134" t="s">
        <v>151</v>
      </c>
      <c r="C134">
        <v>-4.4000000000000004</v>
      </c>
      <c r="D134">
        <v>-4.5</v>
      </c>
      <c r="E134">
        <v>-1.7</v>
      </c>
      <c r="F134">
        <v>-4</v>
      </c>
      <c r="G134">
        <v>8.3000000000000007</v>
      </c>
      <c r="H134">
        <v>-2.7</v>
      </c>
      <c r="I134">
        <v>0.2</v>
      </c>
      <c r="J134">
        <v>1.9</v>
      </c>
      <c r="K134">
        <v>3.2</v>
      </c>
      <c r="L134">
        <v>9.1</v>
      </c>
      <c r="M134">
        <v>5.0999999999999996</v>
      </c>
      <c r="N134">
        <v>3.3</v>
      </c>
      <c r="O134">
        <v>8044.2</v>
      </c>
      <c r="P134">
        <v>138.4</v>
      </c>
      <c r="Q134">
        <v>208.4</v>
      </c>
      <c r="R134">
        <v>56.7</v>
      </c>
      <c r="S134">
        <f t="shared" si="14"/>
        <v>3</v>
      </c>
      <c r="T134">
        <f t="shared" si="13"/>
        <v>-0.11970058178565522</v>
      </c>
      <c r="U134">
        <f t="shared" si="15"/>
        <v>-0.35910174535696565</v>
      </c>
      <c r="W134">
        <f t="shared" si="16"/>
        <v>-1.4792653929248658E-2</v>
      </c>
      <c r="X134">
        <f t="shared" si="17"/>
        <v>-1.4516975687784928E-2</v>
      </c>
      <c r="Y134">
        <f t="shared" si="18"/>
        <v>-1.1703899516516035E-2</v>
      </c>
      <c r="Z134">
        <v>1</v>
      </c>
      <c r="AA134">
        <v>0</v>
      </c>
      <c r="AC134">
        <f t="shared" si="19"/>
        <v>-1.8152460908304188E-2</v>
      </c>
    </row>
    <row r="135" spans="1:29" x14ac:dyDescent="0.25">
      <c r="A135" t="s">
        <v>18</v>
      </c>
      <c r="B135" t="s">
        <v>152</v>
      </c>
      <c r="C135">
        <v>-0.6</v>
      </c>
      <c r="D135">
        <v>-1.2</v>
      </c>
      <c r="E135">
        <v>4.4000000000000004</v>
      </c>
      <c r="F135">
        <v>6.3</v>
      </c>
      <c r="G135">
        <v>9.3000000000000007</v>
      </c>
      <c r="H135">
        <v>2.1</v>
      </c>
      <c r="I135">
        <v>0.2</v>
      </c>
      <c r="J135">
        <v>2.2999999999999998</v>
      </c>
      <c r="K135">
        <v>3.7</v>
      </c>
      <c r="L135">
        <v>8.1</v>
      </c>
      <c r="M135">
        <v>5</v>
      </c>
      <c r="N135">
        <v>3.3</v>
      </c>
      <c r="O135">
        <v>9342.7999999999993</v>
      </c>
      <c r="P135">
        <v>138.30000000000001</v>
      </c>
      <c r="Q135">
        <v>179.7</v>
      </c>
      <c r="R135">
        <v>42.3</v>
      </c>
      <c r="S135">
        <f t="shared" si="14"/>
        <v>3.5</v>
      </c>
      <c r="T135">
        <f t="shared" ref="T135:T177" si="20">LN(Q135/Q131)</f>
        <v>-0.22035725806552653</v>
      </c>
      <c r="U135">
        <f t="shared" si="15"/>
        <v>-0.7712504032293428</v>
      </c>
      <c r="W135">
        <f t="shared" si="16"/>
        <v>-2.9913734440455489E-2</v>
      </c>
      <c r="X135">
        <f t="shared" si="17"/>
        <v>-3.0067563741246417E-2</v>
      </c>
      <c r="Y135">
        <f t="shared" si="18"/>
        <v>-3.4695199198524138E-2</v>
      </c>
      <c r="Z135">
        <v>1</v>
      </c>
      <c r="AA135">
        <v>0</v>
      </c>
      <c r="AC135">
        <f t="shared" si="19"/>
        <v>-3.9289206474338034E-2</v>
      </c>
    </row>
    <row r="136" spans="1:29" x14ac:dyDescent="0.25">
      <c r="A136" t="s">
        <v>18</v>
      </c>
      <c r="B136" t="s">
        <v>153</v>
      </c>
      <c r="C136">
        <v>1.5</v>
      </c>
      <c r="D136">
        <v>1.9</v>
      </c>
      <c r="E136">
        <v>-4.4000000000000004</v>
      </c>
      <c r="F136">
        <v>-1.8</v>
      </c>
      <c r="G136">
        <v>9.6</v>
      </c>
      <c r="H136">
        <v>3.5</v>
      </c>
      <c r="I136">
        <v>0.2</v>
      </c>
      <c r="J136">
        <v>2.5</v>
      </c>
      <c r="K136">
        <v>3.8</v>
      </c>
      <c r="L136">
        <v>6.5</v>
      </c>
      <c r="M136">
        <v>5.2</v>
      </c>
      <c r="N136">
        <v>3.3</v>
      </c>
      <c r="O136">
        <v>10812.8</v>
      </c>
      <c r="P136">
        <v>138.9</v>
      </c>
      <c r="Q136">
        <v>161</v>
      </c>
      <c r="R136">
        <v>31.3</v>
      </c>
      <c r="S136">
        <f t="shared" si="14"/>
        <v>3.5999999999999996</v>
      </c>
      <c r="T136">
        <f t="shared" si="20"/>
        <v>-0.35710963205685725</v>
      </c>
      <c r="U136">
        <f t="shared" si="15"/>
        <v>-1.2855946754046861</v>
      </c>
      <c r="W136">
        <f t="shared" si="16"/>
        <v>-4.8278515220023119E-2</v>
      </c>
      <c r="X136">
        <f t="shared" si="17"/>
        <v>-4.6725897284941274E-2</v>
      </c>
      <c r="Y136">
        <f t="shared" si="18"/>
        <v>-5.636070426644324E-2</v>
      </c>
      <c r="Z136">
        <v>0</v>
      </c>
      <c r="AA136">
        <v>0</v>
      </c>
      <c r="AC136">
        <f t="shared" si="19"/>
        <v>-6.1162856058333853E-2</v>
      </c>
    </row>
    <row r="137" spans="1:29" x14ac:dyDescent="0.25">
      <c r="A137" t="s">
        <v>18</v>
      </c>
      <c r="B137" t="s">
        <v>154</v>
      </c>
      <c r="C137">
        <v>4.5</v>
      </c>
      <c r="D137">
        <v>5.9</v>
      </c>
      <c r="E137">
        <v>-0.1</v>
      </c>
      <c r="F137">
        <v>3</v>
      </c>
      <c r="G137">
        <v>9.9</v>
      </c>
      <c r="H137">
        <v>3.2</v>
      </c>
      <c r="I137">
        <v>0.1</v>
      </c>
      <c r="J137">
        <v>2.2999999999999998</v>
      </c>
      <c r="K137">
        <v>3.7</v>
      </c>
      <c r="L137">
        <v>5.8</v>
      </c>
      <c r="M137">
        <v>4.9000000000000004</v>
      </c>
      <c r="N137">
        <v>3.3</v>
      </c>
      <c r="O137">
        <v>11385.1</v>
      </c>
      <c r="P137">
        <v>139.4</v>
      </c>
      <c r="Q137">
        <v>158.30000000000001</v>
      </c>
      <c r="R137">
        <v>30.7</v>
      </c>
      <c r="S137">
        <f t="shared" si="14"/>
        <v>3.6</v>
      </c>
      <c r="T137">
        <f t="shared" si="20"/>
        <v>-0.32320896079575551</v>
      </c>
      <c r="U137">
        <f t="shared" si="15"/>
        <v>-1.1635522588647198</v>
      </c>
      <c r="W137">
        <f t="shared" si="16"/>
        <v>-4.3819153120995269E-2</v>
      </c>
      <c r="X137">
        <f t="shared" si="17"/>
        <v>-4.2787554602525299E-2</v>
      </c>
      <c r="Y137">
        <f t="shared" si="18"/>
        <v>-5.1584065785082747E-2</v>
      </c>
      <c r="Z137">
        <v>0</v>
      </c>
      <c r="AA137">
        <v>0</v>
      </c>
      <c r="AC137">
        <f t="shared" si="19"/>
        <v>-5.6176691088176994E-2</v>
      </c>
    </row>
    <row r="138" spans="1:29" x14ac:dyDescent="0.25">
      <c r="A138" t="s">
        <v>18</v>
      </c>
      <c r="B138" t="s">
        <v>155</v>
      </c>
      <c r="C138">
        <v>1.5</v>
      </c>
      <c r="D138">
        <v>2.6</v>
      </c>
      <c r="E138">
        <v>2.2999999999999998</v>
      </c>
      <c r="F138">
        <v>3.7</v>
      </c>
      <c r="G138">
        <v>9.8000000000000007</v>
      </c>
      <c r="H138">
        <v>0.6</v>
      </c>
      <c r="I138">
        <v>0.1</v>
      </c>
      <c r="J138">
        <v>2.4</v>
      </c>
      <c r="K138">
        <v>3.9</v>
      </c>
      <c r="L138">
        <v>5.6</v>
      </c>
      <c r="M138">
        <v>5</v>
      </c>
      <c r="N138">
        <v>3.3</v>
      </c>
      <c r="O138">
        <v>12032.5</v>
      </c>
      <c r="P138">
        <v>139.4</v>
      </c>
      <c r="Q138">
        <v>153.6</v>
      </c>
      <c r="R138">
        <v>27.3</v>
      </c>
      <c r="S138">
        <f t="shared" si="14"/>
        <v>3.8</v>
      </c>
      <c r="T138">
        <f t="shared" si="20"/>
        <v>-0.30510748916564018</v>
      </c>
      <c r="U138">
        <f t="shared" si="15"/>
        <v>-1.1594084588294327</v>
      </c>
      <c r="W138">
        <f t="shared" si="16"/>
        <v>-4.2190249339826631E-2</v>
      </c>
      <c r="X138">
        <f t="shared" si="17"/>
        <v>-4.222745233883992E-2</v>
      </c>
      <c r="Y138">
        <f t="shared" si="18"/>
        <v>-5.4718870901972062E-2</v>
      </c>
      <c r="Z138">
        <v>0</v>
      </c>
      <c r="AA138">
        <v>0</v>
      </c>
      <c r="AC138">
        <f t="shared" si="19"/>
        <v>-5.7726591993935296E-2</v>
      </c>
    </row>
    <row r="139" spans="1:29" x14ac:dyDescent="0.25">
      <c r="A139" t="s">
        <v>18</v>
      </c>
      <c r="B139" t="s">
        <v>156</v>
      </c>
      <c r="C139">
        <v>3.7</v>
      </c>
      <c r="D139">
        <v>5.7</v>
      </c>
      <c r="E139">
        <v>6.8</v>
      </c>
      <c r="F139">
        <v>7.2</v>
      </c>
      <c r="G139">
        <v>9.6</v>
      </c>
      <c r="H139">
        <v>-0.1</v>
      </c>
      <c r="I139">
        <v>0.1</v>
      </c>
      <c r="J139">
        <v>2.2999999999999998</v>
      </c>
      <c r="K139">
        <v>3.6</v>
      </c>
      <c r="L139">
        <v>5.4</v>
      </c>
      <c r="M139">
        <v>4.9000000000000004</v>
      </c>
      <c r="N139">
        <v>3.3</v>
      </c>
      <c r="O139">
        <v>10645.8</v>
      </c>
      <c r="P139">
        <v>138.5</v>
      </c>
      <c r="Q139">
        <v>165.8</v>
      </c>
      <c r="R139">
        <v>45.8</v>
      </c>
      <c r="S139">
        <f t="shared" si="14"/>
        <v>3.5</v>
      </c>
      <c r="T139">
        <f t="shared" si="20"/>
        <v>-8.0506551088318626E-2</v>
      </c>
      <c r="U139">
        <f t="shared" si="15"/>
        <v>-0.2817729288091152</v>
      </c>
      <c r="W139">
        <f t="shared" si="16"/>
        <v>-1.1517492743259607E-2</v>
      </c>
      <c r="X139">
        <f t="shared" si="17"/>
        <v>-1.3820687559583242E-2</v>
      </c>
      <c r="Y139">
        <f t="shared" si="18"/>
        <v>-1.5725569602721711E-2</v>
      </c>
      <c r="Z139">
        <v>0</v>
      </c>
      <c r="AA139">
        <v>0</v>
      </c>
      <c r="AC139">
        <f t="shared" si="19"/>
        <v>-1.929111477942521E-2</v>
      </c>
    </row>
    <row r="140" spans="1:29" x14ac:dyDescent="0.25">
      <c r="A140" t="s">
        <v>18</v>
      </c>
      <c r="B140" t="s">
        <v>157</v>
      </c>
      <c r="C140">
        <v>3</v>
      </c>
      <c r="D140">
        <v>4.2</v>
      </c>
      <c r="E140">
        <v>2.9</v>
      </c>
      <c r="F140">
        <v>3.6</v>
      </c>
      <c r="G140">
        <v>9.5</v>
      </c>
      <c r="H140">
        <v>1.2</v>
      </c>
      <c r="I140">
        <v>0.2</v>
      </c>
      <c r="J140">
        <v>1.6</v>
      </c>
      <c r="K140">
        <v>2.9</v>
      </c>
      <c r="L140">
        <v>4.8</v>
      </c>
      <c r="M140">
        <v>4.4000000000000004</v>
      </c>
      <c r="N140">
        <v>3.3</v>
      </c>
      <c r="O140">
        <v>11814</v>
      </c>
      <c r="P140">
        <v>135.9</v>
      </c>
      <c r="Q140">
        <v>166.5</v>
      </c>
      <c r="R140">
        <v>32.9</v>
      </c>
      <c r="S140">
        <f t="shared" si="14"/>
        <v>2.6999999999999997</v>
      </c>
      <c r="T140">
        <f t="shared" si="20"/>
        <v>3.3590944436035421E-2</v>
      </c>
      <c r="U140">
        <f t="shared" si="15"/>
        <v>9.0695549977295634E-2</v>
      </c>
      <c r="W140">
        <f t="shared" si="16"/>
        <v>6.4999200130049723E-3</v>
      </c>
      <c r="X140">
        <f t="shared" si="17"/>
        <v>5.6055607879675409E-3</v>
      </c>
      <c r="Y140">
        <f t="shared" si="18"/>
        <v>8.2424046708798344E-3</v>
      </c>
      <c r="Z140">
        <v>0</v>
      </c>
      <c r="AA140">
        <v>0</v>
      </c>
      <c r="AC140">
        <f t="shared" si="19"/>
        <v>2.8032573898723952E-3</v>
      </c>
    </row>
    <row r="141" spans="1:29" x14ac:dyDescent="0.25">
      <c r="A141" t="s">
        <v>18</v>
      </c>
      <c r="B141" t="s">
        <v>158</v>
      </c>
      <c r="C141">
        <v>2</v>
      </c>
      <c r="D141">
        <v>4.3</v>
      </c>
      <c r="E141">
        <v>2.2999999999999998</v>
      </c>
      <c r="F141">
        <v>4.8</v>
      </c>
      <c r="G141">
        <v>9.5</v>
      </c>
      <c r="H141">
        <v>3.3</v>
      </c>
      <c r="I141">
        <v>0.1</v>
      </c>
      <c r="J141">
        <v>1.5</v>
      </c>
      <c r="K141">
        <v>3</v>
      </c>
      <c r="L141">
        <v>4.7</v>
      </c>
      <c r="M141">
        <v>4.4000000000000004</v>
      </c>
      <c r="N141">
        <v>3.3</v>
      </c>
      <c r="O141">
        <v>13131.5</v>
      </c>
      <c r="P141">
        <v>134.6</v>
      </c>
      <c r="Q141">
        <v>167.1</v>
      </c>
      <c r="R141">
        <v>23.5</v>
      </c>
      <c r="S141">
        <f t="shared" si="14"/>
        <v>2.9</v>
      </c>
      <c r="T141">
        <f t="shared" si="20"/>
        <v>5.4100468714381525E-2</v>
      </c>
      <c r="U141">
        <f t="shared" si="15"/>
        <v>0.15689135927170642</v>
      </c>
      <c r="W141">
        <f t="shared" si="16"/>
        <v>8.4455838556271763E-3</v>
      </c>
      <c r="X141">
        <f t="shared" si="17"/>
        <v>6.4454137519558427E-3</v>
      </c>
      <c r="Y141">
        <f t="shared" si="18"/>
        <v>8.2543095875425472E-3</v>
      </c>
      <c r="Z141">
        <v>0</v>
      </c>
      <c r="AA141">
        <v>0</v>
      </c>
      <c r="AC141">
        <f t="shared" si="19"/>
        <v>3.7885533744048423E-3</v>
      </c>
    </row>
    <row r="142" spans="1:29" x14ac:dyDescent="0.25">
      <c r="A142" t="s">
        <v>18</v>
      </c>
      <c r="B142" t="s">
        <v>159</v>
      </c>
      <c r="C142">
        <v>-1</v>
      </c>
      <c r="D142">
        <v>1.2</v>
      </c>
      <c r="E142">
        <v>4.0999999999999996</v>
      </c>
      <c r="F142">
        <v>7.8</v>
      </c>
      <c r="G142">
        <v>9</v>
      </c>
      <c r="H142">
        <v>4.3</v>
      </c>
      <c r="I142">
        <v>0.1</v>
      </c>
      <c r="J142">
        <v>2.1</v>
      </c>
      <c r="K142">
        <v>3.5</v>
      </c>
      <c r="L142">
        <v>5</v>
      </c>
      <c r="M142">
        <v>4.8</v>
      </c>
      <c r="N142">
        <v>3.3</v>
      </c>
      <c r="O142">
        <v>13908.5</v>
      </c>
      <c r="P142">
        <v>133.30000000000001</v>
      </c>
      <c r="Q142">
        <v>170.8</v>
      </c>
      <c r="R142">
        <v>29.4</v>
      </c>
      <c r="S142">
        <f t="shared" si="14"/>
        <v>3.4</v>
      </c>
      <c r="T142">
        <f t="shared" si="20"/>
        <v>0.10614146064089776</v>
      </c>
      <c r="U142">
        <f t="shared" si="15"/>
        <v>0.36088096617905235</v>
      </c>
      <c r="W142">
        <f t="shared" si="16"/>
        <v>1.3410660015624973E-2</v>
      </c>
      <c r="X142">
        <f t="shared" si="17"/>
        <v>8.6341719070350143E-3</v>
      </c>
      <c r="Y142">
        <f t="shared" si="18"/>
        <v>1.0271642062742174E-2</v>
      </c>
      <c r="Z142">
        <v>0</v>
      </c>
      <c r="AA142">
        <v>0</v>
      </c>
      <c r="AC142">
        <f t="shared" si="19"/>
        <v>7.8247527542113678E-3</v>
      </c>
    </row>
    <row r="143" spans="1:29" x14ac:dyDescent="0.25">
      <c r="A143" t="s">
        <v>18</v>
      </c>
      <c r="B143" t="s">
        <v>160</v>
      </c>
      <c r="C143">
        <v>2.9</v>
      </c>
      <c r="D143">
        <v>5.6</v>
      </c>
      <c r="E143">
        <v>-0.9</v>
      </c>
      <c r="F143">
        <v>3.1</v>
      </c>
      <c r="G143">
        <v>9.1</v>
      </c>
      <c r="H143">
        <v>4.5999999999999996</v>
      </c>
      <c r="I143">
        <v>0</v>
      </c>
      <c r="J143">
        <v>1.8</v>
      </c>
      <c r="K143">
        <v>3.3</v>
      </c>
      <c r="L143">
        <v>4.8</v>
      </c>
      <c r="M143">
        <v>4.7</v>
      </c>
      <c r="N143">
        <v>3.3</v>
      </c>
      <c r="O143">
        <v>13843.5</v>
      </c>
      <c r="P143">
        <v>132.9</v>
      </c>
      <c r="Q143">
        <v>173.5</v>
      </c>
      <c r="R143">
        <v>22.7</v>
      </c>
      <c r="S143">
        <f t="shared" si="14"/>
        <v>3.3</v>
      </c>
      <c r="T143">
        <f t="shared" si="20"/>
        <v>4.5395356685719132E-2</v>
      </c>
      <c r="U143">
        <f t="shared" si="15"/>
        <v>0.14980467706287312</v>
      </c>
      <c r="W143">
        <f t="shared" si="16"/>
        <v>5.7960960091528657E-3</v>
      </c>
      <c r="X143">
        <f t="shared" si="17"/>
        <v>2.348514772250049E-3</v>
      </c>
      <c r="Y143">
        <f t="shared" si="18"/>
        <v>3.3507486099439206E-3</v>
      </c>
      <c r="Z143">
        <v>0</v>
      </c>
      <c r="AA143">
        <v>0</v>
      </c>
      <c r="AC143">
        <f t="shared" si="19"/>
        <v>6.0619886080747441E-5</v>
      </c>
    </row>
    <row r="144" spans="1:29" x14ac:dyDescent="0.25">
      <c r="A144" t="s">
        <v>18</v>
      </c>
      <c r="B144" t="s">
        <v>161</v>
      </c>
      <c r="C144">
        <v>-0.1</v>
      </c>
      <c r="D144">
        <v>2.5</v>
      </c>
      <c r="E144">
        <v>1.8</v>
      </c>
      <c r="F144">
        <v>3.7</v>
      </c>
      <c r="G144">
        <v>9</v>
      </c>
      <c r="H144">
        <v>2.6</v>
      </c>
      <c r="I144">
        <v>0</v>
      </c>
      <c r="J144">
        <v>1.1000000000000001</v>
      </c>
      <c r="K144">
        <v>2.5</v>
      </c>
      <c r="L144">
        <v>4.5</v>
      </c>
      <c r="M144">
        <v>4.3</v>
      </c>
      <c r="N144">
        <v>3.3</v>
      </c>
      <c r="O144">
        <v>11676.5</v>
      </c>
      <c r="P144">
        <v>133.5</v>
      </c>
      <c r="Q144">
        <v>169.2</v>
      </c>
      <c r="R144">
        <v>48</v>
      </c>
      <c r="S144">
        <f t="shared" si="14"/>
        <v>2.5</v>
      </c>
      <c r="T144">
        <f t="shared" si="20"/>
        <v>1.6086137751624225E-2</v>
      </c>
      <c r="U144">
        <f t="shared" si="15"/>
        <v>4.0215344379060561E-2</v>
      </c>
      <c r="W144">
        <f t="shared" si="16"/>
        <v>4.9495027321241544E-3</v>
      </c>
      <c r="X144">
        <f t="shared" si="17"/>
        <v>5.1147748810194404E-3</v>
      </c>
      <c r="Y144">
        <f t="shared" si="18"/>
        <v>8.9114859125478951E-3</v>
      </c>
      <c r="Z144">
        <v>0</v>
      </c>
      <c r="AA144">
        <v>0</v>
      </c>
      <c r="AC144">
        <f t="shared" si="19"/>
        <v>2.4600381099509003E-3</v>
      </c>
    </row>
    <row r="145" spans="1:29" x14ac:dyDescent="0.25">
      <c r="A145" t="s">
        <v>18</v>
      </c>
      <c r="B145" t="s">
        <v>162</v>
      </c>
      <c r="C145">
        <v>4.7</v>
      </c>
      <c r="D145">
        <v>5.4</v>
      </c>
      <c r="E145">
        <v>1.2</v>
      </c>
      <c r="F145">
        <v>2.6</v>
      </c>
      <c r="G145">
        <v>8.6</v>
      </c>
      <c r="H145">
        <v>1.8</v>
      </c>
      <c r="I145">
        <v>0</v>
      </c>
      <c r="J145">
        <v>1</v>
      </c>
      <c r="K145">
        <v>2.1</v>
      </c>
      <c r="L145">
        <v>4.8</v>
      </c>
      <c r="M145">
        <v>4</v>
      </c>
      <c r="N145">
        <v>3.3</v>
      </c>
      <c r="O145">
        <v>13019.3</v>
      </c>
      <c r="P145">
        <v>133.5</v>
      </c>
      <c r="Q145">
        <v>176</v>
      </c>
      <c r="R145">
        <v>45.5</v>
      </c>
      <c r="S145">
        <f t="shared" si="14"/>
        <v>2.1</v>
      </c>
      <c r="T145">
        <f t="shared" si="20"/>
        <v>5.1891559436803875E-2</v>
      </c>
      <c r="U145">
        <f t="shared" si="15"/>
        <v>0.10897227481728815</v>
      </c>
      <c r="W145">
        <f t="shared" si="16"/>
        <v>1.1163819511436055E-2</v>
      </c>
      <c r="X145">
        <f t="shared" si="17"/>
        <v>1.2359998134451813E-2</v>
      </c>
      <c r="Y145">
        <f t="shared" si="18"/>
        <v>1.574600695003283E-2</v>
      </c>
      <c r="Z145">
        <v>0</v>
      </c>
      <c r="AA145">
        <v>0</v>
      </c>
      <c r="AC145">
        <f t="shared" si="19"/>
        <v>8.7075712599351245E-3</v>
      </c>
    </row>
    <row r="146" spans="1:29" x14ac:dyDescent="0.25">
      <c r="A146" t="s">
        <v>18</v>
      </c>
      <c r="B146" t="s">
        <v>163</v>
      </c>
      <c r="C146">
        <v>3.2</v>
      </c>
      <c r="D146">
        <v>5.8</v>
      </c>
      <c r="E146">
        <v>7.7</v>
      </c>
      <c r="F146">
        <v>10.7</v>
      </c>
      <c r="G146">
        <v>8.3000000000000007</v>
      </c>
      <c r="H146">
        <v>2.2999999999999998</v>
      </c>
      <c r="I146">
        <v>0.1</v>
      </c>
      <c r="J146">
        <v>0.9</v>
      </c>
      <c r="K146">
        <v>2.1</v>
      </c>
      <c r="L146">
        <v>4.4000000000000004</v>
      </c>
      <c r="M146">
        <v>3.9</v>
      </c>
      <c r="N146">
        <v>3.3</v>
      </c>
      <c r="O146">
        <v>14627.5</v>
      </c>
      <c r="P146">
        <v>135</v>
      </c>
      <c r="Q146">
        <v>181.1</v>
      </c>
      <c r="R146">
        <v>23</v>
      </c>
      <c r="S146">
        <f t="shared" si="14"/>
        <v>2</v>
      </c>
      <c r="T146">
        <f t="shared" si="20"/>
        <v>5.855608353489801E-2</v>
      </c>
      <c r="U146">
        <f t="shared" si="15"/>
        <v>0.11711216706979602</v>
      </c>
      <c r="W146">
        <f t="shared" si="16"/>
        <v>1.2416584340347554E-2</v>
      </c>
      <c r="X146">
        <f t="shared" si="17"/>
        <v>1.3905635892499706E-2</v>
      </c>
      <c r="Y146">
        <f t="shared" si="18"/>
        <v>1.7089467633190206E-2</v>
      </c>
      <c r="Z146">
        <v>0</v>
      </c>
      <c r="AA146">
        <v>0</v>
      </c>
      <c r="AC146">
        <f t="shared" si="19"/>
        <v>9.8997346978035878E-3</v>
      </c>
    </row>
    <row r="147" spans="1:29" x14ac:dyDescent="0.25">
      <c r="A147" t="s">
        <v>18</v>
      </c>
      <c r="B147" t="s">
        <v>164</v>
      </c>
      <c r="C147">
        <v>1.7</v>
      </c>
      <c r="D147">
        <v>3.3</v>
      </c>
      <c r="E147">
        <v>3.7</v>
      </c>
      <c r="F147">
        <v>4.7</v>
      </c>
      <c r="G147">
        <v>8.1999999999999993</v>
      </c>
      <c r="H147">
        <v>0.8</v>
      </c>
      <c r="I147">
        <v>0.1</v>
      </c>
      <c r="J147">
        <v>0.8</v>
      </c>
      <c r="K147">
        <v>1.8</v>
      </c>
      <c r="L147">
        <v>4.3</v>
      </c>
      <c r="M147">
        <v>3.8</v>
      </c>
      <c r="N147">
        <v>3.3</v>
      </c>
      <c r="O147">
        <v>14100.2</v>
      </c>
      <c r="P147">
        <v>138.19999999999999</v>
      </c>
      <c r="Q147">
        <v>179.5</v>
      </c>
      <c r="R147">
        <v>26.7</v>
      </c>
      <c r="S147">
        <f t="shared" si="14"/>
        <v>1.7</v>
      </c>
      <c r="T147">
        <f t="shared" si="20"/>
        <v>3.3997608541419623E-2</v>
      </c>
      <c r="U147">
        <f t="shared" si="15"/>
        <v>5.7795934520413358E-2</v>
      </c>
      <c r="W147">
        <f t="shared" si="16"/>
        <v>1.0314413422755421E-2</v>
      </c>
      <c r="X147">
        <f t="shared" si="17"/>
        <v>1.3366804177082341E-2</v>
      </c>
      <c r="Y147">
        <f t="shared" si="18"/>
        <v>1.8873521998027373E-2</v>
      </c>
      <c r="Z147">
        <v>0</v>
      </c>
      <c r="AA147">
        <v>0</v>
      </c>
      <c r="AC147">
        <f t="shared" si="19"/>
        <v>1.005511070076601E-2</v>
      </c>
    </row>
    <row r="148" spans="1:29" x14ac:dyDescent="0.25">
      <c r="A148" t="s">
        <v>18</v>
      </c>
      <c r="B148" t="s">
        <v>165</v>
      </c>
      <c r="C148">
        <v>0.5</v>
      </c>
      <c r="D148">
        <v>2.6</v>
      </c>
      <c r="E148">
        <v>-2.8</v>
      </c>
      <c r="F148">
        <v>-1.7</v>
      </c>
      <c r="G148">
        <v>8</v>
      </c>
      <c r="H148">
        <v>1.8</v>
      </c>
      <c r="I148">
        <v>0.1</v>
      </c>
      <c r="J148">
        <v>0.7</v>
      </c>
      <c r="K148">
        <v>1.6</v>
      </c>
      <c r="L148">
        <v>3.9</v>
      </c>
      <c r="M148">
        <v>3.6</v>
      </c>
      <c r="N148">
        <v>3.3</v>
      </c>
      <c r="O148">
        <v>14894.7</v>
      </c>
      <c r="P148">
        <v>141</v>
      </c>
      <c r="Q148">
        <v>184.4</v>
      </c>
      <c r="R148">
        <v>20.5</v>
      </c>
      <c r="S148">
        <f t="shared" si="14"/>
        <v>1.5</v>
      </c>
      <c r="T148">
        <f t="shared" si="20"/>
        <v>8.6025863950370665E-2</v>
      </c>
      <c r="U148">
        <f t="shared" si="15"/>
        <v>0.129038795925556</v>
      </c>
      <c r="W148">
        <f t="shared" si="16"/>
        <v>1.7910514195759657E-2</v>
      </c>
      <c r="X148">
        <f t="shared" si="17"/>
        <v>2.0953882692706406E-2</v>
      </c>
      <c r="Y148">
        <f t="shared" si="18"/>
        <v>2.2577019867656194E-2</v>
      </c>
      <c r="Z148">
        <v>0</v>
      </c>
      <c r="AA148">
        <v>0</v>
      </c>
      <c r="AC148">
        <f t="shared" si="19"/>
        <v>1.4685009046334518E-2</v>
      </c>
    </row>
    <row r="149" spans="1:29" x14ac:dyDescent="0.25">
      <c r="A149" t="s">
        <v>18</v>
      </c>
      <c r="B149" t="s">
        <v>166</v>
      </c>
      <c r="C149">
        <v>0.5</v>
      </c>
      <c r="D149">
        <v>2.5</v>
      </c>
      <c r="E149">
        <v>11.5</v>
      </c>
      <c r="F149">
        <v>14.1</v>
      </c>
      <c r="G149">
        <v>7.8</v>
      </c>
      <c r="H149">
        <v>2.7</v>
      </c>
      <c r="I149">
        <v>0.1</v>
      </c>
      <c r="J149">
        <v>0.7</v>
      </c>
      <c r="K149">
        <v>1.7</v>
      </c>
      <c r="L149">
        <v>3.6</v>
      </c>
      <c r="M149">
        <v>3.4</v>
      </c>
      <c r="N149">
        <v>3.3</v>
      </c>
      <c r="O149">
        <v>14834.9</v>
      </c>
      <c r="P149">
        <v>144</v>
      </c>
      <c r="Q149">
        <v>184.3</v>
      </c>
      <c r="R149">
        <v>22.7</v>
      </c>
      <c r="S149">
        <f t="shared" si="14"/>
        <v>1.5999999999999999</v>
      </c>
      <c r="T149">
        <f t="shared" si="20"/>
        <v>4.6080869637625782E-2</v>
      </c>
      <c r="U149">
        <f t="shared" si="15"/>
        <v>7.372939142020124E-2</v>
      </c>
      <c r="W149">
        <f t="shared" si="16"/>
        <v>1.227996975387257E-2</v>
      </c>
      <c r="X149">
        <f t="shared" si="17"/>
        <v>1.5541952868411899E-2</v>
      </c>
      <c r="Y149">
        <f t="shared" si="18"/>
        <v>2.0364454744325633E-2</v>
      </c>
      <c r="Z149">
        <v>0</v>
      </c>
      <c r="AA149">
        <v>0</v>
      </c>
      <c r="AC149">
        <f t="shared" si="19"/>
        <v>1.1565688015863745E-2</v>
      </c>
    </row>
    <row r="150" spans="1:29" x14ac:dyDescent="0.25">
      <c r="A150" t="s">
        <v>18</v>
      </c>
      <c r="B150" t="s">
        <v>167</v>
      </c>
      <c r="C150">
        <v>3.6</v>
      </c>
      <c r="D150">
        <v>5.3</v>
      </c>
      <c r="E150">
        <v>-15.1</v>
      </c>
      <c r="F150">
        <v>-13.9</v>
      </c>
      <c r="G150">
        <v>7.7</v>
      </c>
      <c r="H150">
        <v>1.6</v>
      </c>
      <c r="I150">
        <v>0.1</v>
      </c>
      <c r="J150">
        <v>0.8</v>
      </c>
      <c r="K150">
        <v>1.9</v>
      </c>
      <c r="L150">
        <v>3.7</v>
      </c>
      <c r="M150">
        <v>3.5</v>
      </c>
      <c r="N150">
        <v>3.3</v>
      </c>
      <c r="O150">
        <v>16396.2</v>
      </c>
      <c r="P150">
        <v>147.6</v>
      </c>
      <c r="Q150">
        <v>187.2</v>
      </c>
      <c r="R150">
        <v>19</v>
      </c>
      <c r="S150">
        <f t="shared" si="14"/>
        <v>1.7999999999999998</v>
      </c>
      <c r="T150">
        <f t="shared" si="20"/>
        <v>3.3128199154123905E-2</v>
      </c>
      <c r="U150">
        <f t="shared" si="15"/>
        <v>5.9630758477423024E-2</v>
      </c>
      <c r="W150">
        <f t="shared" si="16"/>
        <v>9.8239495731317662E-3</v>
      </c>
      <c r="X150">
        <f t="shared" si="17"/>
        <v>1.2494402280332037E-2</v>
      </c>
      <c r="Y150">
        <f t="shared" si="18"/>
        <v>1.7774014800687538E-2</v>
      </c>
      <c r="Z150">
        <v>0</v>
      </c>
      <c r="AA150">
        <v>0</v>
      </c>
      <c r="AC150">
        <f t="shared" si="19"/>
        <v>9.2704742683535971E-3</v>
      </c>
    </row>
    <row r="151" spans="1:29" x14ac:dyDescent="0.25">
      <c r="A151" t="s">
        <v>18</v>
      </c>
      <c r="B151" t="s">
        <v>168</v>
      </c>
      <c r="C151">
        <v>0.5</v>
      </c>
      <c r="D151">
        <v>1.7</v>
      </c>
      <c r="E151">
        <v>3</v>
      </c>
      <c r="F151">
        <v>3.3</v>
      </c>
      <c r="G151">
        <v>7.5</v>
      </c>
      <c r="H151">
        <v>-0.4</v>
      </c>
      <c r="I151">
        <v>0.1</v>
      </c>
      <c r="J151">
        <v>0.9</v>
      </c>
      <c r="K151">
        <v>2</v>
      </c>
      <c r="L151">
        <v>3.8</v>
      </c>
      <c r="M151">
        <v>3.7</v>
      </c>
      <c r="N151">
        <v>3.3</v>
      </c>
      <c r="O151">
        <v>16771.3</v>
      </c>
      <c r="P151">
        <v>151.5</v>
      </c>
      <c r="Q151">
        <v>196.5</v>
      </c>
      <c r="R151">
        <v>20.5</v>
      </c>
      <c r="S151">
        <f t="shared" si="14"/>
        <v>1.9</v>
      </c>
      <c r="T151">
        <f t="shared" si="20"/>
        <v>9.0487223380982279E-2</v>
      </c>
      <c r="U151">
        <f t="shared" si="15"/>
        <v>0.17192572442386633</v>
      </c>
      <c r="W151">
        <f t="shared" si="16"/>
        <v>1.699297033798117E-2</v>
      </c>
      <c r="X151">
        <f t="shared" si="17"/>
        <v>1.8386572201838855E-2</v>
      </c>
      <c r="Y151">
        <f t="shared" si="18"/>
        <v>1.9664011029673828E-2</v>
      </c>
      <c r="Z151">
        <v>0</v>
      </c>
      <c r="AA151">
        <v>0</v>
      </c>
      <c r="AC151">
        <f t="shared" si="19"/>
        <v>1.2998797397061487E-2</v>
      </c>
    </row>
    <row r="152" spans="1:29" x14ac:dyDescent="0.25">
      <c r="A152" t="s">
        <v>18</v>
      </c>
      <c r="B152" t="s">
        <v>169</v>
      </c>
      <c r="C152">
        <v>3.2</v>
      </c>
      <c r="D152">
        <v>5.2</v>
      </c>
      <c r="E152">
        <v>1.7</v>
      </c>
      <c r="F152">
        <v>3.4</v>
      </c>
      <c r="G152">
        <v>7.2</v>
      </c>
      <c r="H152">
        <v>2.2000000000000002</v>
      </c>
      <c r="I152">
        <v>0</v>
      </c>
      <c r="J152">
        <v>1.5</v>
      </c>
      <c r="K152">
        <v>2.7</v>
      </c>
      <c r="L152">
        <v>4.7</v>
      </c>
      <c r="M152">
        <v>4.4000000000000004</v>
      </c>
      <c r="N152">
        <v>3.3</v>
      </c>
      <c r="O152">
        <v>17718.3</v>
      </c>
      <c r="P152">
        <v>155.19999999999999</v>
      </c>
      <c r="Q152">
        <v>206.9</v>
      </c>
      <c r="R152">
        <v>17</v>
      </c>
      <c r="S152">
        <f t="shared" si="14"/>
        <v>2.7</v>
      </c>
      <c r="T152">
        <f t="shared" si="20"/>
        <v>0.11512827362900394</v>
      </c>
      <c r="U152">
        <f t="shared" si="15"/>
        <v>0.31084633879831064</v>
      </c>
      <c r="W152">
        <f t="shared" si="16"/>
        <v>1.7225503369706435E-2</v>
      </c>
      <c r="X152">
        <f t="shared" si="17"/>
        <v>1.507799693230227E-2</v>
      </c>
      <c r="Y152">
        <f t="shared" si="18"/>
        <v>1.5871852563465901E-2</v>
      </c>
      <c r="Z152">
        <v>0</v>
      </c>
      <c r="AA152">
        <v>0</v>
      </c>
      <c r="AC152">
        <f t="shared" si="19"/>
        <v>1.1797738017943782E-2</v>
      </c>
    </row>
    <row r="153" spans="1:29" x14ac:dyDescent="0.25">
      <c r="A153" t="s">
        <v>18</v>
      </c>
      <c r="B153" t="s">
        <v>170</v>
      </c>
      <c r="C153">
        <v>3.2</v>
      </c>
      <c r="D153">
        <v>5.7</v>
      </c>
      <c r="E153">
        <v>1.6</v>
      </c>
      <c r="F153">
        <v>3.3</v>
      </c>
      <c r="G153">
        <v>6.9</v>
      </c>
      <c r="H153">
        <v>1.5</v>
      </c>
      <c r="I153">
        <v>0.1</v>
      </c>
      <c r="J153">
        <v>1.4</v>
      </c>
      <c r="K153">
        <v>2.8</v>
      </c>
      <c r="L153">
        <v>4.5</v>
      </c>
      <c r="M153">
        <v>4.3</v>
      </c>
      <c r="N153">
        <v>3.3</v>
      </c>
      <c r="O153">
        <v>19413.2</v>
      </c>
      <c r="P153">
        <v>158.30000000000001</v>
      </c>
      <c r="Q153">
        <v>211.1</v>
      </c>
      <c r="R153">
        <v>20.3</v>
      </c>
      <c r="S153">
        <f t="shared" si="14"/>
        <v>2.6999999999999997</v>
      </c>
      <c r="T153">
        <f t="shared" si="20"/>
        <v>0.1357670901784972</v>
      </c>
      <c r="U153">
        <f t="shared" si="15"/>
        <v>0.36657114348194242</v>
      </c>
      <c r="W153">
        <f t="shared" si="16"/>
        <v>1.9940374576259877E-2</v>
      </c>
      <c r="X153">
        <f t="shared" si="17"/>
        <v>1.7475670167306553E-2</v>
      </c>
      <c r="Y153">
        <f t="shared" si="18"/>
        <v>1.7803026628001983E-2</v>
      </c>
      <c r="Z153">
        <v>0</v>
      </c>
      <c r="AA153">
        <v>0</v>
      </c>
      <c r="AC153">
        <f t="shared" si="19"/>
        <v>1.4074430638098245E-2</v>
      </c>
    </row>
    <row r="154" spans="1:29" x14ac:dyDescent="0.25">
      <c r="A154" t="s">
        <v>18</v>
      </c>
      <c r="B154" t="s">
        <v>171</v>
      </c>
      <c r="C154">
        <v>-1.1000000000000001</v>
      </c>
      <c r="D154">
        <v>0.5</v>
      </c>
      <c r="E154">
        <v>5.7</v>
      </c>
      <c r="F154">
        <v>7.7</v>
      </c>
      <c r="G154">
        <v>6.7</v>
      </c>
      <c r="H154">
        <v>2.5</v>
      </c>
      <c r="I154">
        <v>0</v>
      </c>
      <c r="J154">
        <v>1.6</v>
      </c>
      <c r="K154">
        <v>2.8</v>
      </c>
      <c r="L154">
        <v>4.4000000000000004</v>
      </c>
      <c r="M154">
        <v>4.4000000000000004</v>
      </c>
      <c r="N154">
        <v>3.3</v>
      </c>
      <c r="O154">
        <v>19711.2</v>
      </c>
      <c r="P154">
        <v>160.30000000000001</v>
      </c>
      <c r="Q154">
        <v>209.5</v>
      </c>
      <c r="R154">
        <v>21.4</v>
      </c>
      <c r="S154">
        <f t="shared" si="14"/>
        <v>2.8</v>
      </c>
      <c r="T154">
        <f t="shared" si="20"/>
        <v>0.11254617531870077</v>
      </c>
      <c r="U154">
        <f t="shared" si="15"/>
        <v>0.31512929089236213</v>
      </c>
      <c r="W154">
        <f t="shared" si="16"/>
        <v>1.6509748993772534E-2</v>
      </c>
      <c r="X154">
        <f t="shared" si="17"/>
        <v>1.4006626825299425E-2</v>
      </c>
      <c r="Y154">
        <f t="shared" si="18"/>
        <v>1.4984025960571879E-2</v>
      </c>
      <c r="Z154">
        <v>0</v>
      </c>
      <c r="AA154">
        <v>0</v>
      </c>
      <c r="AC154">
        <f t="shared" si="19"/>
        <v>1.1113122308698351E-2</v>
      </c>
    </row>
    <row r="155" spans="1:29" x14ac:dyDescent="0.25">
      <c r="A155" t="s">
        <v>18</v>
      </c>
      <c r="B155" t="s">
        <v>172</v>
      </c>
      <c r="C155">
        <v>5.5</v>
      </c>
      <c r="D155">
        <v>7.9</v>
      </c>
      <c r="E155">
        <v>5.6</v>
      </c>
      <c r="F155">
        <v>7.6</v>
      </c>
      <c r="G155">
        <v>6.2</v>
      </c>
      <c r="H155">
        <v>2.1</v>
      </c>
      <c r="I155">
        <v>0</v>
      </c>
      <c r="J155">
        <v>1.7</v>
      </c>
      <c r="K155">
        <v>2.7</v>
      </c>
      <c r="L155">
        <v>4</v>
      </c>
      <c r="M155">
        <v>4.2</v>
      </c>
      <c r="N155">
        <v>3.3</v>
      </c>
      <c r="O155">
        <v>20568.7</v>
      </c>
      <c r="P155">
        <v>161.4</v>
      </c>
      <c r="Q155">
        <v>214.7</v>
      </c>
      <c r="R155">
        <v>17</v>
      </c>
      <c r="S155">
        <f t="shared" si="14"/>
        <v>2.7</v>
      </c>
      <c r="T155">
        <f t="shared" si="20"/>
        <v>8.8579273575419462E-2</v>
      </c>
      <c r="U155">
        <f t="shared" si="15"/>
        <v>0.23916403865363256</v>
      </c>
      <c r="W155">
        <f t="shared" si="16"/>
        <v>1.3733194804657825E-2</v>
      </c>
      <c r="X155">
        <f t="shared" si="17"/>
        <v>1.19937199490772E-2</v>
      </c>
      <c r="Y155">
        <f t="shared" si="18"/>
        <v>1.3387662628452E-2</v>
      </c>
      <c r="Z155">
        <v>0</v>
      </c>
      <c r="AA155">
        <v>0</v>
      </c>
      <c r="AC155">
        <f t="shared" si="19"/>
        <v>8.8690859632328135E-3</v>
      </c>
    </row>
    <row r="156" spans="1:29" x14ac:dyDescent="0.25">
      <c r="A156" t="s">
        <v>18</v>
      </c>
      <c r="B156" t="s">
        <v>173</v>
      </c>
      <c r="C156">
        <v>5</v>
      </c>
      <c r="D156">
        <v>6.8</v>
      </c>
      <c r="E156">
        <v>4.8</v>
      </c>
      <c r="F156">
        <v>5.9</v>
      </c>
      <c r="G156">
        <v>6.1</v>
      </c>
      <c r="H156">
        <v>1</v>
      </c>
      <c r="I156">
        <v>0</v>
      </c>
      <c r="J156">
        <v>1.7</v>
      </c>
      <c r="K156">
        <v>2.5</v>
      </c>
      <c r="L156">
        <v>3.9</v>
      </c>
      <c r="M156">
        <v>4.0999999999999996</v>
      </c>
      <c r="N156">
        <v>3.3</v>
      </c>
      <c r="O156">
        <v>20458.8</v>
      </c>
      <c r="P156">
        <v>163.6</v>
      </c>
      <c r="Q156">
        <v>218.7</v>
      </c>
      <c r="R156">
        <v>17</v>
      </c>
      <c r="S156">
        <f t="shared" si="14"/>
        <v>2.5</v>
      </c>
      <c r="T156">
        <f t="shared" si="20"/>
        <v>5.5465342931224806E-2</v>
      </c>
      <c r="U156">
        <f t="shared" si="15"/>
        <v>0.13866335732806201</v>
      </c>
      <c r="W156">
        <f t="shared" si="16"/>
        <v>1.0129522139859175E-2</v>
      </c>
      <c r="X156">
        <f t="shared" si="17"/>
        <v>9.6895752843491785E-3</v>
      </c>
      <c r="Y156">
        <f t="shared" si="18"/>
        <v>1.2182007661124081E-2</v>
      </c>
      <c r="Z156">
        <v>0</v>
      </c>
      <c r="AA156">
        <v>0</v>
      </c>
      <c r="AC156">
        <f t="shared" si="19"/>
        <v>6.4822301269953034E-3</v>
      </c>
    </row>
    <row r="157" spans="1:29" x14ac:dyDescent="0.25">
      <c r="A157" t="s">
        <v>18</v>
      </c>
      <c r="B157" t="s">
        <v>174</v>
      </c>
      <c r="C157">
        <v>2.2999999999999998</v>
      </c>
      <c r="D157">
        <v>2.9</v>
      </c>
      <c r="E157">
        <v>5.4</v>
      </c>
      <c r="F157">
        <v>4.9000000000000004</v>
      </c>
      <c r="G157">
        <v>5.7</v>
      </c>
      <c r="H157">
        <v>-1</v>
      </c>
      <c r="I157">
        <v>0</v>
      </c>
      <c r="J157">
        <v>1.6</v>
      </c>
      <c r="K157">
        <v>2.2999999999999998</v>
      </c>
      <c r="L157">
        <v>4</v>
      </c>
      <c r="M157">
        <v>4</v>
      </c>
      <c r="N157">
        <v>3.3</v>
      </c>
      <c r="O157">
        <v>21424.6</v>
      </c>
      <c r="P157">
        <v>166.1</v>
      </c>
      <c r="Q157">
        <v>226.6</v>
      </c>
      <c r="R157">
        <v>26.3</v>
      </c>
      <c r="S157">
        <f t="shared" si="14"/>
        <v>2.2999999999999998</v>
      </c>
      <c r="T157">
        <f t="shared" si="20"/>
        <v>7.0854393739631011E-2</v>
      </c>
      <c r="U157">
        <f t="shared" si="15"/>
        <v>0.16296510560115132</v>
      </c>
      <c r="W157">
        <f t="shared" si="16"/>
        <v>1.2906028661298542E-2</v>
      </c>
      <c r="X157">
        <f t="shared" si="17"/>
        <v>1.3020167483914153E-2</v>
      </c>
      <c r="Y157">
        <f t="shared" si="18"/>
        <v>1.51910525955104E-2</v>
      </c>
      <c r="Z157">
        <v>0</v>
      </c>
      <c r="AA157">
        <v>0</v>
      </c>
      <c r="AC157">
        <f t="shared" si="19"/>
        <v>9.1943023544406415E-3</v>
      </c>
    </row>
    <row r="158" spans="1:29" x14ac:dyDescent="0.25">
      <c r="A158" t="s">
        <v>18</v>
      </c>
      <c r="B158" t="s">
        <v>175</v>
      </c>
      <c r="C158">
        <v>3.2</v>
      </c>
      <c r="D158">
        <v>3</v>
      </c>
      <c r="E158">
        <v>4.5999999999999996</v>
      </c>
      <c r="F158">
        <v>2.8</v>
      </c>
      <c r="G158">
        <v>5.5</v>
      </c>
      <c r="H158">
        <v>-2.6</v>
      </c>
      <c r="I158">
        <v>0</v>
      </c>
      <c r="J158">
        <v>1.5</v>
      </c>
      <c r="K158">
        <v>2</v>
      </c>
      <c r="L158">
        <v>3.9</v>
      </c>
      <c r="M158">
        <v>3.7</v>
      </c>
      <c r="N158">
        <v>3.3</v>
      </c>
      <c r="O158">
        <v>21707.599999999999</v>
      </c>
      <c r="P158">
        <v>168.2</v>
      </c>
      <c r="Q158">
        <v>241.4</v>
      </c>
      <c r="R158">
        <v>22.4</v>
      </c>
      <c r="S158">
        <f t="shared" si="14"/>
        <v>2</v>
      </c>
      <c r="T158">
        <f t="shared" si="20"/>
        <v>0.14173156930123876</v>
      </c>
      <c r="U158">
        <f t="shared" si="15"/>
        <v>0.28346313860247752</v>
      </c>
      <c r="W158">
        <f t="shared" si="16"/>
        <v>2.3357654089023547E-2</v>
      </c>
      <c r="X158">
        <f t="shared" si="17"/>
        <v>2.3568381600432807E-2</v>
      </c>
      <c r="Y158">
        <f t="shared" si="18"/>
        <v>2.1810258678830408E-2</v>
      </c>
      <c r="Z158">
        <v>0</v>
      </c>
      <c r="AA158">
        <v>0</v>
      </c>
      <c r="AC158">
        <f t="shared" si="19"/>
        <v>1.6696169990742825E-2</v>
      </c>
    </row>
    <row r="159" spans="1:29" x14ac:dyDescent="0.25">
      <c r="A159" t="s">
        <v>18</v>
      </c>
      <c r="B159" t="s">
        <v>176</v>
      </c>
      <c r="C159">
        <v>3</v>
      </c>
      <c r="D159">
        <v>5.3</v>
      </c>
      <c r="E159">
        <v>3</v>
      </c>
      <c r="F159">
        <v>5.0999999999999996</v>
      </c>
      <c r="G159">
        <v>5.4</v>
      </c>
      <c r="H159">
        <v>2.8</v>
      </c>
      <c r="I159">
        <v>0</v>
      </c>
      <c r="J159">
        <v>1.5</v>
      </c>
      <c r="K159">
        <v>2.2000000000000002</v>
      </c>
      <c r="L159">
        <v>3.9</v>
      </c>
      <c r="M159">
        <v>3.8</v>
      </c>
      <c r="N159">
        <v>3.3</v>
      </c>
      <c r="O159">
        <v>21630.9</v>
      </c>
      <c r="P159">
        <v>170.2</v>
      </c>
      <c r="Q159">
        <v>244.9</v>
      </c>
      <c r="R159">
        <v>18.899999999999999</v>
      </c>
      <c r="S159">
        <f t="shared" si="14"/>
        <v>2.2000000000000002</v>
      </c>
      <c r="T159">
        <f t="shared" si="20"/>
        <v>0.13160825907338686</v>
      </c>
      <c r="U159">
        <f t="shared" si="15"/>
        <v>0.2895381699614511</v>
      </c>
      <c r="W159">
        <f t="shared" si="16"/>
        <v>2.1273813615031452E-2</v>
      </c>
      <c r="X159">
        <f t="shared" si="17"/>
        <v>2.0849526281332569E-2</v>
      </c>
      <c r="Y159">
        <f t="shared" si="18"/>
        <v>2.0143745629162102E-2</v>
      </c>
      <c r="Z159">
        <v>0</v>
      </c>
      <c r="AA159">
        <v>0</v>
      </c>
      <c r="AC159">
        <f t="shared" si="19"/>
        <v>1.5225171471945048E-2</v>
      </c>
    </row>
    <row r="160" spans="1:29" x14ac:dyDescent="0.25">
      <c r="A160" t="s">
        <v>18</v>
      </c>
      <c r="B160" t="s">
        <v>177</v>
      </c>
      <c r="C160">
        <v>1.3</v>
      </c>
      <c r="D160">
        <v>2.8</v>
      </c>
      <c r="E160">
        <v>3</v>
      </c>
      <c r="F160">
        <v>4.0999999999999996</v>
      </c>
      <c r="G160">
        <v>5.0999999999999996</v>
      </c>
      <c r="H160">
        <v>1.6</v>
      </c>
      <c r="I160">
        <v>0</v>
      </c>
      <c r="J160">
        <v>1.6</v>
      </c>
      <c r="K160">
        <v>2.2999999999999998</v>
      </c>
      <c r="L160">
        <v>4.3</v>
      </c>
      <c r="M160">
        <v>4</v>
      </c>
      <c r="N160">
        <v>3.3</v>
      </c>
      <c r="O160">
        <v>19959.3</v>
      </c>
      <c r="P160">
        <v>172.6</v>
      </c>
      <c r="Q160">
        <v>247.1</v>
      </c>
      <c r="R160">
        <v>40.700000000000003</v>
      </c>
      <c r="S160">
        <f t="shared" si="14"/>
        <v>2.2999999999999998</v>
      </c>
      <c r="T160">
        <f t="shared" si="20"/>
        <v>0.12209218531184221</v>
      </c>
      <c r="U160">
        <f t="shared" si="15"/>
        <v>0.28081202621723705</v>
      </c>
      <c r="W160">
        <f t="shared" si="16"/>
        <v>1.9645950240290349E-2</v>
      </c>
      <c r="X160">
        <f t="shared" si="17"/>
        <v>1.8972615444232642E-2</v>
      </c>
      <c r="Y160">
        <f t="shared" si="18"/>
        <v>1.8907534569409162E-2</v>
      </c>
      <c r="Z160">
        <v>0</v>
      </c>
      <c r="AA160">
        <v>0</v>
      </c>
      <c r="AC160">
        <f t="shared" si="19"/>
        <v>1.400905614313144E-2</v>
      </c>
    </row>
    <row r="161" spans="1:29" x14ac:dyDescent="0.25">
      <c r="A161" t="s">
        <v>18</v>
      </c>
      <c r="B161" t="s">
        <v>178</v>
      </c>
      <c r="C161">
        <v>0.1</v>
      </c>
      <c r="D161">
        <v>0.1</v>
      </c>
      <c r="E161">
        <v>1.3</v>
      </c>
      <c r="F161">
        <v>0.9</v>
      </c>
      <c r="G161">
        <v>5</v>
      </c>
      <c r="H161">
        <v>0</v>
      </c>
      <c r="I161">
        <v>0.1</v>
      </c>
      <c r="J161">
        <v>1.6</v>
      </c>
      <c r="K161">
        <v>2.2000000000000002</v>
      </c>
      <c r="L161">
        <v>4.4000000000000004</v>
      </c>
      <c r="M161">
        <v>3.9</v>
      </c>
      <c r="N161">
        <v>3.3</v>
      </c>
      <c r="O161">
        <v>21100.9</v>
      </c>
      <c r="P161">
        <v>175.1</v>
      </c>
      <c r="Q161">
        <v>247.1</v>
      </c>
      <c r="R161">
        <v>24.4</v>
      </c>
      <c r="S161">
        <f t="shared" si="14"/>
        <v>2.1</v>
      </c>
      <c r="T161">
        <f t="shared" si="20"/>
        <v>8.6606764400658426E-2</v>
      </c>
      <c r="U161">
        <f t="shared" si="15"/>
        <v>0.1818742052413827</v>
      </c>
      <c r="W161">
        <f t="shared" si="16"/>
        <v>1.5730327002791408E-2</v>
      </c>
      <c r="X161">
        <f t="shared" si="17"/>
        <v>1.6392967640717689E-2</v>
      </c>
      <c r="Y161">
        <f t="shared" si="18"/>
        <v>1.7898905101071231E-2</v>
      </c>
      <c r="Z161">
        <v>0</v>
      </c>
      <c r="AA161">
        <v>0</v>
      </c>
      <c r="AC161">
        <f t="shared" si="19"/>
        <v>1.1686052529341932E-2</v>
      </c>
    </row>
    <row r="162" spans="1:29" x14ac:dyDescent="0.25">
      <c r="A162" t="s">
        <v>18</v>
      </c>
      <c r="B162" t="s">
        <v>179</v>
      </c>
      <c r="C162">
        <v>2</v>
      </c>
      <c r="D162">
        <v>1.6</v>
      </c>
      <c r="E162">
        <v>2.7</v>
      </c>
      <c r="F162">
        <v>2.9</v>
      </c>
      <c r="G162">
        <v>4.9000000000000004</v>
      </c>
      <c r="H162">
        <v>-0.2</v>
      </c>
      <c r="I162">
        <v>0.3</v>
      </c>
      <c r="J162">
        <v>1.4</v>
      </c>
      <c r="K162">
        <v>2</v>
      </c>
      <c r="L162">
        <v>4.5</v>
      </c>
      <c r="M162">
        <v>3.7</v>
      </c>
      <c r="N162">
        <v>3.5</v>
      </c>
      <c r="O162">
        <v>21179.4</v>
      </c>
      <c r="P162">
        <v>177.2</v>
      </c>
      <c r="Q162">
        <v>239.1</v>
      </c>
      <c r="R162">
        <v>28.1</v>
      </c>
      <c r="S162">
        <f t="shared" si="14"/>
        <v>1.7</v>
      </c>
      <c r="T162">
        <f t="shared" si="20"/>
        <v>-9.5734341991521605E-3</v>
      </c>
      <c r="U162">
        <f t="shared" si="15"/>
        <v>-1.6274838138558671E-2</v>
      </c>
      <c r="W162">
        <f t="shared" si="16"/>
        <v>4.5829913185751279E-3</v>
      </c>
      <c r="X162">
        <f t="shared" si="17"/>
        <v>8.3050254287818943E-3</v>
      </c>
      <c r="Y162">
        <f t="shared" si="18"/>
        <v>1.7087980666518746E-2</v>
      </c>
      <c r="Z162">
        <v>0</v>
      </c>
      <c r="AA162">
        <v>0</v>
      </c>
      <c r="AC162">
        <f t="shared" si="19"/>
        <v>7.0288752130110493E-3</v>
      </c>
    </row>
    <row r="163" spans="1:29" x14ac:dyDescent="0.25">
      <c r="A163" t="s">
        <v>18</v>
      </c>
      <c r="B163" t="s">
        <v>180</v>
      </c>
      <c r="C163">
        <v>1.9</v>
      </c>
      <c r="D163">
        <v>4.7</v>
      </c>
      <c r="E163">
        <v>-0.4</v>
      </c>
      <c r="F163">
        <v>2</v>
      </c>
      <c r="G163">
        <v>4.9000000000000004</v>
      </c>
      <c r="H163">
        <v>2.9</v>
      </c>
      <c r="I163">
        <v>0.3</v>
      </c>
      <c r="J163">
        <v>1.3</v>
      </c>
      <c r="K163">
        <v>1.8</v>
      </c>
      <c r="L163">
        <v>3.9</v>
      </c>
      <c r="M163">
        <v>3.6</v>
      </c>
      <c r="N163">
        <v>3.5</v>
      </c>
      <c r="O163">
        <v>21621.5</v>
      </c>
      <c r="P163">
        <v>179.3</v>
      </c>
      <c r="Q163">
        <v>244.7</v>
      </c>
      <c r="R163">
        <v>25.8</v>
      </c>
      <c r="S163">
        <f t="shared" si="14"/>
        <v>1.5</v>
      </c>
      <c r="T163">
        <f t="shared" si="20"/>
        <v>-8.1699350949611057E-4</v>
      </c>
      <c r="U163">
        <f t="shared" si="15"/>
        <v>-1.2254902642441659E-3</v>
      </c>
      <c r="W163">
        <f t="shared" si="16"/>
        <v>6.4870310397738629E-3</v>
      </c>
      <c r="X163">
        <f t="shared" si="17"/>
        <v>1.0865087413021305E-2</v>
      </c>
      <c r="Y163">
        <f t="shared" si="18"/>
        <v>1.9931612743713731E-2</v>
      </c>
      <c r="Z163">
        <v>0</v>
      </c>
      <c r="AA163">
        <v>0</v>
      </c>
      <c r="AC163">
        <f t="shared" si="19"/>
        <v>9.362931369764042E-3</v>
      </c>
    </row>
    <row r="164" spans="1:29" x14ac:dyDescent="0.25">
      <c r="A164" t="s">
        <v>18</v>
      </c>
      <c r="B164" t="s">
        <v>181</v>
      </c>
      <c r="C164">
        <v>2.2000000000000002</v>
      </c>
      <c r="D164">
        <v>3.7</v>
      </c>
      <c r="E164">
        <v>1.8</v>
      </c>
      <c r="F164">
        <v>3.5</v>
      </c>
      <c r="G164">
        <v>4.9000000000000004</v>
      </c>
      <c r="H164">
        <v>1.9</v>
      </c>
      <c r="I164">
        <v>0.3</v>
      </c>
      <c r="J164">
        <v>1.2</v>
      </c>
      <c r="K164">
        <v>1.6</v>
      </c>
      <c r="L164">
        <v>3.5</v>
      </c>
      <c r="M164">
        <v>3.4</v>
      </c>
      <c r="N164">
        <v>3.5</v>
      </c>
      <c r="O164">
        <v>22468.6</v>
      </c>
      <c r="P164">
        <v>181.8</v>
      </c>
      <c r="Q164">
        <v>257.39999999999998</v>
      </c>
      <c r="R164">
        <v>18.100000000000001</v>
      </c>
      <c r="S164">
        <f t="shared" si="14"/>
        <v>1.3</v>
      </c>
      <c r="T164">
        <f t="shared" si="20"/>
        <v>4.083818216746174E-2</v>
      </c>
      <c r="U164">
        <f t="shared" si="15"/>
        <v>5.3089636817700264E-2</v>
      </c>
      <c r="W164">
        <f t="shared" si="16"/>
        <v>1.2718636158672251E-2</v>
      </c>
      <c r="X164">
        <f t="shared" si="17"/>
        <v>1.7247094136940529E-2</v>
      </c>
      <c r="Y164">
        <f t="shared" si="18"/>
        <v>2.3247176705147858E-2</v>
      </c>
      <c r="Z164">
        <v>0</v>
      </c>
      <c r="AA164">
        <v>0</v>
      </c>
      <c r="AC164">
        <f t="shared" si="19"/>
        <v>1.3301230201823963E-2</v>
      </c>
    </row>
    <row r="165" spans="1:29" x14ac:dyDescent="0.25">
      <c r="A165" t="s">
        <v>18</v>
      </c>
      <c r="B165" t="s">
        <v>182</v>
      </c>
      <c r="C165">
        <v>2</v>
      </c>
      <c r="D165">
        <v>4</v>
      </c>
      <c r="E165">
        <v>2.4</v>
      </c>
      <c r="F165">
        <v>4.3</v>
      </c>
      <c r="G165">
        <v>4.8</v>
      </c>
      <c r="H165">
        <v>2.6</v>
      </c>
      <c r="I165">
        <v>0.4</v>
      </c>
      <c r="J165">
        <v>1.7</v>
      </c>
      <c r="K165">
        <v>2.2000000000000002</v>
      </c>
      <c r="L165">
        <v>3.9</v>
      </c>
      <c r="M165">
        <v>3.8</v>
      </c>
      <c r="N165">
        <v>3.5</v>
      </c>
      <c r="O165">
        <v>23276.7</v>
      </c>
      <c r="P165">
        <v>184.7</v>
      </c>
      <c r="Q165">
        <v>259.5</v>
      </c>
      <c r="R165">
        <v>22.5</v>
      </c>
      <c r="S165">
        <f t="shared" si="14"/>
        <v>1.8000000000000003</v>
      </c>
      <c r="T165">
        <f t="shared" si="20"/>
        <v>4.8963589611379026E-2</v>
      </c>
      <c r="U165">
        <f t="shared" si="15"/>
        <v>8.8134461300482261E-2</v>
      </c>
      <c r="W165">
        <f t="shared" si="16"/>
        <v>1.1906968504660019E-2</v>
      </c>
      <c r="X165">
        <f t="shared" si="17"/>
        <v>1.4334047095922732E-2</v>
      </c>
      <c r="Y165">
        <f t="shared" si="18"/>
        <v>1.8506227420040555E-2</v>
      </c>
      <c r="Z165">
        <v>0</v>
      </c>
      <c r="AA165">
        <v>0</v>
      </c>
      <c r="AC165">
        <f t="shared" si="19"/>
        <v>1.0435021550892503E-2</v>
      </c>
    </row>
    <row r="166" spans="1:29" x14ac:dyDescent="0.25">
      <c r="A166" t="s">
        <v>18</v>
      </c>
      <c r="B166" t="s">
        <v>183</v>
      </c>
      <c r="C166">
        <v>2.2999999999999998</v>
      </c>
      <c r="D166">
        <v>4.2</v>
      </c>
      <c r="E166">
        <v>4.9000000000000004</v>
      </c>
      <c r="F166">
        <v>7.1</v>
      </c>
      <c r="G166">
        <v>4.5999999999999996</v>
      </c>
      <c r="H166">
        <v>2.8</v>
      </c>
      <c r="I166">
        <v>0.6</v>
      </c>
      <c r="J166">
        <v>2</v>
      </c>
      <c r="K166">
        <v>2.5</v>
      </c>
      <c r="L166">
        <v>4</v>
      </c>
      <c r="M166">
        <v>4.2</v>
      </c>
      <c r="N166">
        <v>3.8</v>
      </c>
      <c r="O166">
        <v>24508.3</v>
      </c>
      <c r="P166">
        <v>187.1</v>
      </c>
      <c r="Q166">
        <v>256.5</v>
      </c>
      <c r="R166">
        <v>13.1</v>
      </c>
      <c r="S166">
        <f t="shared" si="14"/>
        <v>1.9</v>
      </c>
      <c r="T166">
        <f t="shared" si="20"/>
        <v>7.024679014654521E-2</v>
      </c>
      <c r="U166">
        <f t="shared" si="15"/>
        <v>0.13346890127843589</v>
      </c>
      <c r="W166">
        <f t="shared" si="16"/>
        <v>1.4330503269456851E-2</v>
      </c>
      <c r="X166">
        <f t="shared" si="17"/>
        <v>1.6035180351694593E-2</v>
      </c>
      <c r="Y166">
        <f t="shared" si="18"/>
        <v>1.8621669198966788E-2</v>
      </c>
      <c r="Z166">
        <v>0</v>
      </c>
      <c r="AA166">
        <v>0</v>
      </c>
      <c r="AC166">
        <f t="shared" si="19"/>
        <v>1.1427605430631781E-2</v>
      </c>
    </row>
    <row r="167" spans="1:29" x14ac:dyDescent="0.25">
      <c r="A167" t="s">
        <v>18</v>
      </c>
      <c r="B167" t="s">
        <v>184</v>
      </c>
      <c r="C167">
        <v>2.2000000000000002</v>
      </c>
      <c r="D167">
        <v>3.5</v>
      </c>
      <c r="E167">
        <v>2.7</v>
      </c>
      <c r="F167">
        <v>3.6</v>
      </c>
      <c r="G167">
        <v>4.4000000000000004</v>
      </c>
      <c r="H167">
        <v>0.4</v>
      </c>
      <c r="I167">
        <v>0.9</v>
      </c>
      <c r="J167">
        <v>1.8</v>
      </c>
      <c r="K167">
        <v>2.2999999999999998</v>
      </c>
      <c r="L167">
        <v>3.8</v>
      </c>
      <c r="M167">
        <v>4</v>
      </c>
      <c r="N167">
        <v>4</v>
      </c>
      <c r="O167">
        <v>25125</v>
      </c>
      <c r="P167">
        <v>189.7</v>
      </c>
      <c r="Q167">
        <v>265.3</v>
      </c>
      <c r="R167">
        <v>16</v>
      </c>
      <c r="S167">
        <f t="shared" si="14"/>
        <v>1.4</v>
      </c>
      <c r="T167">
        <f t="shared" si="20"/>
        <v>8.0828290695068153E-2</v>
      </c>
      <c r="U167">
        <f t="shared" si="15"/>
        <v>0.11315960697309541</v>
      </c>
      <c r="W167">
        <f t="shared" si="16"/>
        <v>1.7602915014610657E-2</v>
      </c>
      <c r="X167">
        <f t="shared" si="17"/>
        <v>2.1121465014918153E-2</v>
      </c>
      <c r="Y167">
        <f t="shared" si="18"/>
        <v>2.32317154103878E-2</v>
      </c>
      <c r="Z167" s="2">
        <v>0</v>
      </c>
      <c r="AA167">
        <v>0</v>
      </c>
      <c r="AC167">
        <f t="shared" si="19"/>
        <v>1.4895848902492789E-2</v>
      </c>
    </row>
    <row r="168" spans="1:29" x14ac:dyDescent="0.25">
      <c r="A168" t="s">
        <v>18</v>
      </c>
      <c r="B168" t="s">
        <v>185</v>
      </c>
      <c r="C168">
        <v>3.2</v>
      </c>
      <c r="D168">
        <v>5.4</v>
      </c>
      <c r="E168">
        <v>2.2999999999999998</v>
      </c>
      <c r="F168">
        <v>4.0999999999999996</v>
      </c>
      <c r="G168">
        <v>4.3</v>
      </c>
      <c r="H168">
        <v>2.2000000000000002</v>
      </c>
      <c r="I168">
        <v>1</v>
      </c>
      <c r="J168">
        <v>1.8</v>
      </c>
      <c r="K168">
        <v>2.2999999999999998</v>
      </c>
      <c r="L168">
        <v>3.7</v>
      </c>
      <c r="M168">
        <v>3.9</v>
      </c>
      <c r="N168">
        <v>4.3</v>
      </c>
      <c r="O168">
        <v>26148.5</v>
      </c>
      <c r="P168">
        <v>192.9</v>
      </c>
      <c r="Q168">
        <v>270.39999999999998</v>
      </c>
      <c r="R168">
        <v>16</v>
      </c>
      <c r="S168">
        <f t="shared" si="14"/>
        <v>1.2999999999999998</v>
      </c>
      <c r="T168">
        <f t="shared" si="20"/>
        <v>4.9271049006782835E-2</v>
      </c>
      <c r="U168">
        <f t="shared" si="15"/>
        <v>6.4052363708817672E-2</v>
      </c>
      <c r="W168">
        <f t="shared" si="16"/>
        <v>1.3827912328450228E-2</v>
      </c>
      <c r="X168">
        <f t="shared" si="17"/>
        <v>1.8226765576264983E-2</v>
      </c>
      <c r="Y168">
        <f t="shared" si="18"/>
        <v>2.3415361801391279E-2</v>
      </c>
      <c r="Z168" s="2">
        <v>0</v>
      </c>
      <c r="AA168">
        <v>0</v>
      </c>
      <c r="AC168">
        <f t="shared" si="19"/>
        <v>1.3749123371687457E-2</v>
      </c>
    </row>
    <row r="169" spans="1:29" x14ac:dyDescent="0.25">
      <c r="A169" t="s">
        <v>18</v>
      </c>
      <c r="B169" t="s">
        <v>186</v>
      </c>
      <c r="C169">
        <v>3.5</v>
      </c>
      <c r="D169">
        <v>6.4</v>
      </c>
      <c r="E169">
        <v>3.7</v>
      </c>
      <c r="F169">
        <v>6.5</v>
      </c>
      <c r="G169">
        <v>4.0999999999999996</v>
      </c>
      <c r="H169">
        <v>3.1</v>
      </c>
      <c r="I169">
        <v>1.2</v>
      </c>
      <c r="J169">
        <v>2.1</v>
      </c>
      <c r="K169">
        <v>2.4</v>
      </c>
      <c r="L169">
        <v>3.7</v>
      </c>
      <c r="M169">
        <v>3.9</v>
      </c>
      <c r="N169">
        <v>4.3</v>
      </c>
      <c r="O169">
        <v>27673.200000000001</v>
      </c>
      <c r="P169">
        <v>196.1</v>
      </c>
      <c r="Q169">
        <v>279.3</v>
      </c>
      <c r="R169">
        <v>13.1</v>
      </c>
      <c r="S169">
        <f t="shared" si="14"/>
        <v>1.2</v>
      </c>
      <c r="T169">
        <f t="shared" si="20"/>
        <v>7.3529770345187817E-2</v>
      </c>
      <c r="U169">
        <f t="shared" si="15"/>
        <v>8.8235724414225378E-2</v>
      </c>
      <c r="W169">
        <f t="shared" si="16"/>
        <v>1.7395053050746696E-2</v>
      </c>
      <c r="X169">
        <f t="shared" si="17"/>
        <v>2.1816374010311501E-2</v>
      </c>
      <c r="Y169">
        <f t="shared" si="18"/>
        <v>2.4750584677519082E-2</v>
      </c>
      <c r="Z169" s="2">
        <v>0</v>
      </c>
      <c r="AA169">
        <v>0</v>
      </c>
      <c r="AC169">
        <f t="shared" si="19"/>
        <v>1.5596758756667595E-2</v>
      </c>
    </row>
    <row r="170" spans="1:29" x14ac:dyDescent="0.25">
      <c r="A170" t="s">
        <v>18</v>
      </c>
      <c r="B170" t="s">
        <v>187</v>
      </c>
      <c r="C170">
        <v>2.6</v>
      </c>
      <c r="D170">
        <v>5</v>
      </c>
      <c r="E170">
        <v>6.9</v>
      </c>
      <c r="F170">
        <v>9.6</v>
      </c>
      <c r="G170">
        <v>4.0999999999999996</v>
      </c>
      <c r="H170">
        <v>3.2</v>
      </c>
      <c r="I170">
        <v>1.6</v>
      </c>
      <c r="J170">
        <v>2.5</v>
      </c>
      <c r="K170">
        <v>2.8</v>
      </c>
      <c r="L170">
        <v>4.0999999999999996</v>
      </c>
      <c r="M170">
        <v>4.3</v>
      </c>
      <c r="N170">
        <v>4.5</v>
      </c>
      <c r="O170">
        <v>27383</v>
      </c>
      <c r="P170">
        <v>199.2</v>
      </c>
      <c r="Q170">
        <v>274.3</v>
      </c>
      <c r="R170">
        <v>37.299999999999997</v>
      </c>
      <c r="S170">
        <f t="shared" si="14"/>
        <v>1.1999999999999997</v>
      </c>
      <c r="T170">
        <f t="shared" si="20"/>
        <v>6.7093733332733343E-2</v>
      </c>
      <c r="U170">
        <f t="shared" si="15"/>
        <v>8.051247999927999E-2</v>
      </c>
      <c r="W170">
        <f t="shared" si="16"/>
        <v>1.654844387005441E-2</v>
      </c>
      <c r="X170">
        <f t="shared" si="17"/>
        <v>2.1068680282463632E-2</v>
      </c>
      <c r="Y170">
        <f t="shared" si="18"/>
        <v>2.4656071473991195E-2</v>
      </c>
      <c r="Z170" s="2">
        <v>0</v>
      </c>
      <c r="AA170">
        <v>0</v>
      </c>
      <c r="AC170">
        <f t="shared" si="19"/>
        <v>1.5281217882850587E-2</v>
      </c>
    </row>
    <row r="171" spans="1:29" x14ac:dyDescent="0.25">
      <c r="A171" t="s">
        <v>18</v>
      </c>
      <c r="B171" t="s">
        <v>188</v>
      </c>
      <c r="C171">
        <v>3.5</v>
      </c>
      <c r="D171">
        <v>7.1</v>
      </c>
      <c r="E171">
        <v>2.7</v>
      </c>
      <c r="F171">
        <v>4.9000000000000004</v>
      </c>
      <c r="G171">
        <v>3.9</v>
      </c>
      <c r="H171">
        <v>2.1</v>
      </c>
      <c r="I171">
        <v>1.8</v>
      </c>
      <c r="J171">
        <v>2.8</v>
      </c>
      <c r="K171">
        <v>2.9</v>
      </c>
      <c r="L171">
        <v>4.5</v>
      </c>
      <c r="M171">
        <v>4.5</v>
      </c>
      <c r="N171">
        <v>4.8</v>
      </c>
      <c r="O171">
        <v>28313.8</v>
      </c>
      <c r="P171">
        <v>201.5</v>
      </c>
      <c r="Q171">
        <v>288.39999999999998</v>
      </c>
      <c r="R171">
        <v>23.6</v>
      </c>
      <c r="S171">
        <f t="shared" si="14"/>
        <v>1.0999999999999999</v>
      </c>
      <c r="T171">
        <f t="shared" si="20"/>
        <v>8.3487144267099841E-2</v>
      </c>
      <c r="U171">
        <f t="shared" si="15"/>
        <v>9.1835858693809808E-2</v>
      </c>
      <c r="W171">
        <f t="shared" si="16"/>
        <v>1.9080965931182848E-2</v>
      </c>
      <c r="X171">
        <f t="shared" si="17"/>
        <v>2.3744552010941791E-2</v>
      </c>
      <c r="Y171">
        <f t="shared" si="18"/>
        <v>2.5695849821861683E-2</v>
      </c>
      <c r="Z171" s="2">
        <v>0</v>
      </c>
      <c r="AA171">
        <v>0</v>
      </c>
      <c r="AC171">
        <f t="shared" si="19"/>
        <v>1.6603445842794298E-2</v>
      </c>
    </row>
    <row r="172" spans="1:29" x14ac:dyDescent="0.25">
      <c r="A172" t="s">
        <v>18</v>
      </c>
      <c r="B172" t="s">
        <v>189</v>
      </c>
      <c r="C172">
        <v>2.9</v>
      </c>
      <c r="D172">
        <v>4.8</v>
      </c>
      <c r="E172">
        <v>3.3</v>
      </c>
      <c r="F172">
        <v>4.9000000000000004</v>
      </c>
      <c r="G172">
        <v>3.8</v>
      </c>
      <c r="H172">
        <v>2</v>
      </c>
      <c r="I172">
        <v>2</v>
      </c>
      <c r="J172">
        <v>2.8</v>
      </c>
      <c r="K172">
        <v>2.9</v>
      </c>
      <c r="L172">
        <v>4.5</v>
      </c>
      <c r="M172">
        <v>4.5999999999999996</v>
      </c>
      <c r="N172">
        <v>5</v>
      </c>
      <c r="O172">
        <v>30189.599999999999</v>
      </c>
      <c r="P172">
        <v>203.3</v>
      </c>
      <c r="Q172">
        <v>278.89999999999998</v>
      </c>
      <c r="R172">
        <v>16.100000000000001</v>
      </c>
      <c r="S172">
        <f t="shared" si="14"/>
        <v>0.89999999999999991</v>
      </c>
      <c r="T172">
        <f t="shared" si="20"/>
        <v>3.0950950464634253E-2</v>
      </c>
      <c r="U172">
        <f t="shared" si="15"/>
        <v>2.7855855418170823E-2</v>
      </c>
      <c r="W172">
        <f t="shared" si="16"/>
        <v>1.292244992601892E-2</v>
      </c>
      <c r="X172">
        <f t="shared" si="17"/>
        <v>1.9184064768327954E-2</v>
      </c>
      <c r="Y172">
        <f t="shared" si="18"/>
        <v>2.735130156209262E-2</v>
      </c>
      <c r="Z172" s="2">
        <v>0</v>
      </c>
      <c r="AA172">
        <v>0</v>
      </c>
      <c r="AC172">
        <f t="shared" si="19"/>
        <v>1.5708678828964789E-2</v>
      </c>
    </row>
    <row r="173" spans="1:29" x14ac:dyDescent="0.25">
      <c r="A173" t="s">
        <v>18</v>
      </c>
      <c r="B173" t="s">
        <v>190</v>
      </c>
      <c r="C173">
        <v>1.1000000000000001</v>
      </c>
      <c r="D173">
        <v>2.9</v>
      </c>
      <c r="E173">
        <v>2.8</v>
      </c>
      <c r="F173">
        <v>4.2</v>
      </c>
      <c r="G173">
        <v>3.8</v>
      </c>
      <c r="H173">
        <v>1.5</v>
      </c>
      <c r="I173">
        <v>2.2999999999999998</v>
      </c>
      <c r="J173">
        <v>2.9</v>
      </c>
      <c r="K173">
        <v>3</v>
      </c>
      <c r="L173">
        <v>4.8</v>
      </c>
      <c r="M173">
        <v>4.8</v>
      </c>
      <c r="N173">
        <v>5.3</v>
      </c>
      <c r="O173">
        <v>25724.5</v>
      </c>
      <c r="P173">
        <v>204.8</v>
      </c>
      <c r="Q173">
        <v>280.3</v>
      </c>
      <c r="R173">
        <v>36.1</v>
      </c>
      <c r="S173">
        <f t="shared" si="14"/>
        <v>0.70000000000000018</v>
      </c>
      <c r="T173">
        <f t="shared" si="20"/>
        <v>3.573985219611533E-3</v>
      </c>
      <c r="U173">
        <f t="shared" si="15"/>
        <v>2.5017896537280738E-3</v>
      </c>
      <c r="W173">
        <f t="shared" si="16"/>
        <v>1.0073429163758139E-2</v>
      </c>
      <c r="X173">
        <f t="shared" si="17"/>
        <v>1.754640058491793E-2</v>
      </c>
      <c r="Y173">
        <f t="shared" si="18"/>
        <v>2.9819806031600313E-2</v>
      </c>
      <c r="Z173" s="2">
        <v>0</v>
      </c>
      <c r="AA173">
        <v>0</v>
      </c>
      <c r="AC173">
        <f t="shared" si="19"/>
        <v>1.6392013118092713E-2</v>
      </c>
    </row>
    <row r="174" spans="1:29" x14ac:dyDescent="0.25">
      <c r="A174" t="s">
        <v>18</v>
      </c>
      <c r="B174" t="s">
        <v>191</v>
      </c>
      <c r="C174">
        <v>3.1</v>
      </c>
      <c r="D174">
        <v>3.9</v>
      </c>
      <c r="E174">
        <v>4.5</v>
      </c>
      <c r="F174">
        <v>4.9000000000000004</v>
      </c>
      <c r="G174">
        <v>3.9</v>
      </c>
      <c r="H174">
        <v>0.9</v>
      </c>
      <c r="I174">
        <v>2.4</v>
      </c>
      <c r="J174">
        <v>2.5</v>
      </c>
      <c r="K174">
        <v>2.7</v>
      </c>
      <c r="L174">
        <v>4.5</v>
      </c>
      <c r="M174">
        <v>4.4000000000000004</v>
      </c>
      <c r="N174">
        <v>5.5</v>
      </c>
      <c r="O174">
        <v>29193.9</v>
      </c>
      <c r="P174">
        <v>206.3</v>
      </c>
      <c r="Q174">
        <v>289.39999999999998</v>
      </c>
      <c r="R174">
        <v>25.5</v>
      </c>
      <c r="S174">
        <f t="shared" si="14"/>
        <v>0.30000000000000027</v>
      </c>
      <c r="T174">
        <f t="shared" si="20"/>
        <v>5.3587416253825917E-2</v>
      </c>
      <c r="U174">
        <f t="shared" si="15"/>
        <v>1.607622487614779E-2</v>
      </c>
      <c r="W174">
        <f t="shared" si="16"/>
        <v>1.8156695908860768E-2</v>
      </c>
      <c r="X174">
        <f t="shared" si="17"/>
        <v>2.6442210908455714E-2</v>
      </c>
      <c r="Y174">
        <f t="shared" si="18"/>
        <v>3.3064285208977598E-2</v>
      </c>
      <c r="Z174" s="2">
        <v>0</v>
      </c>
      <c r="AA174">
        <v>0</v>
      </c>
      <c r="AC174">
        <f t="shared" si="19"/>
        <v>2.0385010243539892E-2</v>
      </c>
    </row>
    <row r="175" spans="1:29" x14ac:dyDescent="0.25">
      <c r="A175" t="s">
        <v>18</v>
      </c>
      <c r="B175" t="s">
        <v>192</v>
      </c>
      <c r="C175">
        <v>2</v>
      </c>
      <c r="D175">
        <v>4.7</v>
      </c>
      <c r="E175">
        <v>1.5</v>
      </c>
      <c r="F175">
        <v>3.9</v>
      </c>
      <c r="G175">
        <v>3.6</v>
      </c>
      <c r="H175">
        <v>2.9</v>
      </c>
      <c r="I175">
        <v>2.2999999999999998</v>
      </c>
      <c r="J175">
        <v>2.1</v>
      </c>
      <c r="K175">
        <v>2.4</v>
      </c>
      <c r="L175">
        <v>4</v>
      </c>
      <c r="M175">
        <v>4</v>
      </c>
      <c r="N175">
        <v>5.5</v>
      </c>
      <c r="O175">
        <v>30243.8</v>
      </c>
      <c r="P175">
        <v>208.1</v>
      </c>
      <c r="Q175">
        <v>302.60000000000002</v>
      </c>
      <c r="R175">
        <v>20.6</v>
      </c>
      <c r="S175">
        <f t="shared" si="14"/>
        <v>0.10000000000000009</v>
      </c>
      <c r="T175">
        <f t="shared" si="20"/>
        <v>4.8063395943461727E-2</v>
      </c>
      <c r="U175">
        <f t="shared" si="15"/>
        <v>4.8063395943461771E-3</v>
      </c>
      <c r="W175">
        <f t="shared" si="16"/>
        <v>1.8182255229194842E-2</v>
      </c>
      <c r="X175">
        <f t="shared" si="17"/>
        <v>2.7343268896939776E-2</v>
      </c>
      <c r="Y175">
        <f t="shared" si="18"/>
        <v>3.5215291577496415E-2</v>
      </c>
      <c r="Z175" s="2">
        <v>0</v>
      </c>
      <c r="AA175">
        <v>0</v>
      </c>
      <c r="AC175">
        <f t="shared" si="19"/>
        <v>2.1643767810466605E-2</v>
      </c>
    </row>
    <row r="176" spans="1:29" x14ac:dyDescent="0.25">
      <c r="A176" t="s">
        <v>18</v>
      </c>
      <c r="B176" t="s">
        <v>193</v>
      </c>
      <c r="C176">
        <v>2.1</v>
      </c>
      <c r="D176">
        <v>3.8</v>
      </c>
      <c r="E176">
        <v>2.9</v>
      </c>
      <c r="F176">
        <v>4.5</v>
      </c>
      <c r="G176">
        <v>3.6</v>
      </c>
      <c r="H176">
        <v>1.8</v>
      </c>
      <c r="I176">
        <v>2</v>
      </c>
      <c r="J176">
        <v>1.7</v>
      </c>
      <c r="K176">
        <v>1.8</v>
      </c>
      <c r="L176">
        <v>3.4</v>
      </c>
      <c r="M176">
        <v>3.7</v>
      </c>
      <c r="N176">
        <v>5.3</v>
      </c>
      <c r="O176">
        <v>30441.8</v>
      </c>
      <c r="P176">
        <v>210.2</v>
      </c>
      <c r="Q176">
        <v>310.89999999999998</v>
      </c>
      <c r="R176">
        <v>24.6</v>
      </c>
      <c r="S176">
        <f t="shared" si="14"/>
        <v>-0.19999999999999996</v>
      </c>
      <c r="T176">
        <f t="shared" si="20"/>
        <v>0.10861802243126495</v>
      </c>
      <c r="U176">
        <f t="shared" si="15"/>
        <v>-2.1723604486252986E-2</v>
      </c>
      <c r="W176">
        <f t="shared" si="16"/>
        <v>2.7276031906653453E-2</v>
      </c>
      <c r="X176">
        <f t="shared" si="17"/>
        <v>3.669228151990734E-2</v>
      </c>
      <c r="Y176">
        <f t="shared" si="18"/>
        <v>3.4602145139878811E-2</v>
      </c>
      <c r="Z176" s="2">
        <v>0</v>
      </c>
      <c r="AA176">
        <v>0</v>
      </c>
      <c r="AC176">
        <f t="shared" si="19"/>
        <v>2.313866041510965E-2</v>
      </c>
    </row>
    <row r="177" spans="1:29" x14ac:dyDescent="0.25">
      <c r="A177" t="s">
        <v>18</v>
      </c>
      <c r="B177" t="s">
        <v>194</v>
      </c>
      <c r="C177">
        <v>2</v>
      </c>
      <c r="D177">
        <v>4</v>
      </c>
      <c r="E177">
        <v>2.1</v>
      </c>
      <c r="F177">
        <v>4.5</v>
      </c>
      <c r="G177">
        <v>3.5</v>
      </c>
      <c r="H177">
        <v>2.6</v>
      </c>
      <c r="I177">
        <v>1.6</v>
      </c>
      <c r="J177">
        <v>1.6</v>
      </c>
      <c r="K177">
        <v>1.8</v>
      </c>
      <c r="L177">
        <v>3.3</v>
      </c>
      <c r="M177">
        <v>3.7</v>
      </c>
      <c r="N177">
        <v>4.8</v>
      </c>
      <c r="O177">
        <v>33035.4</v>
      </c>
      <c r="P177">
        <v>211.5</v>
      </c>
      <c r="Q177">
        <v>316</v>
      </c>
      <c r="R177">
        <v>20.6</v>
      </c>
      <c r="S177">
        <f t="shared" si="14"/>
        <v>0.19999999999999996</v>
      </c>
      <c r="T177">
        <f t="shared" si="20"/>
        <v>0.11988175541616952</v>
      </c>
      <c r="U177">
        <f t="shared" si="15"/>
        <v>2.3976351083233899E-2</v>
      </c>
      <c r="W177">
        <f t="shared" si="16"/>
        <v>2.725328587095377E-2</v>
      </c>
      <c r="X177">
        <f t="shared" si="17"/>
        <v>3.4915223171962662E-2</v>
      </c>
      <c r="Y177">
        <f t="shared" si="18"/>
        <v>3.1507682060950094E-2</v>
      </c>
      <c r="Z177" s="2">
        <v>0</v>
      </c>
      <c r="AA177">
        <v>0</v>
      </c>
      <c r="AC177">
        <f t="shared" si="19"/>
        <v>2.1567377799856603E-2</v>
      </c>
    </row>
    <row r="178" spans="1:29" x14ac:dyDescent="0.25">
      <c r="A178" t="s">
        <v>195</v>
      </c>
      <c r="B178" t="s">
        <v>196</v>
      </c>
      <c r="Z178" s="2">
        <v>0</v>
      </c>
      <c r="AA178" s="2">
        <v>1</v>
      </c>
    </row>
    <row r="179" spans="1:29" x14ac:dyDescent="0.25">
      <c r="A179" t="s">
        <v>195</v>
      </c>
      <c r="B179" t="s">
        <v>197</v>
      </c>
      <c r="Z179" s="2">
        <v>1</v>
      </c>
      <c r="AA179" s="2">
        <v>1</v>
      </c>
    </row>
    <row r="180" spans="1:29" x14ac:dyDescent="0.25">
      <c r="A180" t="s">
        <v>195</v>
      </c>
      <c r="B180" t="s">
        <v>198</v>
      </c>
      <c r="Z180" s="2">
        <v>1</v>
      </c>
      <c r="AA180" s="2">
        <v>1</v>
      </c>
    </row>
    <row r="181" spans="1:29" x14ac:dyDescent="0.25">
      <c r="A181" t="s">
        <v>195</v>
      </c>
      <c r="B181" t="s">
        <v>199</v>
      </c>
      <c r="Z181" s="2">
        <v>1</v>
      </c>
      <c r="AA181" s="2">
        <v>1</v>
      </c>
    </row>
    <row r="182" spans="1:29" x14ac:dyDescent="0.25">
      <c r="A182" t="s">
        <v>195</v>
      </c>
      <c r="B182" t="s">
        <v>200</v>
      </c>
      <c r="Z182" s="2">
        <v>1</v>
      </c>
      <c r="AA182" s="2">
        <v>1</v>
      </c>
    </row>
    <row r="183" spans="1:29" x14ac:dyDescent="0.25">
      <c r="A183" t="s">
        <v>195</v>
      </c>
      <c r="B183" t="s">
        <v>201</v>
      </c>
      <c r="Z183" s="2">
        <v>1</v>
      </c>
      <c r="AA183" s="2">
        <v>1</v>
      </c>
    </row>
    <row r="184" spans="1:29" x14ac:dyDescent="0.25">
      <c r="A184" t="s">
        <v>195</v>
      </c>
      <c r="B184" t="s">
        <v>202</v>
      </c>
      <c r="Z184" s="2">
        <v>1</v>
      </c>
      <c r="AA184" s="2">
        <v>1</v>
      </c>
    </row>
    <row r="185" spans="1:29" x14ac:dyDescent="0.25">
      <c r="A185" t="s">
        <v>195</v>
      </c>
      <c r="B185" t="s">
        <v>203</v>
      </c>
      <c r="Z185" s="2">
        <v>1</v>
      </c>
      <c r="AA185" s="2">
        <v>1</v>
      </c>
    </row>
    <row r="186" spans="1:29" x14ac:dyDescent="0.25">
      <c r="A186" t="s">
        <v>195</v>
      </c>
      <c r="B186" t="s">
        <v>204</v>
      </c>
      <c r="Z186" s="2">
        <v>1</v>
      </c>
      <c r="AA186" s="2">
        <v>1</v>
      </c>
    </row>
    <row r="187" spans="1:29" x14ac:dyDescent="0.25">
      <c r="A187" t="s">
        <v>195</v>
      </c>
      <c r="B187" t="s">
        <v>205</v>
      </c>
      <c r="Z187" s="2">
        <v>1</v>
      </c>
      <c r="AA187" s="2">
        <v>1</v>
      </c>
    </row>
    <row r="188" spans="1:29" x14ac:dyDescent="0.25">
      <c r="A188" t="s">
        <v>195</v>
      </c>
      <c r="B188" t="s">
        <v>206</v>
      </c>
      <c r="Z188" s="2">
        <v>1</v>
      </c>
      <c r="AA188" s="2">
        <v>1</v>
      </c>
    </row>
    <row r="189" spans="1:29" x14ac:dyDescent="0.25">
      <c r="A189" t="s">
        <v>195</v>
      </c>
      <c r="B189" t="s">
        <v>207</v>
      </c>
      <c r="Z189" s="2">
        <v>1</v>
      </c>
      <c r="AA189" s="2">
        <v>1</v>
      </c>
    </row>
    <row r="190" spans="1:29" x14ac:dyDescent="0.25">
      <c r="A190" t="s">
        <v>195</v>
      </c>
      <c r="B190" t="s">
        <v>208</v>
      </c>
      <c r="Z190" s="2">
        <v>1</v>
      </c>
      <c r="AA190" s="2">
        <v>1</v>
      </c>
    </row>
    <row r="191" spans="1:29" x14ac:dyDescent="0.25">
      <c r="AA191" s="2"/>
    </row>
    <row r="192" spans="1:29" x14ac:dyDescent="0.25">
      <c r="AA192" s="2"/>
    </row>
    <row r="193" spans="27:27" x14ac:dyDescent="0.25">
      <c r="AA19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topLeftCell="P1" workbookViewId="0">
      <selection activeCell="T8" sqref="T2:Y8"/>
    </sheetView>
  </sheetViews>
  <sheetFormatPr defaultRowHeight="15" x14ac:dyDescent="0.25"/>
  <cols>
    <col min="17" max="17" width="39.5703125" bestFit="1" customWidth="1"/>
    <col min="18" max="18" width="28.42578125" bestFit="1" customWidth="1"/>
    <col min="19" max="19" width="20.5703125" bestFit="1" customWidth="1"/>
    <col min="20" max="20" width="13.42578125" bestFit="1" customWidth="1"/>
    <col min="21" max="21" width="18.28515625" bestFit="1" customWidth="1"/>
    <col min="24" max="24" width="16.28515625" bestFit="1" customWidth="1"/>
    <col min="25" max="25" width="16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Historic_Domestic!S1</f>
        <v>YieldSpread_10y_30m</v>
      </c>
      <c r="T1" t="s">
        <v>211</v>
      </c>
      <c r="U1" t="s">
        <v>212</v>
      </c>
      <c r="W1" t="s">
        <v>213</v>
      </c>
      <c r="X1" t="s">
        <v>214</v>
      </c>
      <c r="Y1" t="s">
        <v>215</v>
      </c>
      <c r="Z1" t="str">
        <f>Historic_Domestic!AC1</f>
        <v>Not100Model</v>
      </c>
    </row>
    <row r="2" spans="1:26" x14ac:dyDescent="0.25">
      <c r="A2" t="s">
        <v>18</v>
      </c>
      <c r="B2" t="s">
        <v>19</v>
      </c>
      <c r="C2">
        <v>9.3000000000000007</v>
      </c>
      <c r="D2">
        <v>14</v>
      </c>
      <c r="E2">
        <v>4.9000000000000004</v>
      </c>
      <c r="F2">
        <v>9.6</v>
      </c>
      <c r="G2">
        <v>7.7</v>
      </c>
      <c r="H2">
        <v>4.7</v>
      </c>
      <c r="I2">
        <v>4.9000000000000004</v>
      </c>
      <c r="J2">
        <v>7.4</v>
      </c>
      <c r="K2">
        <v>7.6</v>
      </c>
      <c r="M2">
        <v>8.9</v>
      </c>
      <c r="N2">
        <v>6.8</v>
      </c>
      <c r="P2">
        <v>23.3</v>
      </c>
      <c r="Q2">
        <v>50.9</v>
      </c>
    </row>
    <row r="3" spans="1:26" x14ac:dyDescent="0.25">
      <c r="A3" t="s">
        <v>18</v>
      </c>
      <c r="B3" t="s">
        <v>20</v>
      </c>
      <c r="C3">
        <v>3</v>
      </c>
      <c r="D3">
        <v>7.2</v>
      </c>
      <c r="E3">
        <v>2.2999999999999998</v>
      </c>
      <c r="F3">
        <v>5.8</v>
      </c>
      <c r="G3">
        <v>7.6</v>
      </c>
      <c r="H3">
        <v>3.6</v>
      </c>
      <c r="I3">
        <v>5.2</v>
      </c>
      <c r="J3">
        <v>7.4</v>
      </c>
      <c r="K3">
        <v>7.6</v>
      </c>
      <c r="M3">
        <v>8.8000000000000007</v>
      </c>
      <c r="N3">
        <v>6.9</v>
      </c>
      <c r="P3">
        <v>23.5</v>
      </c>
      <c r="Q3">
        <v>51.8</v>
      </c>
    </row>
    <row r="4" spans="1:26" x14ac:dyDescent="0.25">
      <c r="A4" t="s">
        <v>18</v>
      </c>
      <c r="B4" t="s">
        <v>21</v>
      </c>
      <c r="C4">
        <v>2.2000000000000002</v>
      </c>
      <c r="D4">
        <v>7.6</v>
      </c>
      <c r="E4">
        <v>3.2</v>
      </c>
      <c r="F4">
        <v>9.6</v>
      </c>
      <c r="G4">
        <v>7.7</v>
      </c>
      <c r="H4">
        <v>6.5</v>
      </c>
      <c r="I4">
        <v>5.2</v>
      </c>
      <c r="J4">
        <v>7.3</v>
      </c>
      <c r="K4">
        <v>7.6</v>
      </c>
      <c r="M4">
        <v>9</v>
      </c>
      <c r="N4">
        <v>7.1</v>
      </c>
      <c r="P4">
        <v>24.5</v>
      </c>
      <c r="Q4">
        <v>52.6</v>
      </c>
    </row>
    <row r="5" spans="1:26" x14ac:dyDescent="0.25">
      <c r="A5" t="s">
        <v>18</v>
      </c>
      <c r="B5" t="s">
        <v>22</v>
      </c>
      <c r="C5">
        <v>2.9</v>
      </c>
      <c r="D5">
        <v>10.5</v>
      </c>
      <c r="E5">
        <v>2.6</v>
      </c>
      <c r="F5">
        <v>9.1999999999999993</v>
      </c>
      <c r="G5">
        <v>7.8</v>
      </c>
      <c r="H5">
        <v>5.9</v>
      </c>
      <c r="I5">
        <v>4.7</v>
      </c>
      <c r="J5">
        <v>6.5</v>
      </c>
      <c r="K5">
        <v>7.1</v>
      </c>
      <c r="M5">
        <v>8.8000000000000007</v>
      </c>
      <c r="N5">
        <v>6.5</v>
      </c>
      <c r="P5">
        <v>25.4</v>
      </c>
      <c r="Q5">
        <v>53.4</v>
      </c>
    </row>
    <row r="6" spans="1:26" x14ac:dyDescent="0.25">
      <c r="A6" t="s">
        <v>18</v>
      </c>
      <c r="B6" t="s">
        <v>23</v>
      </c>
      <c r="C6">
        <v>4.8</v>
      </c>
      <c r="D6">
        <v>11.7</v>
      </c>
      <c r="E6">
        <v>0.9</v>
      </c>
      <c r="F6">
        <v>8.4</v>
      </c>
      <c r="G6">
        <v>7.5</v>
      </c>
      <c r="H6">
        <v>7.5</v>
      </c>
      <c r="I6">
        <v>4.5999999999999996</v>
      </c>
      <c r="J6">
        <v>6.8</v>
      </c>
      <c r="K6">
        <v>7.2</v>
      </c>
      <c r="M6">
        <v>8.6999999999999993</v>
      </c>
      <c r="N6">
        <v>6.3</v>
      </c>
      <c r="P6">
        <v>26.4</v>
      </c>
      <c r="Q6">
        <v>55</v>
      </c>
    </row>
    <row r="7" spans="1:26" x14ac:dyDescent="0.25">
      <c r="A7" t="s">
        <v>18</v>
      </c>
      <c r="B7" t="s">
        <v>24</v>
      </c>
      <c r="C7">
        <v>8</v>
      </c>
      <c r="D7">
        <v>14.2</v>
      </c>
      <c r="E7">
        <v>3.8</v>
      </c>
      <c r="F7">
        <v>11.1</v>
      </c>
      <c r="G7">
        <v>7.1</v>
      </c>
      <c r="H7">
        <v>7.2</v>
      </c>
      <c r="I7">
        <v>4.8</v>
      </c>
      <c r="J7">
        <v>6.8</v>
      </c>
      <c r="K7">
        <v>7.3</v>
      </c>
      <c r="M7">
        <v>8.8000000000000007</v>
      </c>
      <c r="N7">
        <v>6.5</v>
      </c>
      <c r="P7">
        <v>27.6</v>
      </c>
      <c r="Q7">
        <v>56</v>
      </c>
    </row>
    <row r="8" spans="1:26" x14ac:dyDescent="0.25">
      <c r="A8" t="s">
        <v>18</v>
      </c>
      <c r="B8" t="s">
        <v>25</v>
      </c>
      <c r="C8">
        <v>7.4</v>
      </c>
      <c r="D8">
        <v>12.7</v>
      </c>
      <c r="E8">
        <v>5.7</v>
      </c>
      <c r="F8">
        <v>12.2</v>
      </c>
      <c r="G8">
        <v>6.9</v>
      </c>
      <c r="H8">
        <v>5.6</v>
      </c>
      <c r="I8">
        <v>5.5</v>
      </c>
      <c r="J8">
        <v>7</v>
      </c>
      <c r="K8">
        <v>7.3</v>
      </c>
      <c r="M8">
        <v>8.9</v>
      </c>
      <c r="N8">
        <v>6.9</v>
      </c>
      <c r="P8">
        <v>28.6</v>
      </c>
      <c r="Q8">
        <v>57.3</v>
      </c>
    </row>
    <row r="9" spans="1:26" x14ac:dyDescent="0.25">
      <c r="A9" t="s">
        <v>18</v>
      </c>
      <c r="B9" t="s">
        <v>26</v>
      </c>
      <c r="C9">
        <v>0</v>
      </c>
      <c r="D9">
        <v>8.9</v>
      </c>
      <c r="E9">
        <v>7.9</v>
      </c>
      <c r="F9">
        <v>14.1</v>
      </c>
      <c r="G9">
        <v>6.7</v>
      </c>
      <c r="H9">
        <v>6</v>
      </c>
      <c r="I9">
        <v>6.1</v>
      </c>
      <c r="J9">
        <v>7.4</v>
      </c>
      <c r="K9">
        <v>7.6</v>
      </c>
      <c r="M9">
        <v>8.9</v>
      </c>
      <c r="N9">
        <v>7.7</v>
      </c>
      <c r="P9">
        <v>29.5</v>
      </c>
      <c r="Q9">
        <v>58.5</v>
      </c>
    </row>
    <row r="10" spans="1:26" x14ac:dyDescent="0.25">
      <c r="A10" t="s">
        <v>18</v>
      </c>
      <c r="B10" t="s">
        <v>27</v>
      </c>
      <c r="C10">
        <v>1.3</v>
      </c>
      <c r="D10">
        <v>7.3</v>
      </c>
      <c r="E10">
        <v>3.2</v>
      </c>
      <c r="F10">
        <v>10.1</v>
      </c>
      <c r="G10">
        <v>6.3</v>
      </c>
      <c r="H10">
        <v>7.1</v>
      </c>
      <c r="I10">
        <v>6.4</v>
      </c>
      <c r="J10">
        <v>7.8</v>
      </c>
      <c r="K10">
        <v>8</v>
      </c>
      <c r="M10">
        <v>9.1</v>
      </c>
      <c r="N10">
        <v>8</v>
      </c>
      <c r="P10">
        <v>30.7</v>
      </c>
      <c r="Q10">
        <v>59.7</v>
      </c>
    </row>
    <row r="11" spans="1:26" x14ac:dyDescent="0.25">
      <c r="A11" t="s">
        <v>18</v>
      </c>
      <c r="B11" t="s">
        <v>28</v>
      </c>
      <c r="C11">
        <v>16.399999999999999</v>
      </c>
      <c r="D11">
        <v>25.5</v>
      </c>
      <c r="E11">
        <v>4.3</v>
      </c>
      <c r="F11">
        <v>13.1</v>
      </c>
      <c r="G11">
        <v>6</v>
      </c>
      <c r="H11">
        <v>9.4</v>
      </c>
      <c r="I11">
        <v>6.5</v>
      </c>
      <c r="J11">
        <v>8.1999999999999993</v>
      </c>
      <c r="K11">
        <v>8.1999999999999993</v>
      </c>
      <c r="M11">
        <v>9.6</v>
      </c>
      <c r="N11">
        <v>8.3000000000000007</v>
      </c>
      <c r="P11">
        <v>31.7</v>
      </c>
      <c r="Q11">
        <v>61.4</v>
      </c>
    </row>
    <row r="12" spans="1:26" x14ac:dyDescent="0.25">
      <c r="A12" t="s">
        <v>18</v>
      </c>
      <c r="B12" t="s">
        <v>29</v>
      </c>
      <c r="C12">
        <v>4.0999999999999996</v>
      </c>
      <c r="D12">
        <v>11.3</v>
      </c>
      <c r="E12">
        <v>3.1</v>
      </c>
      <c r="F12">
        <v>10.6</v>
      </c>
      <c r="G12">
        <v>6</v>
      </c>
      <c r="H12">
        <v>9.6</v>
      </c>
      <c r="I12">
        <v>7.3</v>
      </c>
      <c r="J12">
        <v>8.4</v>
      </c>
      <c r="K12">
        <v>8.4</v>
      </c>
      <c r="M12">
        <v>9.8000000000000007</v>
      </c>
      <c r="N12">
        <v>9.1</v>
      </c>
      <c r="P12">
        <v>32.9</v>
      </c>
      <c r="Q12">
        <v>62.9</v>
      </c>
    </row>
    <row r="13" spans="1:26" x14ac:dyDescent="0.25">
      <c r="A13" t="s">
        <v>18</v>
      </c>
      <c r="B13" t="s">
        <v>30</v>
      </c>
      <c r="C13">
        <v>5.5</v>
      </c>
      <c r="D13">
        <v>14.4</v>
      </c>
      <c r="E13">
        <v>2.7</v>
      </c>
      <c r="F13">
        <v>10.6</v>
      </c>
      <c r="G13">
        <v>5.9</v>
      </c>
      <c r="H13">
        <v>9.6</v>
      </c>
      <c r="I13">
        <v>8.6</v>
      </c>
      <c r="J13">
        <v>8.9</v>
      </c>
      <c r="K13">
        <v>8.6999999999999993</v>
      </c>
      <c r="M13">
        <v>10.1</v>
      </c>
      <c r="N13">
        <v>10.8</v>
      </c>
      <c r="P13">
        <v>34.1</v>
      </c>
      <c r="Q13">
        <v>64.599999999999994</v>
      </c>
    </row>
    <row r="14" spans="1:26" x14ac:dyDescent="0.25">
      <c r="A14" t="s">
        <v>18</v>
      </c>
      <c r="B14" t="s">
        <v>31</v>
      </c>
      <c r="C14">
        <v>0.7</v>
      </c>
      <c r="D14">
        <v>8.3000000000000007</v>
      </c>
      <c r="E14">
        <v>5</v>
      </c>
      <c r="F14">
        <v>13.1</v>
      </c>
      <c r="G14">
        <v>5.9</v>
      </c>
      <c r="H14">
        <v>10.5</v>
      </c>
      <c r="I14">
        <v>9.4</v>
      </c>
      <c r="J14">
        <v>9.1999999999999993</v>
      </c>
      <c r="K14">
        <v>9</v>
      </c>
      <c r="M14">
        <v>10.4</v>
      </c>
      <c r="N14">
        <v>11.8</v>
      </c>
      <c r="P14">
        <v>35.5</v>
      </c>
      <c r="Q14">
        <v>66.5</v>
      </c>
    </row>
    <row r="15" spans="1:26" x14ac:dyDescent="0.25">
      <c r="A15" t="s">
        <v>18</v>
      </c>
      <c r="B15" t="s">
        <v>32</v>
      </c>
      <c r="C15">
        <v>0.4</v>
      </c>
      <c r="D15">
        <v>10.6</v>
      </c>
      <c r="E15">
        <v>-3.6</v>
      </c>
      <c r="F15">
        <v>7.4</v>
      </c>
      <c r="G15">
        <v>5.7</v>
      </c>
      <c r="H15">
        <v>13.3</v>
      </c>
      <c r="I15">
        <v>9.4</v>
      </c>
      <c r="J15">
        <v>9.1</v>
      </c>
      <c r="K15">
        <v>9</v>
      </c>
      <c r="M15">
        <v>10.8</v>
      </c>
      <c r="N15">
        <v>11.7</v>
      </c>
      <c r="P15">
        <v>37</v>
      </c>
      <c r="Q15">
        <v>68.5</v>
      </c>
    </row>
    <row r="16" spans="1:26" x14ac:dyDescent="0.25">
      <c r="A16" t="s">
        <v>18</v>
      </c>
      <c r="B16" t="s">
        <v>33</v>
      </c>
      <c r="C16">
        <v>3</v>
      </c>
      <c r="D16">
        <v>12.3</v>
      </c>
      <c r="E16">
        <v>1.8</v>
      </c>
      <c r="F16">
        <v>12.3</v>
      </c>
      <c r="G16">
        <v>5.9</v>
      </c>
      <c r="H16">
        <v>13.5</v>
      </c>
      <c r="I16">
        <v>9.6999999999999993</v>
      </c>
      <c r="J16">
        <v>9.1</v>
      </c>
      <c r="K16">
        <v>9</v>
      </c>
      <c r="M16">
        <v>11.2</v>
      </c>
      <c r="N16">
        <v>12.1</v>
      </c>
      <c r="P16">
        <v>38.4</v>
      </c>
      <c r="Q16">
        <v>70.599999999999994</v>
      </c>
    </row>
    <row r="17" spans="1:17" x14ac:dyDescent="0.25">
      <c r="A17" t="s">
        <v>18</v>
      </c>
      <c r="B17" t="s">
        <v>34</v>
      </c>
      <c r="C17">
        <v>1</v>
      </c>
      <c r="D17">
        <v>8.6999999999999993</v>
      </c>
      <c r="E17">
        <v>0.7</v>
      </c>
      <c r="F17">
        <v>10.8</v>
      </c>
      <c r="G17">
        <v>6</v>
      </c>
      <c r="H17">
        <v>13.3</v>
      </c>
      <c r="I17">
        <v>11.8</v>
      </c>
      <c r="J17">
        <v>10.6</v>
      </c>
      <c r="K17">
        <v>10.4</v>
      </c>
      <c r="M17">
        <v>12.5</v>
      </c>
      <c r="N17">
        <v>15.1</v>
      </c>
      <c r="P17">
        <v>39.799999999999997</v>
      </c>
      <c r="Q17">
        <v>72.099999999999994</v>
      </c>
    </row>
    <row r="18" spans="1:17" x14ac:dyDescent="0.25">
      <c r="A18" t="s">
        <v>18</v>
      </c>
      <c r="B18" t="s">
        <v>35</v>
      </c>
      <c r="C18">
        <v>1.3</v>
      </c>
      <c r="D18">
        <v>10</v>
      </c>
      <c r="E18">
        <v>1.4</v>
      </c>
      <c r="F18">
        <v>14.1</v>
      </c>
      <c r="G18">
        <v>6.3</v>
      </c>
      <c r="H18">
        <v>16.7</v>
      </c>
      <c r="I18">
        <v>13.3</v>
      </c>
      <c r="J18">
        <v>12</v>
      </c>
      <c r="K18">
        <v>11.8</v>
      </c>
      <c r="M18">
        <v>13.7</v>
      </c>
      <c r="N18">
        <v>16.399999999999999</v>
      </c>
      <c r="P18">
        <v>40.6</v>
      </c>
      <c r="Q18">
        <v>73.400000000000006</v>
      </c>
    </row>
    <row r="19" spans="1:17" x14ac:dyDescent="0.25">
      <c r="A19" t="s">
        <v>18</v>
      </c>
      <c r="B19" t="s">
        <v>36</v>
      </c>
      <c r="C19">
        <v>-8</v>
      </c>
      <c r="D19">
        <v>1.1000000000000001</v>
      </c>
      <c r="E19">
        <v>-3.5</v>
      </c>
      <c r="F19">
        <v>6.3</v>
      </c>
      <c r="G19">
        <v>7.3</v>
      </c>
      <c r="H19">
        <v>14.2</v>
      </c>
      <c r="I19">
        <v>9.6</v>
      </c>
      <c r="J19">
        <v>10.1</v>
      </c>
      <c r="K19">
        <v>10.4</v>
      </c>
      <c r="M19">
        <v>14.4</v>
      </c>
      <c r="N19">
        <v>16.3</v>
      </c>
      <c r="P19">
        <v>41.4</v>
      </c>
      <c r="Q19">
        <v>74.900000000000006</v>
      </c>
    </row>
    <row r="20" spans="1:17" x14ac:dyDescent="0.25">
      <c r="A20" t="s">
        <v>18</v>
      </c>
      <c r="B20" t="s">
        <v>37</v>
      </c>
      <c r="C20">
        <v>-0.5</v>
      </c>
      <c r="D20">
        <v>8.6999999999999993</v>
      </c>
      <c r="E20">
        <v>4.5999999999999996</v>
      </c>
      <c r="F20">
        <v>14.7</v>
      </c>
      <c r="G20">
        <v>7.7</v>
      </c>
      <c r="H20">
        <v>7.7</v>
      </c>
      <c r="I20">
        <v>9.1</v>
      </c>
      <c r="J20">
        <v>10.6</v>
      </c>
      <c r="K20">
        <v>10.8</v>
      </c>
      <c r="M20">
        <v>12.6</v>
      </c>
      <c r="N20">
        <v>11.6</v>
      </c>
      <c r="P20">
        <v>42.4</v>
      </c>
      <c r="Q20">
        <v>76.400000000000006</v>
      </c>
    </row>
    <row r="21" spans="1:17" x14ac:dyDescent="0.25">
      <c r="A21" t="s">
        <v>18</v>
      </c>
      <c r="B21" t="s">
        <v>38</v>
      </c>
      <c r="C21">
        <v>7.7</v>
      </c>
      <c r="D21">
        <v>19.3</v>
      </c>
      <c r="E21">
        <v>5.6</v>
      </c>
      <c r="F21">
        <v>16.5</v>
      </c>
      <c r="G21">
        <v>7.4</v>
      </c>
      <c r="H21">
        <v>11.7</v>
      </c>
      <c r="I21">
        <v>13.6</v>
      </c>
      <c r="J21">
        <v>12.5</v>
      </c>
      <c r="K21">
        <v>12.3</v>
      </c>
      <c r="M21">
        <v>14.2</v>
      </c>
      <c r="N21">
        <v>16.7</v>
      </c>
      <c r="P21">
        <v>43.4</v>
      </c>
      <c r="Q21">
        <v>78.8</v>
      </c>
    </row>
    <row r="22" spans="1:17" x14ac:dyDescent="0.25">
      <c r="A22" t="s">
        <v>18</v>
      </c>
      <c r="B22" t="s">
        <v>39</v>
      </c>
      <c r="C22">
        <v>8.1</v>
      </c>
      <c r="D22">
        <v>19.899999999999999</v>
      </c>
      <c r="E22">
        <v>-0.5</v>
      </c>
      <c r="F22">
        <v>10.199999999999999</v>
      </c>
      <c r="G22">
        <v>7.4</v>
      </c>
      <c r="H22">
        <v>11.5</v>
      </c>
      <c r="I22">
        <v>14.4</v>
      </c>
      <c r="J22">
        <v>12.9</v>
      </c>
      <c r="K22">
        <v>12.8</v>
      </c>
      <c r="M22">
        <v>15.1</v>
      </c>
      <c r="N22">
        <v>19.2</v>
      </c>
      <c r="P22">
        <v>44.2</v>
      </c>
      <c r="Q22">
        <v>82.3</v>
      </c>
    </row>
    <row r="23" spans="1:17" x14ac:dyDescent="0.25">
      <c r="A23" t="s">
        <v>18</v>
      </c>
      <c r="B23" t="s">
        <v>40</v>
      </c>
      <c r="C23">
        <v>-2.9</v>
      </c>
      <c r="D23">
        <v>5</v>
      </c>
      <c r="E23">
        <v>0.5</v>
      </c>
      <c r="F23">
        <v>7.4</v>
      </c>
      <c r="G23">
        <v>7.4</v>
      </c>
      <c r="H23">
        <v>8.6</v>
      </c>
      <c r="I23">
        <v>14.9</v>
      </c>
      <c r="J23">
        <v>13.8</v>
      </c>
      <c r="K23">
        <v>13.6</v>
      </c>
      <c r="M23">
        <v>16.2</v>
      </c>
      <c r="N23">
        <v>18.899999999999999</v>
      </c>
      <c r="P23">
        <v>44.8</v>
      </c>
      <c r="Q23">
        <v>85.1</v>
      </c>
    </row>
    <row r="24" spans="1:17" x14ac:dyDescent="0.25">
      <c r="A24" t="s">
        <v>18</v>
      </c>
      <c r="B24" t="s">
        <v>41</v>
      </c>
      <c r="C24">
        <v>4.9000000000000004</v>
      </c>
      <c r="D24">
        <v>13</v>
      </c>
      <c r="E24">
        <v>8.9</v>
      </c>
      <c r="F24">
        <v>16.3</v>
      </c>
      <c r="G24">
        <v>7.4</v>
      </c>
      <c r="H24">
        <v>11.6</v>
      </c>
      <c r="I24">
        <v>15.1</v>
      </c>
      <c r="J24">
        <v>15</v>
      </c>
      <c r="K24">
        <v>14.6</v>
      </c>
      <c r="M24">
        <v>17.399999999999999</v>
      </c>
      <c r="N24">
        <v>20.3</v>
      </c>
      <c r="P24">
        <v>45.2</v>
      </c>
      <c r="Q24">
        <v>87.6</v>
      </c>
    </row>
    <row r="25" spans="1:17" x14ac:dyDescent="0.25">
      <c r="A25" t="s">
        <v>18</v>
      </c>
      <c r="B25" t="s">
        <v>42</v>
      </c>
      <c r="C25">
        <v>-4.3</v>
      </c>
      <c r="D25">
        <v>2.5</v>
      </c>
      <c r="E25">
        <v>0.4</v>
      </c>
      <c r="F25">
        <v>6.7</v>
      </c>
      <c r="G25">
        <v>8.1999999999999993</v>
      </c>
      <c r="H25">
        <v>6.7</v>
      </c>
      <c r="I25">
        <v>11.8</v>
      </c>
      <c r="J25">
        <v>13.9</v>
      </c>
      <c r="K25">
        <v>13.9</v>
      </c>
      <c r="M25">
        <v>17.7</v>
      </c>
      <c r="N25">
        <v>17</v>
      </c>
      <c r="P25">
        <v>45.6</v>
      </c>
      <c r="Q25">
        <v>90.6</v>
      </c>
    </row>
    <row r="26" spans="1:17" x14ac:dyDescent="0.25">
      <c r="A26" t="s">
        <v>18</v>
      </c>
      <c r="B26" t="s">
        <v>43</v>
      </c>
      <c r="C26">
        <v>-6.1</v>
      </c>
      <c r="D26">
        <v>-0.8</v>
      </c>
      <c r="E26">
        <v>0.9</v>
      </c>
      <c r="F26">
        <v>6.2</v>
      </c>
      <c r="G26">
        <v>8.8000000000000007</v>
      </c>
      <c r="H26">
        <v>3.6</v>
      </c>
      <c r="I26">
        <v>12.8</v>
      </c>
      <c r="J26">
        <v>14.2</v>
      </c>
      <c r="K26">
        <v>14.1</v>
      </c>
      <c r="M26">
        <v>17.399999999999999</v>
      </c>
      <c r="N26">
        <v>16.3</v>
      </c>
      <c r="P26">
        <v>45.9</v>
      </c>
      <c r="Q26">
        <v>92.6</v>
      </c>
    </row>
    <row r="27" spans="1:17" x14ac:dyDescent="0.25">
      <c r="A27" t="s">
        <v>18</v>
      </c>
      <c r="B27" t="s">
        <v>44</v>
      </c>
      <c r="C27">
        <v>1.8</v>
      </c>
      <c r="D27">
        <v>7.2</v>
      </c>
      <c r="E27">
        <v>2.4</v>
      </c>
      <c r="F27">
        <v>6.4</v>
      </c>
      <c r="G27">
        <v>9.4</v>
      </c>
      <c r="H27">
        <v>5.9</v>
      </c>
      <c r="I27">
        <v>12.4</v>
      </c>
      <c r="J27">
        <v>13.9</v>
      </c>
      <c r="K27">
        <v>13.7</v>
      </c>
      <c r="M27">
        <v>16.8</v>
      </c>
      <c r="N27">
        <v>16.5</v>
      </c>
      <c r="P27">
        <v>45.9</v>
      </c>
      <c r="Q27">
        <v>93.5</v>
      </c>
    </row>
    <row r="28" spans="1:17" x14ac:dyDescent="0.25">
      <c r="A28" t="s">
        <v>18</v>
      </c>
      <c r="B28" t="s">
        <v>45</v>
      </c>
      <c r="C28">
        <v>-1.5</v>
      </c>
      <c r="D28">
        <v>4.2</v>
      </c>
      <c r="E28">
        <v>1.9</v>
      </c>
      <c r="F28">
        <v>8.5</v>
      </c>
      <c r="G28">
        <v>9.9</v>
      </c>
      <c r="H28">
        <v>7.1</v>
      </c>
      <c r="I28">
        <v>9.3000000000000007</v>
      </c>
      <c r="J28">
        <v>12.9</v>
      </c>
      <c r="K28">
        <v>12.9</v>
      </c>
      <c r="M28">
        <v>16.2</v>
      </c>
      <c r="N28">
        <v>14.7</v>
      </c>
      <c r="P28">
        <v>46</v>
      </c>
      <c r="Q28">
        <v>93.8</v>
      </c>
    </row>
    <row r="29" spans="1:17" x14ac:dyDescent="0.25">
      <c r="A29" t="s">
        <v>18</v>
      </c>
      <c r="B29" t="s">
        <v>46</v>
      </c>
      <c r="C29">
        <v>0.2</v>
      </c>
      <c r="D29">
        <v>4.4000000000000004</v>
      </c>
      <c r="E29">
        <v>1.3</v>
      </c>
      <c r="F29">
        <v>5.8</v>
      </c>
      <c r="G29">
        <v>10.7</v>
      </c>
      <c r="H29">
        <v>1.2</v>
      </c>
      <c r="I29">
        <v>7.9</v>
      </c>
      <c r="J29">
        <v>10.7</v>
      </c>
      <c r="K29">
        <v>10.9</v>
      </c>
      <c r="M29">
        <v>14</v>
      </c>
      <c r="N29">
        <v>12</v>
      </c>
      <c r="P29">
        <v>46.2</v>
      </c>
      <c r="Q29">
        <v>93.3</v>
      </c>
    </row>
    <row r="30" spans="1:17" x14ac:dyDescent="0.25">
      <c r="A30" t="s">
        <v>18</v>
      </c>
      <c r="B30" t="s">
        <v>47</v>
      </c>
      <c r="C30">
        <v>5.4</v>
      </c>
      <c r="D30">
        <v>8.6</v>
      </c>
      <c r="E30">
        <v>3.8</v>
      </c>
      <c r="F30">
        <v>7.3</v>
      </c>
      <c r="G30">
        <v>10.4</v>
      </c>
      <c r="H30">
        <v>0.3</v>
      </c>
      <c r="I30">
        <v>8.1</v>
      </c>
      <c r="J30">
        <v>10.4</v>
      </c>
      <c r="K30">
        <v>10.7</v>
      </c>
      <c r="M30">
        <v>13</v>
      </c>
      <c r="N30">
        <v>10.9</v>
      </c>
      <c r="P30">
        <v>46.7</v>
      </c>
      <c r="Q30">
        <v>91.7</v>
      </c>
    </row>
    <row r="31" spans="1:17" x14ac:dyDescent="0.25">
      <c r="A31" t="s">
        <v>18</v>
      </c>
      <c r="B31" t="s">
        <v>48</v>
      </c>
      <c r="C31">
        <v>9.4</v>
      </c>
      <c r="D31">
        <v>12.7</v>
      </c>
      <c r="E31">
        <v>2.8</v>
      </c>
      <c r="F31">
        <v>6.6</v>
      </c>
      <c r="G31">
        <v>10.1</v>
      </c>
      <c r="H31">
        <v>4.7</v>
      </c>
      <c r="I31">
        <v>8.4</v>
      </c>
      <c r="J31">
        <v>10.4</v>
      </c>
      <c r="K31">
        <v>10.7</v>
      </c>
      <c r="M31">
        <v>12.8</v>
      </c>
      <c r="N31">
        <v>10.5</v>
      </c>
      <c r="P31">
        <v>47.4</v>
      </c>
      <c r="Q31">
        <v>90.7</v>
      </c>
    </row>
    <row r="32" spans="1:17" x14ac:dyDescent="0.25">
      <c r="A32" t="s">
        <v>18</v>
      </c>
      <c r="B32" t="s">
        <v>49</v>
      </c>
      <c r="C32">
        <v>8.1999999999999993</v>
      </c>
      <c r="D32">
        <v>12.9</v>
      </c>
      <c r="E32">
        <v>6.1</v>
      </c>
      <c r="F32">
        <v>11.8</v>
      </c>
      <c r="G32">
        <v>9.4</v>
      </c>
      <c r="H32">
        <v>4</v>
      </c>
      <c r="I32">
        <v>9.1</v>
      </c>
      <c r="J32">
        <v>11.5</v>
      </c>
      <c r="K32">
        <v>11.7</v>
      </c>
      <c r="M32">
        <v>13.6</v>
      </c>
      <c r="N32">
        <v>10.8</v>
      </c>
      <c r="P32">
        <v>48</v>
      </c>
      <c r="Q32">
        <v>90.5</v>
      </c>
    </row>
    <row r="33" spans="1:17" x14ac:dyDescent="0.25">
      <c r="A33" t="s">
        <v>18</v>
      </c>
      <c r="B33" t="s">
        <v>50</v>
      </c>
      <c r="C33">
        <v>8.6</v>
      </c>
      <c r="D33">
        <v>11.9</v>
      </c>
      <c r="E33">
        <v>9.1999999999999993</v>
      </c>
      <c r="F33">
        <v>12.1</v>
      </c>
      <c r="G33">
        <v>8.5</v>
      </c>
      <c r="H33">
        <v>4.0999999999999996</v>
      </c>
      <c r="I33">
        <v>8.8000000000000007</v>
      </c>
      <c r="J33">
        <v>11.4</v>
      </c>
      <c r="K33">
        <v>11.7</v>
      </c>
      <c r="M33">
        <v>13.5</v>
      </c>
      <c r="N33">
        <v>11</v>
      </c>
      <c r="P33">
        <v>48.6</v>
      </c>
      <c r="Q33">
        <v>90.4</v>
      </c>
    </row>
    <row r="34" spans="1:17" x14ac:dyDescent="0.25">
      <c r="A34" t="s">
        <v>18</v>
      </c>
      <c r="B34" t="s">
        <v>51</v>
      </c>
      <c r="C34">
        <v>8.1</v>
      </c>
      <c r="D34">
        <v>12.5</v>
      </c>
      <c r="E34">
        <v>8.3000000000000007</v>
      </c>
      <c r="F34">
        <v>13</v>
      </c>
      <c r="G34">
        <v>7.9</v>
      </c>
      <c r="H34">
        <v>5.8</v>
      </c>
      <c r="I34">
        <v>9.1999999999999993</v>
      </c>
      <c r="J34">
        <v>11.7</v>
      </c>
      <c r="K34">
        <v>11.9</v>
      </c>
      <c r="M34">
        <v>13.3</v>
      </c>
      <c r="N34">
        <v>11.1</v>
      </c>
      <c r="P34">
        <v>49.2</v>
      </c>
      <c r="Q34">
        <v>90.5</v>
      </c>
    </row>
    <row r="35" spans="1:17" x14ac:dyDescent="0.25">
      <c r="A35" t="s">
        <v>18</v>
      </c>
      <c r="B35" t="s">
        <v>52</v>
      </c>
      <c r="C35">
        <v>7.1</v>
      </c>
      <c r="D35">
        <v>10.8</v>
      </c>
      <c r="E35">
        <v>6.8</v>
      </c>
      <c r="F35">
        <v>11</v>
      </c>
      <c r="G35">
        <v>7.4</v>
      </c>
      <c r="H35">
        <v>3.8</v>
      </c>
      <c r="I35">
        <v>9.8000000000000007</v>
      </c>
      <c r="J35">
        <v>13</v>
      </c>
      <c r="K35">
        <v>13.2</v>
      </c>
      <c r="M35">
        <v>14</v>
      </c>
      <c r="N35">
        <v>12.3</v>
      </c>
      <c r="P35">
        <v>49.8</v>
      </c>
      <c r="Q35">
        <v>91.4</v>
      </c>
    </row>
    <row r="36" spans="1:17" x14ac:dyDescent="0.25">
      <c r="A36" t="s">
        <v>18</v>
      </c>
      <c r="B36" t="s">
        <v>53</v>
      </c>
      <c r="C36">
        <v>3.9</v>
      </c>
      <c r="D36">
        <v>7.7</v>
      </c>
      <c r="E36">
        <v>5.4</v>
      </c>
      <c r="F36">
        <v>8.6999999999999993</v>
      </c>
      <c r="G36">
        <v>7.4</v>
      </c>
      <c r="H36">
        <v>3.5</v>
      </c>
      <c r="I36">
        <v>10.3</v>
      </c>
      <c r="J36">
        <v>12.8</v>
      </c>
      <c r="K36">
        <v>12.9</v>
      </c>
      <c r="M36">
        <v>14.5</v>
      </c>
      <c r="N36">
        <v>13</v>
      </c>
      <c r="P36">
        <v>50.5</v>
      </c>
      <c r="Q36">
        <v>92</v>
      </c>
    </row>
    <row r="37" spans="1:17" x14ac:dyDescent="0.25">
      <c r="A37" t="s">
        <v>18</v>
      </c>
      <c r="B37" t="s">
        <v>54</v>
      </c>
      <c r="C37">
        <v>3.3</v>
      </c>
      <c r="D37">
        <v>6.4</v>
      </c>
      <c r="E37">
        <v>3.3</v>
      </c>
      <c r="F37">
        <v>5.9</v>
      </c>
      <c r="G37">
        <v>7.3</v>
      </c>
      <c r="H37">
        <v>3.5</v>
      </c>
      <c r="I37">
        <v>8.8000000000000007</v>
      </c>
      <c r="J37">
        <v>11.5</v>
      </c>
      <c r="K37">
        <v>11.8</v>
      </c>
      <c r="M37">
        <v>13.6</v>
      </c>
      <c r="N37">
        <v>11.8</v>
      </c>
      <c r="P37">
        <v>50.9</v>
      </c>
      <c r="Q37">
        <v>92.5</v>
      </c>
    </row>
    <row r="38" spans="1:17" x14ac:dyDescent="0.25">
      <c r="A38" t="s">
        <v>18</v>
      </c>
      <c r="B38" t="s">
        <v>55</v>
      </c>
      <c r="C38">
        <v>3.9</v>
      </c>
      <c r="D38">
        <v>8.1</v>
      </c>
      <c r="E38">
        <v>-1</v>
      </c>
      <c r="F38">
        <v>3.7</v>
      </c>
      <c r="G38">
        <v>7.2</v>
      </c>
      <c r="H38">
        <v>3.7</v>
      </c>
      <c r="I38">
        <v>8.1999999999999993</v>
      </c>
      <c r="J38">
        <v>11.3</v>
      </c>
      <c r="K38">
        <v>11.6</v>
      </c>
      <c r="M38">
        <v>13.1</v>
      </c>
      <c r="N38">
        <v>10.5</v>
      </c>
      <c r="P38">
        <v>51.6</v>
      </c>
      <c r="Q38">
        <v>93.2</v>
      </c>
    </row>
    <row r="39" spans="1:17" x14ac:dyDescent="0.25">
      <c r="A39" t="s">
        <v>18</v>
      </c>
      <c r="B39" t="s">
        <v>56</v>
      </c>
      <c r="C39">
        <v>3.6</v>
      </c>
      <c r="D39">
        <v>6.3</v>
      </c>
      <c r="E39">
        <v>8</v>
      </c>
      <c r="F39">
        <v>11.6</v>
      </c>
      <c r="G39">
        <v>7.3</v>
      </c>
      <c r="H39">
        <v>3.7</v>
      </c>
      <c r="I39">
        <v>7.5</v>
      </c>
      <c r="J39">
        <v>10.5</v>
      </c>
      <c r="K39">
        <v>10.9</v>
      </c>
      <c r="M39">
        <v>12.8</v>
      </c>
      <c r="N39">
        <v>10.199999999999999</v>
      </c>
      <c r="P39">
        <v>52.4</v>
      </c>
      <c r="Q39">
        <v>93.4</v>
      </c>
    </row>
    <row r="40" spans="1:17" x14ac:dyDescent="0.25">
      <c r="A40" t="s">
        <v>18</v>
      </c>
      <c r="B40" t="s">
        <v>57</v>
      </c>
      <c r="C40">
        <v>6.2</v>
      </c>
      <c r="D40">
        <v>8.8000000000000007</v>
      </c>
      <c r="E40">
        <v>-1.2</v>
      </c>
      <c r="F40">
        <v>1.9</v>
      </c>
      <c r="G40">
        <v>7.2</v>
      </c>
      <c r="H40">
        <v>2.5</v>
      </c>
      <c r="I40">
        <v>7.1</v>
      </c>
      <c r="J40">
        <v>10</v>
      </c>
      <c r="K40">
        <v>10.5</v>
      </c>
      <c r="M40">
        <v>12.1</v>
      </c>
      <c r="N40">
        <v>9.5</v>
      </c>
      <c r="P40">
        <v>53.1</v>
      </c>
      <c r="Q40">
        <v>93.9</v>
      </c>
    </row>
    <row r="41" spans="1:17" x14ac:dyDescent="0.25">
      <c r="A41" t="s">
        <v>18</v>
      </c>
      <c r="B41" t="s">
        <v>58</v>
      </c>
      <c r="C41">
        <v>3</v>
      </c>
      <c r="D41">
        <v>5.3</v>
      </c>
      <c r="E41">
        <v>4.3</v>
      </c>
      <c r="F41">
        <v>7.2</v>
      </c>
      <c r="G41">
        <v>7</v>
      </c>
      <c r="H41">
        <v>4.0999999999999996</v>
      </c>
      <c r="I41">
        <v>7.2</v>
      </c>
      <c r="J41">
        <v>9.4</v>
      </c>
      <c r="K41">
        <v>10</v>
      </c>
      <c r="M41">
        <v>11.7</v>
      </c>
      <c r="N41">
        <v>9.5</v>
      </c>
      <c r="P41">
        <v>54.2</v>
      </c>
      <c r="Q41">
        <v>92.3</v>
      </c>
    </row>
    <row r="42" spans="1:17" x14ac:dyDescent="0.25">
      <c r="A42" t="s">
        <v>18</v>
      </c>
      <c r="B42" t="s">
        <v>59</v>
      </c>
      <c r="C42">
        <v>3.8</v>
      </c>
      <c r="D42">
        <v>5.9</v>
      </c>
      <c r="E42">
        <v>5.4</v>
      </c>
      <c r="F42">
        <v>8.4</v>
      </c>
      <c r="G42">
        <v>7</v>
      </c>
      <c r="H42">
        <v>2.1</v>
      </c>
      <c r="I42">
        <v>6.9</v>
      </c>
      <c r="J42">
        <v>8.4</v>
      </c>
      <c r="K42">
        <v>8.8000000000000007</v>
      </c>
      <c r="M42">
        <v>10.6</v>
      </c>
      <c r="N42">
        <v>9.4</v>
      </c>
      <c r="P42">
        <v>55.2</v>
      </c>
      <c r="Q42">
        <v>94.1</v>
      </c>
    </row>
    <row r="43" spans="1:17" x14ac:dyDescent="0.25">
      <c r="A43" t="s">
        <v>18</v>
      </c>
      <c r="B43" t="s">
        <v>60</v>
      </c>
      <c r="C43">
        <v>1.8</v>
      </c>
      <c r="D43">
        <v>3.4</v>
      </c>
      <c r="E43">
        <v>5.2</v>
      </c>
      <c r="F43">
        <v>4.8</v>
      </c>
      <c r="G43">
        <v>7.2</v>
      </c>
      <c r="H43">
        <v>-1.9</v>
      </c>
      <c r="I43">
        <v>6.1</v>
      </c>
      <c r="J43">
        <v>7.7</v>
      </c>
      <c r="K43">
        <v>7.9</v>
      </c>
      <c r="M43">
        <v>10.199999999999999</v>
      </c>
      <c r="N43">
        <v>8.6</v>
      </c>
      <c r="P43">
        <v>56.3</v>
      </c>
      <c r="Q43">
        <v>95.9</v>
      </c>
    </row>
    <row r="44" spans="1:17" x14ac:dyDescent="0.25">
      <c r="A44" t="s">
        <v>18</v>
      </c>
      <c r="B44" t="s">
        <v>61</v>
      </c>
      <c r="C44">
        <v>3.9</v>
      </c>
      <c r="D44">
        <v>5.6</v>
      </c>
      <c r="E44">
        <v>2.6</v>
      </c>
      <c r="F44">
        <v>4.8</v>
      </c>
      <c r="G44">
        <v>7</v>
      </c>
      <c r="H44">
        <v>2.5</v>
      </c>
      <c r="I44">
        <v>5.5</v>
      </c>
      <c r="J44">
        <v>7.3</v>
      </c>
      <c r="K44">
        <v>7.7</v>
      </c>
      <c r="M44">
        <v>10.199999999999999</v>
      </c>
      <c r="N44">
        <v>7.9</v>
      </c>
      <c r="P44">
        <v>57.6</v>
      </c>
      <c r="Q44">
        <v>97.3</v>
      </c>
    </row>
    <row r="45" spans="1:17" x14ac:dyDescent="0.25">
      <c r="A45" t="s">
        <v>18</v>
      </c>
      <c r="B45" t="s">
        <v>62</v>
      </c>
      <c r="C45">
        <v>2.2000000000000002</v>
      </c>
      <c r="D45">
        <v>4.4000000000000004</v>
      </c>
      <c r="E45">
        <v>0.6</v>
      </c>
      <c r="F45">
        <v>3.1</v>
      </c>
      <c r="G45">
        <v>6.8</v>
      </c>
      <c r="H45">
        <v>2.8</v>
      </c>
      <c r="I45">
        <v>5.4</v>
      </c>
      <c r="J45">
        <v>7</v>
      </c>
      <c r="K45">
        <v>7.6</v>
      </c>
      <c r="M45">
        <v>9.6999999999999993</v>
      </c>
      <c r="N45">
        <v>7.5</v>
      </c>
      <c r="P45">
        <v>58.8</v>
      </c>
      <c r="Q45">
        <v>98.7</v>
      </c>
    </row>
    <row r="46" spans="1:17" x14ac:dyDescent="0.25">
      <c r="A46" t="s">
        <v>18</v>
      </c>
      <c r="B46" t="s">
        <v>63</v>
      </c>
      <c r="C46">
        <v>3</v>
      </c>
      <c r="D46">
        <v>5.7</v>
      </c>
      <c r="E46">
        <v>3.7</v>
      </c>
      <c r="F46">
        <v>7.7</v>
      </c>
      <c r="G46">
        <v>6.6</v>
      </c>
      <c r="H46">
        <v>4.9000000000000004</v>
      </c>
      <c r="I46">
        <v>5.5</v>
      </c>
      <c r="J46">
        <v>6.9</v>
      </c>
      <c r="K46">
        <v>7.4</v>
      </c>
      <c r="M46">
        <v>9.1</v>
      </c>
      <c r="N46">
        <v>7.5</v>
      </c>
      <c r="O46">
        <v>2929.7</v>
      </c>
      <c r="P46">
        <v>60.4</v>
      </c>
      <c r="Q46">
        <v>100.6</v>
      </c>
    </row>
    <row r="47" spans="1:17" x14ac:dyDescent="0.25">
      <c r="A47" t="s">
        <v>18</v>
      </c>
      <c r="B47" t="s">
        <v>64</v>
      </c>
      <c r="C47">
        <v>4.4000000000000004</v>
      </c>
      <c r="D47">
        <v>7.3</v>
      </c>
      <c r="E47">
        <v>-3.7</v>
      </c>
      <c r="F47">
        <v>0.1</v>
      </c>
      <c r="G47">
        <v>6.3</v>
      </c>
      <c r="H47">
        <v>4.5999999999999996</v>
      </c>
      <c r="I47">
        <v>5.7</v>
      </c>
      <c r="J47">
        <v>8.1</v>
      </c>
      <c r="K47">
        <v>8.5</v>
      </c>
      <c r="M47">
        <v>10.3</v>
      </c>
      <c r="N47">
        <v>8</v>
      </c>
      <c r="O47">
        <v>3004.9</v>
      </c>
      <c r="P47">
        <v>61.8</v>
      </c>
      <c r="Q47">
        <v>102.6</v>
      </c>
    </row>
    <row r="48" spans="1:17" x14ac:dyDescent="0.25">
      <c r="A48" t="s">
        <v>18</v>
      </c>
      <c r="B48" t="s">
        <v>65</v>
      </c>
      <c r="C48">
        <v>3.5</v>
      </c>
      <c r="D48">
        <v>6.7</v>
      </c>
      <c r="E48">
        <v>7.3</v>
      </c>
      <c r="F48">
        <v>11.5</v>
      </c>
      <c r="G48">
        <v>6</v>
      </c>
      <c r="H48">
        <v>4.3</v>
      </c>
      <c r="I48">
        <v>6</v>
      </c>
      <c r="J48">
        <v>8.5</v>
      </c>
      <c r="K48">
        <v>9</v>
      </c>
      <c r="M48">
        <v>10.5</v>
      </c>
      <c r="N48">
        <v>8.4</v>
      </c>
      <c r="O48">
        <v>3171</v>
      </c>
      <c r="P48">
        <v>63.1</v>
      </c>
      <c r="Q48">
        <v>103.2</v>
      </c>
    </row>
    <row r="49" spans="1:18" x14ac:dyDescent="0.25">
      <c r="A49" t="s">
        <v>18</v>
      </c>
      <c r="B49" t="s">
        <v>66</v>
      </c>
      <c r="C49">
        <v>7</v>
      </c>
      <c r="D49">
        <v>10.5</v>
      </c>
      <c r="E49">
        <v>5.5</v>
      </c>
      <c r="F49">
        <v>9.1999999999999993</v>
      </c>
      <c r="G49">
        <v>5.8</v>
      </c>
      <c r="H49">
        <v>3.8</v>
      </c>
      <c r="I49">
        <v>5.9</v>
      </c>
      <c r="J49">
        <v>8.8000000000000007</v>
      </c>
      <c r="K49">
        <v>9.1999999999999993</v>
      </c>
      <c r="M49">
        <v>10.9</v>
      </c>
      <c r="N49">
        <v>8.9</v>
      </c>
      <c r="O49">
        <v>2417.1</v>
      </c>
      <c r="P49">
        <v>64.400000000000006</v>
      </c>
      <c r="Q49">
        <v>103.8</v>
      </c>
    </row>
    <row r="50" spans="1:18" x14ac:dyDescent="0.25">
      <c r="A50" t="s">
        <v>18</v>
      </c>
      <c r="B50" t="s">
        <v>67</v>
      </c>
      <c r="C50">
        <v>2.1</v>
      </c>
      <c r="D50">
        <v>5.3</v>
      </c>
      <c r="E50">
        <v>6</v>
      </c>
      <c r="F50">
        <v>9.4</v>
      </c>
      <c r="G50">
        <v>5.7</v>
      </c>
      <c r="H50">
        <v>3.2</v>
      </c>
      <c r="I50">
        <v>5.7</v>
      </c>
      <c r="J50">
        <v>8</v>
      </c>
      <c r="K50">
        <v>8.6</v>
      </c>
      <c r="M50">
        <v>10.1</v>
      </c>
      <c r="N50">
        <v>8.6</v>
      </c>
      <c r="O50">
        <v>2584</v>
      </c>
      <c r="P50">
        <v>65.5</v>
      </c>
      <c r="Q50">
        <v>104.9</v>
      </c>
    </row>
    <row r="51" spans="1:18" x14ac:dyDescent="0.25">
      <c r="A51" t="s">
        <v>18</v>
      </c>
      <c r="B51" t="s">
        <v>68</v>
      </c>
      <c r="C51">
        <v>5.4</v>
      </c>
      <c r="D51">
        <v>9.5</v>
      </c>
      <c r="E51">
        <v>4.2</v>
      </c>
      <c r="F51">
        <v>8.9</v>
      </c>
      <c r="G51">
        <v>5.5</v>
      </c>
      <c r="H51">
        <v>4.7</v>
      </c>
      <c r="I51">
        <v>6.2</v>
      </c>
      <c r="J51">
        <v>8.5</v>
      </c>
      <c r="K51">
        <v>9</v>
      </c>
      <c r="M51">
        <v>10.4</v>
      </c>
      <c r="N51">
        <v>8.8000000000000007</v>
      </c>
      <c r="O51">
        <v>2729.7</v>
      </c>
      <c r="P51">
        <v>67.099999999999994</v>
      </c>
      <c r="Q51">
        <v>106.1</v>
      </c>
    </row>
    <row r="52" spans="1:18" x14ac:dyDescent="0.25">
      <c r="A52" t="s">
        <v>18</v>
      </c>
      <c r="B52" t="s">
        <v>69</v>
      </c>
      <c r="C52">
        <v>2.4</v>
      </c>
      <c r="D52">
        <v>7.3</v>
      </c>
      <c r="E52">
        <v>3.9</v>
      </c>
      <c r="F52">
        <v>9.1</v>
      </c>
      <c r="G52">
        <v>5.5</v>
      </c>
      <c r="H52">
        <v>5</v>
      </c>
      <c r="I52">
        <v>7</v>
      </c>
      <c r="J52">
        <v>8.8000000000000007</v>
      </c>
      <c r="K52">
        <v>9.1999999999999993</v>
      </c>
      <c r="M52">
        <v>10.5</v>
      </c>
      <c r="N52">
        <v>9.6999999999999993</v>
      </c>
      <c r="O52">
        <v>2706.7</v>
      </c>
      <c r="P52">
        <v>69</v>
      </c>
      <c r="Q52">
        <v>106.4</v>
      </c>
    </row>
    <row r="53" spans="1:18" x14ac:dyDescent="0.25">
      <c r="A53" t="s">
        <v>18</v>
      </c>
      <c r="B53" t="s">
        <v>70</v>
      </c>
      <c r="C53">
        <v>5.4</v>
      </c>
      <c r="D53">
        <v>9.1</v>
      </c>
      <c r="E53">
        <v>3.8</v>
      </c>
      <c r="F53">
        <v>8.1</v>
      </c>
      <c r="G53">
        <v>5.3</v>
      </c>
      <c r="H53">
        <v>4.4000000000000004</v>
      </c>
      <c r="I53">
        <v>7.7</v>
      </c>
      <c r="J53">
        <v>8.8000000000000007</v>
      </c>
      <c r="K53">
        <v>9</v>
      </c>
      <c r="L53">
        <v>10.3</v>
      </c>
      <c r="M53">
        <v>10.4</v>
      </c>
      <c r="N53">
        <v>10.199999999999999</v>
      </c>
      <c r="O53">
        <v>2738.4</v>
      </c>
      <c r="P53">
        <v>70.7</v>
      </c>
      <c r="Q53">
        <v>106.6</v>
      </c>
    </row>
    <row r="54" spans="1:18" x14ac:dyDescent="0.25">
      <c r="A54" t="s">
        <v>18</v>
      </c>
      <c r="B54" t="s">
        <v>71</v>
      </c>
      <c r="C54">
        <v>4.0999999999999996</v>
      </c>
      <c r="D54">
        <v>8.5</v>
      </c>
      <c r="E54">
        <v>4.5999999999999996</v>
      </c>
      <c r="F54">
        <v>9.5</v>
      </c>
      <c r="G54">
        <v>5.2</v>
      </c>
      <c r="H54">
        <v>4.5999999999999996</v>
      </c>
      <c r="I54">
        <v>8.5</v>
      </c>
      <c r="J54">
        <v>9.4</v>
      </c>
      <c r="K54">
        <v>9.3000000000000007</v>
      </c>
      <c r="L54">
        <v>10.5</v>
      </c>
      <c r="M54">
        <v>10.8</v>
      </c>
      <c r="N54">
        <v>11</v>
      </c>
      <c r="O54">
        <v>2915.1</v>
      </c>
      <c r="P54">
        <v>72.2</v>
      </c>
      <c r="Q54">
        <v>107.6</v>
      </c>
    </row>
    <row r="55" spans="1:18" x14ac:dyDescent="0.25">
      <c r="A55" t="s">
        <v>18</v>
      </c>
      <c r="B55" t="s">
        <v>72</v>
      </c>
      <c r="C55">
        <v>3.1</v>
      </c>
      <c r="D55">
        <v>7.6</v>
      </c>
      <c r="E55">
        <v>-1.2</v>
      </c>
      <c r="F55">
        <v>4.3</v>
      </c>
      <c r="G55">
        <v>5.2</v>
      </c>
      <c r="H55">
        <v>6.6</v>
      </c>
      <c r="I55">
        <v>8.4</v>
      </c>
      <c r="J55">
        <v>8.9</v>
      </c>
      <c r="K55">
        <v>8.9</v>
      </c>
      <c r="L55">
        <v>10.3</v>
      </c>
      <c r="M55">
        <v>10.6</v>
      </c>
      <c r="N55">
        <v>11.4</v>
      </c>
      <c r="O55">
        <v>3137</v>
      </c>
      <c r="P55">
        <v>73.3</v>
      </c>
      <c r="Q55">
        <v>108.6</v>
      </c>
    </row>
    <row r="56" spans="1:18" x14ac:dyDescent="0.25">
      <c r="A56" t="s">
        <v>18</v>
      </c>
      <c r="B56" t="s">
        <v>73</v>
      </c>
      <c r="C56">
        <v>3</v>
      </c>
      <c r="D56">
        <v>6</v>
      </c>
      <c r="E56">
        <v>2.7</v>
      </c>
      <c r="F56">
        <v>5.0999999999999996</v>
      </c>
      <c r="G56">
        <v>5.2</v>
      </c>
      <c r="H56">
        <v>3.2</v>
      </c>
      <c r="I56">
        <v>7.8</v>
      </c>
      <c r="J56">
        <v>8.1</v>
      </c>
      <c r="K56">
        <v>8.1999999999999993</v>
      </c>
      <c r="L56">
        <v>9.8000000000000007</v>
      </c>
      <c r="M56">
        <v>10</v>
      </c>
      <c r="N56">
        <v>10.7</v>
      </c>
      <c r="O56">
        <v>3426.7</v>
      </c>
      <c r="P56">
        <v>74.2</v>
      </c>
      <c r="Q56">
        <v>109</v>
      </c>
    </row>
    <row r="57" spans="1:18" x14ac:dyDescent="0.25">
      <c r="A57" t="s">
        <v>18</v>
      </c>
      <c r="B57" t="s">
        <v>74</v>
      </c>
      <c r="C57">
        <v>0.8</v>
      </c>
      <c r="D57">
        <v>3.7</v>
      </c>
      <c r="E57">
        <v>3.4</v>
      </c>
      <c r="F57">
        <v>6.7</v>
      </c>
      <c r="G57">
        <v>5.4</v>
      </c>
      <c r="H57">
        <v>4.0999999999999996</v>
      </c>
      <c r="I57">
        <v>7.7</v>
      </c>
      <c r="J57">
        <v>8</v>
      </c>
      <c r="K57">
        <v>8</v>
      </c>
      <c r="L57">
        <v>9.8000000000000007</v>
      </c>
      <c r="M57">
        <v>9.8000000000000007</v>
      </c>
      <c r="N57">
        <v>10.5</v>
      </c>
      <c r="O57">
        <v>3419.9</v>
      </c>
      <c r="P57">
        <v>75.3</v>
      </c>
      <c r="Q57">
        <v>109.4</v>
      </c>
    </row>
    <row r="58" spans="1:18" x14ac:dyDescent="0.25">
      <c r="A58" t="s">
        <v>18</v>
      </c>
      <c r="B58" t="s">
        <v>75</v>
      </c>
      <c r="C58">
        <v>4.4000000000000004</v>
      </c>
      <c r="D58">
        <v>9</v>
      </c>
      <c r="E58">
        <v>3.1</v>
      </c>
      <c r="F58">
        <v>9.1999999999999993</v>
      </c>
      <c r="G58">
        <v>5.3</v>
      </c>
      <c r="H58">
        <v>7.1</v>
      </c>
      <c r="I58">
        <v>7.8</v>
      </c>
      <c r="J58">
        <v>8.5</v>
      </c>
      <c r="K58">
        <v>8.5</v>
      </c>
      <c r="L58">
        <v>10.4</v>
      </c>
      <c r="M58">
        <v>10.1</v>
      </c>
      <c r="N58">
        <v>10</v>
      </c>
      <c r="O58">
        <v>3273.5</v>
      </c>
      <c r="P58">
        <v>76.099999999999994</v>
      </c>
      <c r="Q58">
        <v>108.4</v>
      </c>
      <c r="R58">
        <v>27.3</v>
      </c>
    </row>
    <row r="59" spans="1:18" x14ac:dyDescent="0.25">
      <c r="A59" t="s">
        <v>18</v>
      </c>
      <c r="B59" t="s">
        <v>76</v>
      </c>
      <c r="C59">
        <v>1.5</v>
      </c>
      <c r="D59">
        <v>6.1</v>
      </c>
      <c r="E59">
        <v>2.8</v>
      </c>
      <c r="F59">
        <v>6.6</v>
      </c>
      <c r="G59">
        <v>5.3</v>
      </c>
      <c r="H59">
        <v>4</v>
      </c>
      <c r="I59">
        <v>7.7</v>
      </c>
      <c r="J59">
        <v>8.6999999999999993</v>
      </c>
      <c r="K59">
        <v>8.8000000000000007</v>
      </c>
      <c r="L59">
        <v>10.7</v>
      </c>
      <c r="M59">
        <v>10.3</v>
      </c>
      <c r="N59">
        <v>10</v>
      </c>
      <c r="O59">
        <v>3424.4</v>
      </c>
      <c r="P59">
        <v>76.3</v>
      </c>
      <c r="Q59">
        <v>107.5</v>
      </c>
      <c r="R59">
        <v>24.2</v>
      </c>
    </row>
    <row r="60" spans="1:18" x14ac:dyDescent="0.25">
      <c r="A60" t="s">
        <v>18</v>
      </c>
      <c r="B60" t="s">
        <v>77</v>
      </c>
      <c r="C60">
        <v>0.3</v>
      </c>
      <c r="D60">
        <v>3.7</v>
      </c>
      <c r="E60">
        <v>-0.1</v>
      </c>
      <c r="F60">
        <v>5</v>
      </c>
      <c r="G60">
        <v>5.7</v>
      </c>
      <c r="H60">
        <v>7.1</v>
      </c>
      <c r="I60">
        <v>7.5</v>
      </c>
      <c r="J60">
        <v>8.5</v>
      </c>
      <c r="K60">
        <v>8.8000000000000007</v>
      </c>
      <c r="L60">
        <v>10.6</v>
      </c>
      <c r="M60">
        <v>10.1</v>
      </c>
      <c r="N60">
        <v>10</v>
      </c>
      <c r="O60">
        <v>2879.3</v>
      </c>
      <c r="P60">
        <v>76</v>
      </c>
      <c r="Q60">
        <v>107</v>
      </c>
      <c r="R60">
        <v>36.5</v>
      </c>
    </row>
    <row r="61" spans="1:18" x14ac:dyDescent="0.25">
      <c r="A61" t="s">
        <v>18</v>
      </c>
      <c r="B61" t="s">
        <v>78</v>
      </c>
      <c r="C61">
        <v>-3.6</v>
      </c>
      <c r="D61">
        <v>-0.7</v>
      </c>
      <c r="E61">
        <v>-3.4</v>
      </c>
      <c r="F61">
        <v>1.8</v>
      </c>
      <c r="G61">
        <v>6.1</v>
      </c>
      <c r="H61">
        <v>7</v>
      </c>
      <c r="I61">
        <v>7</v>
      </c>
      <c r="J61">
        <v>8.1</v>
      </c>
      <c r="K61">
        <v>8.5</v>
      </c>
      <c r="L61">
        <v>10.9</v>
      </c>
      <c r="M61">
        <v>10</v>
      </c>
      <c r="N61">
        <v>10</v>
      </c>
      <c r="O61">
        <v>3101.4</v>
      </c>
      <c r="P61">
        <v>75.599999999999994</v>
      </c>
      <c r="Q61">
        <v>106.6</v>
      </c>
      <c r="R61">
        <v>34</v>
      </c>
    </row>
    <row r="62" spans="1:18" x14ac:dyDescent="0.25">
      <c r="A62" t="s">
        <v>18</v>
      </c>
      <c r="B62" t="s">
        <v>79</v>
      </c>
      <c r="C62">
        <v>-1.9</v>
      </c>
      <c r="D62">
        <v>2</v>
      </c>
      <c r="E62">
        <v>1</v>
      </c>
      <c r="F62">
        <v>3.1</v>
      </c>
      <c r="G62">
        <v>6.6</v>
      </c>
      <c r="H62">
        <v>3</v>
      </c>
      <c r="I62">
        <v>6</v>
      </c>
      <c r="J62">
        <v>7.7</v>
      </c>
      <c r="K62">
        <v>8.1999999999999993</v>
      </c>
      <c r="L62">
        <v>10.4</v>
      </c>
      <c r="M62">
        <v>9.5</v>
      </c>
      <c r="N62">
        <v>9.1999999999999993</v>
      </c>
      <c r="O62">
        <v>3583.7</v>
      </c>
      <c r="P62">
        <v>75.2</v>
      </c>
      <c r="Q62">
        <v>105.6</v>
      </c>
      <c r="R62">
        <v>36.200000000000003</v>
      </c>
    </row>
    <row r="63" spans="1:18" x14ac:dyDescent="0.25">
      <c r="A63" t="s">
        <v>18</v>
      </c>
      <c r="B63" t="s">
        <v>80</v>
      </c>
      <c r="C63">
        <v>3.2</v>
      </c>
      <c r="D63">
        <v>6.2</v>
      </c>
      <c r="E63">
        <v>2.9</v>
      </c>
      <c r="F63">
        <v>5.2</v>
      </c>
      <c r="G63">
        <v>6.8</v>
      </c>
      <c r="H63">
        <v>2.4</v>
      </c>
      <c r="I63">
        <v>5.6</v>
      </c>
      <c r="J63">
        <v>7.8</v>
      </c>
      <c r="K63">
        <v>8.3000000000000007</v>
      </c>
      <c r="L63">
        <v>10.1</v>
      </c>
      <c r="M63">
        <v>9.5</v>
      </c>
      <c r="N63">
        <v>8.6999999999999993</v>
      </c>
      <c r="O63">
        <v>3545.5</v>
      </c>
      <c r="P63">
        <v>75.400000000000006</v>
      </c>
      <c r="Q63">
        <v>104.6</v>
      </c>
      <c r="R63">
        <v>20.100000000000001</v>
      </c>
    </row>
    <row r="64" spans="1:18" x14ac:dyDescent="0.25">
      <c r="A64" t="s">
        <v>18</v>
      </c>
      <c r="B64" t="s">
        <v>81</v>
      </c>
      <c r="C64">
        <v>2</v>
      </c>
      <c r="D64">
        <v>5.3</v>
      </c>
      <c r="E64">
        <v>1.6</v>
      </c>
      <c r="F64">
        <v>4.4000000000000004</v>
      </c>
      <c r="G64">
        <v>6.9</v>
      </c>
      <c r="H64">
        <v>3.1</v>
      </c>
      <c r="I64">
        <v>5.4</v>
      </c>
      <c r="J64">
        <v>7.5</v>
      </c>
      <c r="K64">
        <v>8.1</v>
      </c>
      <c r="L64">
        <v>9.8000000000000007</v>
      </c>
      <c r="M64">
        <v>9.3000000000000007</v>
      </c>
      <c r="N64">
        <v>8.4</v>
      </c>
      <c r="O64">
        <v>3744</v>
      </c>
      <c r="P64">
        <v>75.400000000000006</v>
      </c>
      <c r="Q64">
        <v>101</v>
      </c>
      <c r="R64">
        <v>21.2</v>
      </c>
    </row>
    <row r="65" spans="1:18" x14ac:dyDescent="0.25">
      <c r="A65" t="s">
        <v>18</v>
      </c>
      <c r="B65" t="s">
        <v>82</v>
      </c>
      <c r="C65">
        <v>1.4</v>
      </c>
      <c r="D65">
        <v>3.8</v>
      </c>
      <c r="E65">
        <v>3.4</v>
      </c>
      <c r="F65">
        <v>6.4</v>
      </c>
      <c r="G65">
        <v>7.1</v>
      </c>
      <c r="H65">
        <v>3.4</v>
      </c>
      <c r="I65">
        <v>4.5</v>
      </c>
      <c r="J65">
        <v>6.7</v>
      </c>
      <c r="K65">
        <v>7.5</v>
      </c>
      <c r="L65">
        <v>9.1999999999999993</v>
      </c>
      <c r="M65">
        <v>8.6999999999999993</v>
      </c>
      <c r="N65">
        <v>7.6</v>
      </c>
      <c r="O65">
        <v>4041.1</v>
      </c>
      <c r="P65">
        <v>75.2</v>
      </c>
      <c r="Q65">
        <v>97.6</v>
      </c>
      <c r="R65">
        <v>21.9</v>
      </c>
    </row>
    <row r="66" spans="1:18" x14ac:dyDescent="0.25">
      <c r="A66" t="s">
        <v>18</v>
      </c>
      <c r="B66" t="s">
        <v>83</v>
      </c>
      <c r="C66">
        <v>4.9000000000000004</v>
      </c>
      <c r="D66">
        <v>6.4</v>
      </c>
      <c r="E66">
        <v>8.3000000000000007</v>
      </c>
      <c r="F66">
        <v>11</v>
      </c>
      <c r="G66">
        <v>7.4</v>
      </c>
      <c r="H66">
        <v>2.7</v>
      </c>
      <c r="I66">
        <v>3.9</v>
      </c>
      <c r="J66">
        <v>6.7</v>
      </c>
      <c r="K66">
        <v>7.5</v>
      </c>
      <c r="L66">
        <v>8.9</v>
      </c>
      <c r="M66">
        <v>8.6999999999999993</v>
      </c>
      <c r="N66">
        <v>6.5</v>
      </c>
      <c r="O66">
        <v>3961.6</v>
      </c>
      <c r="P66">
        <v>75.3</v>
      </c>
      <c r="Q66">
        <v>95.4</v>
      </c>
      <c r="R66">
        <v>19.8</v>
      </c>
    </row>
    <row r="67" spans="1:18" x14ac:dyDescent="0.25">
      <c r="A67" t="s">
        <v>18</v>
      </c>
      <c r="B67" t="s">
        <v>84</v>
      </c>
      <c r="C67">
        <v>4.4000000000000004</v>
      </c>
      <c r="D67">
        <v>6.9</v>
      </c>
      <c r="E67">
        <v>4</v>
      </c>
      <c r="F67">
        <v>6.8</v>
      </c>
      <c r="G67">
        <v>7.6</v>
      </c>
      <c r="H67">
        <v>3.1</v>
      </c>
      <c r="I67">
        <v>3.7</v>
      </c>
      <c r="J67">
        <v>6.7</v>
      </c>
      <c r="K67">
        <v>7.5</v>
      </c>
      <c r="L67">
        <v>8.6</v>
      </c>
      <c r="M67">
        <v>8.6999999999999993</v>
      </c>
      <c r="N67">
        <v>6.5</v>
      </c>
      <c r="O67">
        <v>3930.3</v>
      </c>
      <c r="P67">
        <v>75.2</v>
      </c>
      <c r="Q67">
        <v>93.2</v>
      </c>
      <c r="R67">
        <v>20.2</v>
      </c>
    </row>
    <row r="68" spans="1:18" x14ac:dyDescent="0.25">
      <c r="A68" t="s">
        <v>18</v>
      </c>
      <c r="B68" t="s">
        <v>85</v>
      </c>
      <c r="C68">
        <v>4</v>
      </c>
      <c r="D68">
        <v>6.1</v>
      </c>
      <c r="E68">
        <v>1.9</v>
      </c>
      <c r="F68">
        <v>4.5</v>
      </c>
      <c r="G68">
        <v>7.6</v>
      </c>
      <c r="H68">
        <v>3.1</v>
      </c>
      <c r="I68">
        <v>3.1</v>
      </c>
      <c r="J68">
        <v>5.7</v>
      </c>
      <c r="K68">
        <v>6.9</v>
      </c>
      <c r="L68">
        <v>7.9</v>
      </c>
      <c r="M68">
        <v>8</v>
      </c>
      <c r="N68">
        <v>6</v>
      </c>
      <c r="O68">
        <v>4024.4</v>
      </c>
      <c r="P68">
        <v>75.099999999999994</v>
      </c>
      <c r="Q68">
        <v>90.7</v>
      </c>
      <c r="R68">
        <v>16.2</v>
      </c>
    </row>
    <row r="69" spans="1:18" x14ac:dyDescent="0.25">
      <c r="A69" t="s">
        <v>18</v>
      </c>
      <c r="B69" t="s">
        <v>86</v>
      </c>
      <c r="C69">
        <v>4.2</v>
      </c>
      <c r="D69">
        <v>7.1</v>
      </c>
      <c r="E69">
        <v>1.8</v>
      </c>
      <c r="F69">
        <v>4.7</v>
      </c>
      <c r="G69">
        <v>7.4</v>
      </c>
      <c r="H69">
        <v>3.6</v>
      </c>
      <c r="I69">
        <v>3.1</v>
      </c>
      <c r="J69">
        <v>6</v>
      </c>
      <c r="K69">
        <v>7</v>
      </c>
      <c r="L69">
        <v>8.1</v>
      </c>
      <c r="M69">
        <v>8.1999999999999993</v>
      </c>
      <c r="N69">
        <v>6</v>
      </c>
      <c r="O69">
        <v>4289.7</v>
      </c>
      <c r="P69">
        <v>75.3</v>
      </c>
      <c r="Q69">
        <v>88.3</v>
      </c>
      <c r="R69">
        <v>21</v>
      </c>
    </row>
    <row r="70" spans="1:18" x14ac:dyDescent="0.25">
      <c r="A70" t="s">
        <v>18</v>
      </c>
      <c r="B70" t="s">
        <v>87</v>
      </c>
      <c r="C70">
        <v>0.7</v>
      </c>
      <c r="D70">
        <v>2.9</v>
      </c>
      <c r="E70">
        <v>1.5</v>
      </c>
      <c r="F70">
        <v>3.9</v>
      </c>
      <c r="G70">
        <v>7.1</v>
      </c>
      <c r="H70">
        <v>2.9</v>
      </c>
      <c r="I70">
        <v>3</v>
      </c>
      <c r="J70">
        <v>5.5</v>
      </c>
      <c r="K70">
        <v>6.5</v>
      </c>
      <c r="L70">
        <v>7.7</v>
      </c>
      <c r="M70">
        <v>7.7</v>
      </c>
      <c r="N70">
        <v>6</v>
      </c>
      <c r="O70">
        <v>4444.3</v>
      </c>
      <c r="P70">
        <v>75.5</v>
      </c>
      <c r="Q70">
        <v>87.4</v>
      </c>
      <c r="R70">
        <v>16.2</v>
      </c>
    </row>
    <row r="71" spans="1:18" x14ac:dyDescent="0.25">
      <c r="A71" t="s">
        <v>18</v>
      </c>
      <c r="B71" t="s">
        <v>88</v>
      </c>
      <c r="C71">
        <v>2.4</v>
      </c>
      <c r="D71">
        <v>4.8</v>
      </c>
      <c r="E71">
        <v>1.2</v>
      </c>
      <c r="F71">
        <v>4</v>
      </c>
      <c r="G71">
        <v>7.1</v>
      </c>
      <c r="H71">
        <v>2.9</v>
      </c>
      <c r="I71">
        <v>3</v>
      </c>
      <c r="J71">
        <v>5.2</v>
      </c>
      <c r="K71">
        <v>6.2</v>
      </c>
      <c r="L71">
        <v>7.2</v>
      </c>
      <c r="M71">
        <v>7.5</v>
      </c>
      <c r="N71">
        <v>6</v>
      </c>
      <c r="O71">
        <v>4449.6000000000004</v>
      </c>
      <c r="P71">
        <v>75.8</v>
      </c>
      <c r="Q71">
        <v>86.5</v>
      </c>
      <c r="R71">
        <v>15.3</v>
      </c>
    </row>
    <row r="72" spans="1:18" x14ac:dyDescent="0.25">
      <c r="A72" t="s">
        <v>18</v>
      </c>
      <c r="B72" t="s">
        <v>89</v>
      </c>
      <c r="C72">
        <v>1.9</v>
      </c>
      <c r="D72">
        <v>4.4000000000000004</v>
      </c>
      <c r="E72">
        <v>0.3</v>
      </c>
      <c r="F72">
        <v>2.1</v>
      </c>
      <c r="G72">
        <v>6.8</v>
      </c>
      <c r="H72">
        <v>1.9</v>
      </c>
      <c r="I72">
        <v>3</v>
      </c>
      <c r="J72">
        <v>5</v>
      </c>
      <c r="K72">
        <v>5.8</v>
      </c>
      <c r="L72">
        <v>6.8</v>
      </c>
      <c r="M72">
        <v>7.1</v>
      </c>
      <c r="N72">
        <v>6</v>
      </c>
      <c r="O72">
        <v>4601.8</v>
      </c>
      <c r="P72">
        <v>76.400000000000006</v>
      </c>
      <c r="Q72">
        <v>86.4</v>
      </c>
      <c r="R72">
        <v>17.3</v>
      </c>
    </row>
    <row r="73" spans="1:18" x14ac:dyDescent="0.25">
      <c r="A73" t="s">
        <v>18</v>
      </c>
      <c r="B73" t="s">
        <v>90</v>
      </c>
      <c r="C73">
        <v>5.6</v>
      </c>
      <c r="D73">
        <v>7.9</v>
      </c>
      <c r="E73">
        <v>2.8</v>
      </c>
      <c r="F73">
        <v>5.2</v>
      </c>
      <c r="G73">
        <v>6.6</v>
      </c>
      <c r="H73">
        <v>3.4</v>
      </c>
      <c r="I73">
        <v>3.1</v>
      </c>
      <c r="J73">
        <v>5</v>
      </c>
      <c r="K73">
        <v>5.8</v>
      </c>
      <c r="L73">
        <v>6.7</v>
      </c>
      <c r="M73">
        <v>7</v>
      </c>
      <c r="N73">
        <v>6</v>
      </c>
      <c r="O73">
        <v>4657.8</v>
      </c>
      <c r="P73">
        <v>77</v>
      </c>
      <c r="Q73">
        <v>86.4</v>
      </c>
      <c r="R73">
        <v>15.9</v>
      </c>
    </row>
    <row r="74" spans="1:18" x14ac:dyDescent="0.25">
      <c r="A74" t="s">
        <v>18</v>
      </c>
      <c r="B74" t="s">
        <v>91</v>
      </c>
      <c r="C74">
        <v>3.9</v>
      </c>
      <c r="D74">
        <v>5.9</v>
      </c>
      <c r="E74">
        <v>2.7</v>
      </c>
      <c r="F74">
        <v>4.0999999999999996</v>
      </c>
      <c r="G74">
        <v>6.6</v>
      </c>
      <c r="H74">
        <v>2</v>
      </c>
      <c r="I74">
        <v>3.3</v>
      </c>
      <c r="J74">
        <v>5.5</v>
      </c>
      <c r="K74">
        <v>6.2</v>
      </c>
      <c r="L74">
        <v>7.1</v>
      </c>
      <c r="M74">
        <v>7.3</v>
      </c>
      <c r="N74">
        <v>6</v>
      </c>
      <c r="O74">
        <v>4457.7</v>
      </c>
      <c r="P74">
        <v>77.3</v>
      </c>
      <c r="Q74">
        <v>87.4</v>
      </c>
      <c r="R74">
        <v>20.5</v>
      </c>
    </row>
    <row r="75" spans="1:18" x14ac:dyDescent="0.25">
      <c r="A75" t="s">
        <v>18</v>
      </c>
      <c r="B75" t="s">
        <v>92</v>
      </c>
      <c r="C75">
        <v>5.5</v>
      </c>
      <c r="D75">
        <v>7.6</v>
      </c>
      <c r="E75">
        <v>4.0999999999999996</v>
      </c>
      <c r="F75">
        <v>6.4</v>
      </c>
      <c r="G75">
        <v>6.2</v>
      </c>
      <c r="H75">
        <v>2.2999999999999998</v>
      </c>
      <c r="I75">
        <v>4</v>
      </c>
      <c r="J75">
        <v>6.7</v>
      </c>
      <c r="K75">
        <v>7.2</v>
      </c>
      <c r="L75">
        <v>8.1999999999999993</v>
      </c>
      <c r="M75">
        <v>8.4</v>
      </c>
      <c r="N75">
        <v>6.9</v>
      </c>
      <c r="O75">
        <v>4395.2</v>
      </c>
      <c r="P75">
        <v>77.7</v>
      </c>
      <c r="Q75">
        <v>88.4</v>
      </c>
      <c r="R75">
        <v>23.9</v>
      </c>
    </row>
    <row r="76" spans="1:18" x14ac:dyDescent="0.25">
      <c r="A76" t="s">
        <v>18</v>
      </c>
      <c r="B76" t="s">
        <v>93</v>
      </c>
      <c r="C76">
        <v>2.4</v>
      </c>
      <c r="D76">
        <v>4.7</v>
      </c>
      <c r="E76">
        <v>2.4</v>
      </c>
      <c r="F76">
        <v>5.3</v>
      </c>
      <c r="G76">
        <v>6</v>
      </c>
      <c r="H76">
        <v>3.8</v>
      </c>
      <c r="I76">
        <v>4.5</v>
      </c>
      <c r="J76">
        <v>6.9</v>
      </c>
      <c r="K76">
        <v>7.4</v>
      </c>
      <c r="L76">
        <v>8.4</v>
      </c>
      <c r="M76">
        <v>8.6</v>
      </c>
      <c r="N76">
        <v>7.5</v>
      </c>
      <c r="O76">
        <v>4605.8</v>
      </c>
      <c r="P76">
        <v>78.099999999999994</v>
      </c>
      <c r="Q76">
        <v>89.3</v>
      </c>
      <c r="R76">
        <v>14.9</v>
      </c>
    </row>
    <row r="77" spans="1:18" x14ac:dyDescent="0.25">
      <c r="A77" t="s">
        <v>18</v>
      </c>
      <c r="B77" t="s">
        <v>94</v>
      </c>
      <c r="C77">
        <v>4.7</v>
      </c>
      <c r="D77">
        <v>7</v>
      </c>
      <c r="E77">
        <v>5.9</v>
      </c>
      <c r="F77">
        <v>7.9</v>
      </c>
      <c r="G77">
        <v>5.6</v>
      </c>
      <c r="H77">
        <v>2.2999999999999998</v>
      </c>
      <c r="I77">
        <v>5.3</v>
      </c>
      <c r="J77">
        <v>7.6</v>
      </c>
      <c r="K77">
        <v>7.9</v>
      </c>
      <c r="L77">
        <v>8.9</v>
      </c>
      <c r="M77">
        <v>9.1</v>
      </c>
      <c r="N77">
        <v>8.1</v>
      </c>
      <c r="O77">
        <v>4540.6000000000004</v>
      </c>
      <c r="P77">
        <v>78.400000000000006</v>
      </c>
      <c r="Q77">
        <v>90.4</v>
      </c>
      <c r="R77">
        <v>18.399999999999999</v>
      </c>
    </row>
    <row r="78" spans="1:18" x14ac:dyDescent="0.25">
      <c r="A78" t="s">
        <v>18</v>
      </c>
      <c r="B78" t="s">
        <v>95</v>
      </c>
      <c r="C78">
        <v>1.4</v>
      </c>
      <c r="D78">
        <v>3.6</v>
      </c>
      <c r="E78">
        <v>3.5</v>
      </c>
      <c r="F78">
        <v>5.5</v>
      </c>
      <c r="G78">
        <v>5.5</v>
      </c>
      <c r="H78">
        <v>3</v>
      </c>
      <c r="I78">
        <v>5.7</v>
      </c>
      <c r="J78">
        <v>7.4</v>
      </c>
      <c r="K78">
        <v>7.6</v>
      </c>
      <c r="L78">
        <v>8.6</v>
      </c>
      <c r="M78">
        <v>8.8000000000000007</v>
      </c>
      <c r="N78">
        <v>8.8000000000000007</v>
      </c>
      <c r="O78">
        <v>4920.3999999999996</v>
      </c>
      <c r="P78">
        <v>78.8</v>
      </c>
      <c r="Q78">
        <v>90.6</v>
      </c>
      <c r="R78">
        <v>14.3</v>
      </c>
    </row>
    <row r="79" spans="1:18" x14ac:dyDescent="0.25">
      <c r="A79" t="s">
        <v>18</v>
      </c>
      <c r="B79" t="s">
        <v>96</v>
      </c>
      <c r="C79">
        <v>1.2</v>
      </c>
      <c r="D79">
        <v>3.2</v>
      </c>
      <c r="E79">
        <v>1.1000000000000001</v>
      </c>
      <c r="F79">
        <v>3.5</v>
      </c>
      <c r="G79">
        <v>5.7</v>
      </c>
      <c r="H79">
        <v>3.3</v>
      </c>
      <c r="I79">
        <v>5.6</v>
      </c>
      <c r="J79">
        <v>6.4</v>
      </c>
      <c r="K79">
        <v>6.7</v>
      </c>
      <c r="L79">
        <v>7.7</v>
      </c>
      <c r="M79">
        <v>7.9</v>
      </c>
      <c r="N79">
        <v>9</v>
      </c>
      <c r="O79">
        <v>5348.8</v>
      </c>
      <c r="P79">
        <v>79.3</v>
      </c>
      <c r="Q79">
        <v>90.5</v>
      </c>
      <c r="R79">
        <v>13.5</v>
      </c>
    </row>
    <row r="80" spans="1:18" x14ac:dyDescent="0.25">
      <c r="A80" t="s">
        <v>18</v>
      </c>
      <c r="B80" t="s">
        <v>97</v>
      </c>
      <c r="C80">
        <v>3.4</v>
      </c>
      <c r="D80">
        <v>5.5</v>
      </c>
      <c r="E80">
        <v>3.7</v>
      </c>
      <c r="F80">
        <v>5.4</v>
      </c>
      <c r="G80">
        <v>5.7</v>
      </c>
      <c r="H80">
        <v>2</v>
      </c>
      <c r="I80">
        <v>5.4</v>
      </c>
      <c r="J80">
        <v>6.1</v>
      </c>
      <c r="K80">
        <v>6.5</v>
      </c>
      <c r="L80">
        <v>7.4</v>
      </c>
      <c r="M80">
        <v>7.7</v>
      </c>
      <c r="N80">
        <v>8.8000000000000007</v>
      </c>
      <c r="O80">
        <v>5806.6</v>
      </c>
      <c r="P80">
        <v>79.8</v>
      </c>
      <c r="Q80">
        <v>91.2</v>
      </c>
      <c r="R80">
        <v>13.8</v>
      </c>
    </row>
    <row r="81" spans="1:18" x14ac:dyDescent="0.25">
      <c r="A81" t="s">
        <v>18</v>
      </c>
      <c r="B81" t="s">
        <v>98</v>
      </c>
      <c r="C81">
        <v>2.7</v>
      </c>
      <c r="D81">
        <v>4.7</v>
      </c>
      <c r="E81">
        <v>2.4</v>
      </c>
      <c r="F81">
        <v>4.2</v>
      </c>
      <c r="G81">
        <v>5.6</v>
      </c>
      <c r="H81">
        <v>2.2000000000000002</v>
      </c>
      <c r="I81">
        <v>5.3</v>
      </c>
      <c r="J81">
        <v>5.7</v>
      </c>
      <c r="K81">
        <v>6</v>
      </c>
      <c r="L81">
        <v>7</v>
      </c>
      <c r="M81">
        <v>7.3</v>
      </c>
      <c r="N81">
        <v>8.6999999999999993</v>
      </c>
      <c r="O81">
        <v>6057.2</v>
      </c>
      <c r="P81">
        <v>80.3</v>
      </c>
      <c r="Q81">
        <v>92.1</v>
      </c>
      <c r="R81">
        <v>15.7</v>
      </c>
    </row>
    <row r="82" spans="1:18" x14ac:dyDescent="0.25">
      <c r="A82" t="s">
        <v>18</v>
      </c>
      <c r="B82" t="s">
        <v>99</v>
      </c>
      <c r="C82">
        <v>3</v>
      </c>
      <c r="D82">
        <v>5</v>
      </c>
      <c r="E82">
        <v>3.8</v>
      </c>
      <c r="F82">
        <v>6.2</v>
      </c>
      <c r="G82">
        <v>5.5</v>
      </c>
      <c r="H82">
        <v>3.6</v>
      </c>
      <c r="I82">
        <v>4.9000000000000004</v>
      </c>
      <c r="J82">
        <v>5.6</v>
      </c>
      <c r="K82">
        <v>6</v>
      </c>
      <c r="L82">
        <v>6.9</v>
      </c>
      <c r="M82">
        <v>7.3</v>
      </c>
      <c r="N82">
        <v>8.3000000000000007</v>
      </c>
      <c r="O82">
        <v>6365.9</v>
      </c>
      <c r="P82">
        <v>81</v>
      </c>
      <c r="Q82">
        <v>92.5</v>
      </c>
      <c r="R82">
        <v>20.7</v>
      </c>
    </row>
    <row r="83" spans="1:18" x14ac:dyDescent="0.25">
      <c r="A83" t="s">
        <v>18</v>
      </c>
      <c r="B83" t="s">
        <v>100</v>
      </c>
      <c r="C83">
        <v>6.8</v>
      </c>
      <c r="D83">
        <v>8.6</v>
      </c>
      <c r="E83">
        <v>3.7</v>
      </c>
      <c r="F83">
        <v>6.5</v>
      </c>
      <c r="G83">
        <v>5.5</v>
      </c>
      <c r="H83">
        <v>3.5</v>
      </c>
      <c r="I83">
        <v>5</v>
      </c>
      <c r="J83">
        <v>6.5</v>
      </c>
      <c r="K83">
        <v>6.8</v>
      </c>
      <c r="L83">
        <v>7.7</v>
      </c>
      <c r="M83">
        <v>8.1</v>
      </c>
      <c r="N83">
        <v>8.3000000000000007</v>
      </c>
      <c r="O83">
        <v>6612.8</v>
      </c>
      <c r="P83">
        <v>81.599999999999994</v>
      </c>
      <c r="Q83">
        <v>92.3</v>
      </c>
      <c r="R83">
        <v>20.2</v>
      </c>
    </row>
    <row r="84" spans="1:18" x14ac:dyDescent="0.25">
      <c r="A84" t="s">
        <v>18</v>
      </c>
      <c r="B84" t="s">
        <v>101</v>
      </c>
      <c r="C84">
        <v>3.6</v>
      </c>
      <c r="D84">
        <v>5</v>
      </c>
      <c r="E84">
        <v>3.3</v>
      </c>
      <c r="F84">
        <v>5.0999999999999996</v>
      </c>
      <c r="G84">
        <v>5.3</v>
      </c>
      <c r="H84">
        <v>2.2999999999999998</v>
      </c>
      <c r="I84">
        <v>5.0999999999999996</v>
      </c>
      <c r="J84">
        <v>6.5</v>
      </c>
      <c r="K84">
        <v>6.8</v>
      </c>
      <c r="L84">
        <v>7.7</v>
      </c>
      <c r="M84">
        <v>8.1</v>
      </c>
      <c r="N84">
        <v>8.3000000000000007</v>
      </c>
      <c r="O84">
        <v>6765.7</v>
      </c>
      <c r="P84">
        <v>82</v>
      </c>
      <c r="Q84">
        <v>90.8</v>
      </c>
      <c r="R84">
        <v>21.6</v>
      </c>
    </row>
    <row r="85" spans="1:18" x14ac:dyDescent="0.25">
      <c r="A85" t="s">
        <v>18</v>
      </c>
      <c r="B85" t="s">
        <v>102</v>
      </c>
      <c r="C85">
        <v>4.2</v>
      </c>
      <c r="D85">
        <v>6.5</v>
      </c>
      <c r="E85">
        <v>2.2000000000000002</v>
      </c>
      <c r="F85">
        <v>5</v>
      </c>
      <c r="G85">
        <v>5.3</v>
      </c>
      <c r="H85">
        <v>3.5</v>
      </c>
      <c r="I85">
        <v>5</v>
      </c>
      <c r="J85">
        <v>6.1</v>
      </c>
      <c r="K85">
        <v>6.4</v>
      </c>
      <c r="L85">
        <v>7.2</v>
      </c>
      <c r="M85">
        <v>7.7</v>
      </c>
      <c r="N85">
        <v>8.3000000000000007</v>
      </c>
      <c r="O85">
        <v>7198.3</v>
      </c>
      <c r="P85">
        <v>82.5</v>
      </c>
      <c r="Q85">
        <v>92.1</v>
      </c>
      <c r="R85">
        <v>22</v>
      </c>
    </row>
    <row r="86" spans="1:18" x14ac:dyDescent="0.25">
      <c r="A86" t="s">
        <v>18</v>
      </c>
      <c r="B86" t="s">
        <v>103</v>
      </c>
      <c r="C86">
        <v>2.6</v>
      </c>
      <c r="D86">
        <v>5.0999999999999996</v>
      </c>
      <c r="E86">
        <v>3.9</v>
      </c>
      <c r="F86">
        <v>5.7</v>
      </c>
      <c r="G86">
        <v>5.2</v>
      </c>
      <c r="H86">
        <v>2.5</v>
      </c>
      <c r="I86">
        <v>5.0999999999999996</v>
      </c>
      <c r="J86">
        <v>6.4</v>
      </c>
      <c r="K86">
        <v>6.6</v>
      </c>
      <c r="L86">
        <v>7.4</v>
      </c>
      <c r="M86">
        <v>7.8</v>
      </c>
      <c r="N86">
        <v>8.3000000000000007</v>
      </c>
      <c r="O86">
        <v>7213.5</v>
      </c>
      <c r="P86">
        <v>83.2</v>
      </c>
      <c r="Q86">
        <v>103.4</v>
      </c>
      <c r="R86">
        <v>22.1</v>
      </c>
    </row>
    <row r="87" spans="1:18" x14ac:dyDescent="0.25">
      <c r="A87" t="s">
        <v>18</v>
      </c>
      <c r="B87" t="s">
        <v>104</v>
      </c>
      <c r="C87">
        <v>6.8</v>
      </c>
      <c r="D87">
        <v>7.7</v>
      </c>
      <c r="E87">
        <v>3.6</v>
      </c>
      <c r="F87">
        <v>4.5999999999999996</v>
      </c>
      <c r="G87">
        <v>5</v>
      </c>
      <c r="H87">
        <v>0.9</v>
      </c>
      <c r="I87">
        <v>5</v>
      </c>
      <c r="J87">
        <v>6.6</v>
      </c>
      <c r="K87">
        <v>6.8</v>
      </c>
      <c r="L87">
        <v>7.5</v>
      </c>
      <c r="M87">
        <v>7.9</v>
      </c>
      <c r="N87">
        <v>8.5</v>
      </c>
      <c r="O87">
        <v>8396.9</v>
      </c>
      <c r="P87">
        <v>84</v>
      </c>
      <c r="Q87">
        <v>101.5</v>
      </c>
      <c r="R87">
        <v>21.8</v>
      </c>
    </row>
    <row r="88" spans="1:18" x14ac:dyDescent="0.25">
      <c r="A88" t="s">
        <v>18</v>
      </c>
      <c r="B88" t="s">
        <v>105</v>
      </c>
      <c r="C88">
        <v>5.0999999999999996</v>
      </c>
      <c r="D88">
        <v>6.9</v>
      </c>
      <c r="E88">
        <v>4.8</v>
      </c>
      <c r="F88">
        <v>5.9</v>
      </c>
      <c r="G88">
        <v>4.9000000000000004</v>
      </c>
      <c r="H88">
        <v>2</v>
      </c>
      <c r="I88">
        <v>5</v>
      </c>
      <c r="J88">
        <v>6.1</v>
      </c>
      <c r="K88">
        <v>6.4</v>
      </c>
      <c r="L88">
        <v>7.1</v>
      </c>
      <c r="M88">
        <v>7.5</v>
      </c>
      <c r="N88">
        <v>8.5</v>
      </c>
      <c r="O88">
        <v>9180.2000000000007</v>
      </c>
      <c r="P88">
        <v>85.1</v>
      </c>
      <c r="Q88">
        <v>105.3</v>
      </c>
      <c r="R88">
        <v>26</v>
      </c>
    </row>
    <row r="89" spans="1:18" x14ac:dyDescent="0.25">
      <c r="A89" t="s">
        <v>18</v>
      </c>
      <c r="B89" t="s">
        <v>106</v>
      </c>
      <c r="C89">
        <v>3.5</v>
      </c>
      <c r="D89">
        <v>4.8</v>
      </c>
      <c r="E89">
        <v>6</v>
      </c>
      <c r="F89">
        <v>7.4</v>
      </c>
      <c r="G89">
        <v>4.7</v>
      </c>
      <c r="H89">
        <v>2.2000000000000002</v>
      </c>
      <c r="I89">
        <v>5.0999999999999996</v>
      </c>
      <c r="J89">
        <v>5.9</v>
      </c>
      <c r="K89">
        <v>6</v>
      </c>
      <c r="L89">
        <v>6.9</v>
      </c>
      <c r="M89">
        <v>7.2</v>
      </c>
      <c r="N89">
        <v>8.5</v>
      </c>
      <c r="O89">
        <v>9298.2000000000007</v>
      </c>
      <c r="P89">
        <v>86.4</v>
      </c>
      <c r="Q89">
        <v>113.3</v>
      </c>
      <c r="R89">
        <v>38.200000000000003</v>
      </c>
    </row>
    <row r="90" spans="1:18" x14ac:dyDescent="0.25">
      <c r="A90" t="s">
        <v>18</v>
      </c>
      <c r="B90" t="s">
        <v>107</v>
      </c>
      <c r="C90">
        <v>4.0999999999999996</v>
      </c>
      <c r="D90">
        <v>4.7</v>
      </c>
      <c r="E90">
        <v>8.6999999999999993</v>
      </c>
      <c r="F90">
        <v>8.6999999999999993</v>
      </c>
      <c r="G90">
        <v>4.5999999999999996</v>
      </c>
      <c r="H90">
        <v>0.8</v>
      </c>
      <c r="I90">
        <v>5.0999999999999996</v>
      </c>
      <c r="J90">
        <v>5.6</v>
      </c>
      <c r="K90">
        <v>5.7</v>
      </c>
      <c r="L90">
        <v>6.7</v>
      </c>
      <c r="M90">
        <v>7.1</v>
      </c>
      <c r="N90">
        <v>8.5</v>
      </c>
      <c r="O90">
        <v>10494.7</v>
      </c>
      <c r="P90">
        <v>87.9</v>
      </c>
      <c r="Q90">
        <v>121.5</v>
      </c>
      <c r="R90">
        <v>28.7</v>
      </c>
    </row>
    <row r="91" spans="1:18" x14ac:dyDescent="0.25">
      <c r="A91" t="s">
        <v>18</v>
      </c>
      <c r="B91" t="s">
        <v>108</v>
      </c>
      <c r="C91">
        <v>3.8</v>
      </c>
      <c r="D91">
        <v>4.7</v>
      </c>
      <c r="E91">
        <v>5.6</v>
      </c>
      <c r="F91">
        <v>6.4</v>
      </c>
      <c r="G91">
        <v>4.4000000000000004</v>
      </c>
      <c r="H91">
        <v>1.3</v>
      </c>
      <c r="I91">
        <v>5</v>
      </c>
      <c r="J91">
        <v>5.6</v>
      </c>
      <c r="K91">
        <v>5.8</v>
      </c>
      <c r="L91">
        <v>6.7</v>
      </c>
      <c r="M91">
        <v>7.1</v>
      </c>
      <c r="N91">
        <v>8.5</v>
      </c>
      <c r="O91">
        <v>10663.6</v>
      </c>
      <c r="P91">
        <v>89.3</v>
      </c>
      <c r="Q91">
        <v>120.1</v>
      </c>
      <c r="R91">
        <v>26.1</v>
      </c>
    </row>
    <row r="92" spans="1:18" x14ac:dyDescent="0.25">
      <c r="A92" t="s">
        <v>18</v>
      </c>
      <c r="B92" t="s">
        <v>109</v>
      </c>
      <c r="C92">
        <v>5.0999999999999996</v>
      </c>
      <c r="D92">
        <v>6.9</v>
      </c>
      <c r="E92">
        <v>4.0999999999999996</v>
      </c>
      <c r="F92">
        <v>5.4</v>
      </c>
      <c r="G92">
        <v>4.5</v>
      </c>
      <c r="H92">
        <v>2.1</v>
      </c>
      <c r="I92">
        <v>4.8</v>
      </c>
      <c r="J92">
        <v>5.2</v>
      </c>
      <c r="K92">
        <v>5.4</v>
      </c>
      <c r="L92">
        <v>6.8</v>
      </c>
      <c r="M92">
        <v>6.9</v>
      </c>
      <c r="N92">
        <v>8.5</v>
      </c>
      <c r="O92">
        <v>9346.7999999999993</v>
      </c>
      <c r="P92">
        <v>90.8</v>
      </c>
      <c r="Q92">
        <v>124.2</v>
      </c>
      <c r="R92">
        <v>45.3</v>
      </c>
    </row>
    <row r="93" spans="1:18" x14ac:dyDescent="0.25">
      <c r="A93" t="s">
        <v>18</v>
      </c>
      <c r="B93" t="s">
        <v>110</v>
      </c>
      <c r="C93">
        <v>6.6</v>
      </c>
      <c r="D93">
        <v>7.8</v>
      </c>
      <c r="E93">
        <v>3.2</v>
      </c>
      <c r="F93">
        <v>4.3</v>
      </c>
      <c r="G93">
        <v>4.4000000000000004</v>
      </c>
      <c r="H93">
        <v>1.9</v>
      </c>
      <c r="I93">
        <v>4.3</v>
      </c>
      <c r="J93">
        <v>4.5999999999999996</v>
      </c>
      <c r="K93">
        <v>4.9000000000000004</v>
      </c>
      <c r="L93">
        <v>6.8</v>
      </c>
      <c r="M93">
        <v>6.8</v>
      </c>
      <c r="N93">
        <v>7.9</v>
      </c>
      <c r="O93">
        <v>11317.6</v>
      </c>
      <c r="P93">
        <v>92.5</v>
      </c>
      <c r="Q93">
        <v>126</v>
      </c>
      <c r="R93">
        <v>45.7</v>
      </c>
    </row>
    <row r="94" spans="1:18" x14ac:dyDescent="0.25">
      <c r="A94" t="s">
        <v>18</v>
      </c>
      <c r="B94" t="s">
        <v>111</v>
      </c>
      <c r="C94">
        <v>3.8</v>
      </c>
      <c r="D94">
        <v>5.4</v>
      </c>
      <c r="E94">
        <v>3.7</v>
      </c>
      <c r="F94">
        <v>4.7</v>
      </c>
      <c r="G94">
        <v>4.3</v>
      </c>
      <c r="H94">
        <v>1.5</v>
      </c>
      <c r="I94">
        <v>4.4000000000000004</v>
      </c>
      <c r="J94">
        <v>5</v>
      </c>
      <c r="K94">
        <v>5.4</v>
      </c>
      <c r="L94">
        <v>6.9</v>
      </c>
      <c r="M94">
        <v>6.9</v>
      </c>
      <c r="N94">
        <v>7.8</v>
      </c>
      <c r="O94">
        <v>11707.7</v>
      </c>
      <c r="P94">
        <v>93.9</v>
      </c>
      <c r="Q94">
        <v>123.9</v>
      </c>
      <c r="R94">
        <v>33</v>
      </c>
    </row>
    <row r="95" spans="1:18" x14ac:dyDescent="0.25">
      <c r="A95" t="s">
        <v>18</v>
      </c>
      <c r="B95" t="s">
        <v>112</v>
      </c>
      <c r="C95">
        <v>3.1</v>
      </c>
      <c r="D95">
        <v>4.5999999999999996</v>
      </c>
      <c r="E95">
        <v>0.9</v>
      </c>
      <c r="F95">
        <v>3.1</v>
      </c>
      <c r="G95">
        <v>4.3</v>
      </c>
      <c r="H95">
        <v>3</v>
      </c>
      <c r="I95">
        <v>4.5</v>
      </c>
      <c r="J95">
        <v>5.5</v>
      </c>
      <c r="K95">
        <v>5.8</v>
      </c>
      <c r="L95">
        <v>7.3</v>
      </c>
      <c r="M95">
        <v>7.2</v>
      </c>
      <c r="N95">
        <v>7.8</v>
      </c>
      <c r="O95">
        <v>12583.6</v>
      </c>
      <c r="P95">
        <v>95.8</v>
      </c>
      <c r="Q95">
        <v>121</v>
      </c>
      <c r="R95">
        <v>28.9</v>
      </c>
    </row>
    <row r="96" spans="1:18" x14ac:dyDescent="0.25">
      <c r="A96" t="s">
        <v>18</v>
      </c>
      <c r="B96" t="s">
        <v>113</v>
      </c>
      <c r="C96">
        <v>5.3</v>
      </c>
      <c r="D96">
        <v>6.8</v>
      </c>
      <c r="E96">
        <v>2.8</v>
      </c>
      <c r="F96">
        <v>5</v>
      </c>
      <c r="G96">
        <v>4.2</v>
      </c>
      <c r="H96">
        <v>3</v>
      </c>
      <c r="I96">
        <v>4.7</v>
      </c>
      <c r="J96">
        <v>5.9</v>
      </c>
      <c r="K96">
        <v>6.2</v>
      </c>
      <c r="L96">
        <v>7.8</v>
      </c>
      <c r="M96">
        <v>7.8</v>
      </c>
      <c r="N96">
        <v>8.1</v>
      </c>
      <c r="O96">
        <v>11713.8</v>
      </c>
      <c r="P96">
        <v>97.7</v>
      </c>
      <c r="Q96">
        <v>126.7</v>
      </c>
      <c r="R96">
        <v>28.5</v>
      </c>
    </row>
    <row r="97" spans="1:18" x14ac:dyDescent="0.25">
      <c r="A97" t="s">
        <v>18</v>
      </c>
      <c r="B97" t="s">
        <v>114</v>
      </c>
      <c r="C97">
        <v>7</v>
      </c>
      <c r="D97">
        <v>9.3000000000000007</v>
      </c>
      <c r="E97">
        <v>6.1</v>
      </c>
      <c r="F97">
        <v>8.6999999999999993</v>
      </c>
      <c r="G97">
        <v>4.0999999999999996</v>
      </c>
      <c r="H97">
        <v>3</v>
      </c>
      <c r="I97">
        <v>5</v>
      </c>
      <c r="J97">
        <v>6.1</v>
      </c>
      <c r="K97">
        <v>6.5</v>
      </c>
      <c r="L97">
        <v>8</v>
      </c>
      <c r="M97">
        <v>7.8</v>
      </c>
      <c r="N97">
        <v>8.4</v>
      </c>
      <c r="O97">
        <v>13812.7</v>
      </c>
      <c r="P97">
        <v>99.8</v>
      </c>
      <c r="Q97">
        <v>129.80000000000001</v>
      </c>
      <c r="R97">
        <v>28.8</v>
      </c>
    </row>
    <row r="98" spans="1:18" x14ac:dyDescent="0.25">
      <c r="A98" t="s">
        <v>18</v>
      </c>
      <c r="B98" t="s">
        <v>115</v>
      </c>
      <c r="C98">
        <v>1.5</v>
      </c>
      <c r="D98">
        <v>4.2</v>
      </c>
      <c r="E98">
        <v>7.9</v>
      </c>
      <c r="F98">
        <v>11.5</v>
      </c>
      <c r="G98">
        <v>4</v>
      </c>
      <c r="H98">
        <v>4</v>
      </c>
      <c r="I98">
        <v>5.5</v>
      </c>
      <c r="J98">
        <v>6.6</v>
      </c>
      <c r="K98">
        <v>6.7</v>
      </c>
      <c r="L98">
        <v>8.3000000000000007</v>
      </c>
      <c r="M98">
        <v>8.3000000000000007</v>
      </c>
      <c r="N98">
        <v>8.6999999999999993</v>
      </c>
      <c r="O98">
        <v>14296.2</v>
      </c>
      <c r="P98">
        <v>102.3</v>
      </c>
      <c r="Q98">
        <v>126.8</v>
      </c>
      <c r="R98">
        <v>27</v>
      </c>
    </row>
    <row r="99" spans="1:18" x14ac:dyDescent="0.25">
      <c r="A99" t="s">
        <v>18</v>
      </c>
      <c r="B99" t="s">
        <v>116</v>
      </c>
      <c r="C99">
        <v>7.5</v>
      </c>
      <c r="D99">
        <v>10.199999999999999</v>
      </c>
      <c r="E99">
        <v>4.5</v>
      </c>
      <c r="F99">
        <v>6.4</v>
      </c>
      <c r="G99">
        <v>3.9</v>
      </c>
      <c r="H99">
        <v>3.2</v>
      </c>
      <c r="I99">
        <v>5.7</v>
      </c>
      <c r="J99">
        <v>6.5</v>
      </c>
      <c r="K99">
        <v>6.4</v>
      </c>
      <c r="L99">
        <v>8.6</v>
      </c>
      <c r="M99">
        <v>8.3000000000000007</v>
      </c>
      <c r="N99">
        <v>9.1999999999999993</v>
      </c>
      <c r="O99">
        <v>13618.5</v>
      </c>
      <c r="P99">
        <v>104.9</v>
      </c>
      <c r="Q99">
        <v>125.5</v>
      </c>
      <c r="R99">
        <v>33.5</v>
      </c>
    </row>
    <row r="100" spans="1:18" x14ac:dyDescent="0.25">
      <c r="A100" t="s">
        <v>18</v>
      </c>
      <c r="B100" t="s">
        <v>117</v>
      </c>
      <c r="C100">
        <v>0.5</v>
      </c>
      <c r="D100">
        <v>2.8</v>
      </c>
      <c r="E100">
        <v>4.7</v>
      </c>
      <c r="F100">
        <v>7.3</v>
      </c>
      <c r="G100">
        <v>4</v>
      </c>
      <c r="H100">
        <v>3.7</v>
      </c>
      <c r="I100">
        <v>6</v>
      </c>
      <c r="J100">
        <v>6.1</v>
      </c>
      <c r="K100">
        <v>6.1</v>
      </c>
      <c r="L100">
        <v>8.1999999999999993</v>
      </c>
      <c r="M100">
        <v>8</v>
      </c>
      <c r="N100">
        <v>9.5</v>
      </c>
      <c r="O100">
        <v>13613.3</v>
      </c>
      <c r="P100">
        <v>107.2</v>
      </c>
      <c r="Q100">
        <v>138.80000000000001</v>
      </c>
      <c r="R100">
        <v>21.9</v>
      </c>
    </row>
    <row r="101" spans="1:18" x14ac:dyDescent="0.25">
      <c r="A101" t="s">
        <v>18</v>
      </c>
      <c r="B101" t="s">
        <v>118</v>
      </c>
      <c r="C101">
        <v>2.5</v>
      </c>
      <c r="D101">
        <v>4.7</v>
      </c>
      <c r="E101">
        <v>1.4</v>
      </c>
      <c r="F101">
        <v>3.7</v>
      </c>
      <c r="G101">
        <v>3.9</v>
      </c>
      <c r="H101">
        <v>2.9</v>
      </c>
      <c r="I101">
        <v>6</v>
      </c>
      <c r="J101">
        <v>5.6</v>
      </c>
      <c r="K101">
        <v>5.8</v>
      </c>
      <c r="L101">
        <v>8</v>
      </c>
      <c r="M101">
        <v>7.6</v>
      </c>
      <c r="N101">
        <v>9.5</v>
      </c>
      <c r="O101">
        <v>12175.9</v>
      </c>
      <c r="P101">
        <v>109.6</v>
      </c>
      <c r="Q101">
        <v>143.80000000000001</v>
      </c>
      <c r="R101">
        <v>31.7</v>
      </c>
    </row>
    <row r="102" spans="1:18" x14ac:dyDescent="0.25">
      <c r="A102" t="s">
        <v>18</v>
      </c>
      <c r="B102" t="s">
        <v>119</v>
      </c>
      <c r="C102">
        <v>-1.1000000000000001</v>
      </c>
      <c r="D102">
        <v>1.3</v>
      </c>
      <c r="E102">
        <v>3.7</v>
      </c>
      <c r="F102">
        <v>6.5</v>
      </c>
      <c r="G102">
        <v>4.2</v>
      </c>
      <c r="H102">
        <v>3.9</v>
      </c>
      <c r="I102">
        <v>4.8</v>
      </c>
      <c r="J102">
        <v>4.9000000000000004</v>
      </c>
      <c r="K102">
        <v>5.3</v>
      </c>
      <c r="L102">
        <v>7.5</v>
      </c>
      <c r="M102">
        <v>7</v>
      </c>
      <c r="N102">
        <v>8.6</v>
      </c>
      <c r="O102">
        <v>10645.9</v>
      </c>
      <c r="P102">
        <v>112.1</v>
      </c>
      <c r="Q102">
        <v>142.9</v>
      </c>
      <c r="R102">
        <v>32.799999999999997</v>
      </c>
    </row>
    <row r="103" spans="1:18" x14ac:dyDescent="0.25">
      <c r="A103" t="s">
        <v>18</v>
      </c>
      <c r="B103" t="s">
        <v>120</v>
      </c>
      <c r="C103">
        <v>2.4</v>
      </c>
      <c r="D103">
        <v>4.9000000000000004</v>
      </c>
      <c r="E103">
        <v>-0.7</v>
      </c>
      <c r="F103">
        <v>1.2</v>
      </c>
      <c r="G103">
        <v>4.4000000000000004</v>
      </c>
      <c r="H103">
        <v>2.8</v>
      </c>
      <c r="I103">
        <v>3.7</v>
      </c>
      <c r="J103">
        <v>4.9000000000000004</v>
      </c>
      <c r="K103">
        <v>5.5</v>
      </c>
      <c r="L103">
        <v>7.5</v>
      </c>
      <c r="M103">
        <v>7.1</v>
      </c>
      <c r="N103">
        <v>7.3</v>
      </c>
      <c r="O103">
        <v>11407.2</v>
      </c>
      <c r="P103">
        <v>114.2</v>
      </c>
      <c r="Q103">
        <v>141.9</v>
      </c>
      <c r="R103">
        <v>34.700000000000003</v>
      </c>
    </row>
    <row r="104" spans="1:18" x14ac:dyDescent="0.25">
      <c r="A104" t="s">
        <v>18</v>
      </c>
      <c r="B104" t="s">
        <v>121</v>
      </c>
      <c r="C104">
        <v>-1.6</v>
      </c>
      <c r="D104">
        <v>-0.1</v>
      </c>
      <c r="E104">
        <v>9.6</v>
      </c>
      <c r="F104">
        <v>9.8000000000000007</v>
      </c>
      <c r="G104">
        <v>4.8</v>
      </c>
      <c r="H104">
        <v>1.1000000000000001</v>
      </c>
      <c r="I104">
        <v>3.2</v>
      </c>
      <c r="J104">
        <v>4.5999999999999996</v>
      </c>
      <c r="K104">
        <v>5.3</v>
      </c>
      <c r="L104">
        <v>7.2</v>
      </c>
      <c r="M104">
        <v>7</v>
      </c>
      <c r="N104">
        <v>6.6</v>
      </c>
      <c r="O104">
        <v>9563</v>
      </c>
      <c r="P104">
        <v>116.3</v>
      </c>
      <c r="Q104">
        <v>143.6</v>
      </c>
      <c r="R104">
        <v>43.7</v>
      </c>
    </row>
    <row r="105" spans="1:18" x14ac:dyDescent="0.25">
      <c r="A105" t="s">
        <v>18</v>
      </c>
      <c r="B105" t="s">
        <v>122</v>
      </c>
      <c r="C105">
        <v>1.1000000000000001</v>
      </c>
      <c r="D105">
        <v>2.4</v>
      </c>
      <c r="E105">
        <v>-5</v>
      </c>
      <c r="F105">
        <v>-4.7</v>
      </c>
      <c r="G105">
        <v>5.5</v>
      </c>
      <c r="H105">
        <v>-0.3</v>
      </c>
      <c r="I105">
        <v>1.9</v>
      </c>
      <c r="J105">
        <v>4.2</v>
      </c>
      <c r="K105">
        <v>5.0999999999999996</v>
      </c>
      <c r="L105">
        <v>7.1</v>
      </c>
      <c r="M105">
        <v>6.8</v>
      </c>
      <c r="N105">
        <v>5.2</v>
      </c>
      <c r="O105">
        <v>10707.7</v>
      </c>
      <c r="P105">
        <v>118.3</v>
      </c>
      <c r="Q105">
        <v>138.80000000000001</v>
      </c>
      <c r="R105">
        <v>35.299999999999997</v>
      </c>
    </row>
    <row r="106" spans="1:18" x14ac:dyDescent="0.25">
      <c r="A106" t="s">
        <v>18</v>
      </c>
      <c r="B106" t="s">
        <v>123</v>
      </c>
      <c r="C106">
        <v>3.5</v>
      </c>
      <c r="D106">
        <v>4.9000000000000004</v>
      </c>
      <c r="E106">
        <v>9.3000000000000007</v>
      </c>
      <c r="F106">
        <v>10.1</v>
      </c>
      <c r="G106">
        <v>5.7</v>
      </c>
      <c r="H106">
        <v>1.3</v>
      </c>
      <c r="I106">
        <v>1.7</v>
      </c>
      <c r="J106">
        <v>4.5</v>
      </c>
      <c r="K106">
        <v>5.4</v>
      </c>
      <c r="L106">
        <v>7.4</v>
      </c>
      <c r="M106">
        <v>7</v>
      </c>
      <c r="N106">
        <v>4.8</v>
      </c>
      <c r="O106">
        <v>10775.7</v>
      </c>
      <c r="P106">
        <v>120.4</v>
      </c>
      <c r="Q106">
        <v>139</v>
      </c>
      <c r="R106">
        <v>26.1</v>
      </c>
    </row>
    <row r="107" spans="1:18" x14ac:dyDescent="0.25">
      <c r="A107" t="s">
        <v>18</v>
      </c>
      <c r="B107" t="s">
        <v>124</v>
      </c>
      <c r="C107">
        <v>2.4</v>
      </c>
      <c r="D107">
        <v>3.9</v>
      </c>
      <c r="E107">
        <v>2.7</v>
      </c>
      <c r="F107">
        <v>5.9</v>
      </c>
      <c r="G107">
        <v>5.8</v>
      </c>
      <c r="H107">
        <v>3.2</v>
      </c>
      <c r="I107">
        <v>1.7</v>
      </c>
      <c r="J107">
        <v>4.5</v>
      </c>
      <c r="K107">
        <v>5.4</v>
      </c>
      <c r="L107">
        <v>7.5</v>
      </c>
      <c r="M107">
        <v>6.8</v>
      </c>
      <c r="N107">
        <v>4.8</v>
      </c>
      <c r="O107">
        <v>9384</v>
      </c>
      <c r="P107">
        <v>123.5</v>
      </c>
      <c r="Q107">
        <v>139.5</v>
      </c>
      <c r="R107">
        <v>28.4</v>
      </c>
    </row>
    <row r="108" spans="1:18" x14ac:dyDescent="0.25">
      <c r="A108" t="s">
        <v>18</v>
      </c>
      <c r="B108" t="s">
        <v>125</v>
      </c>
      <c r="C108">
        <v>1.8</v>
      </c>
      <c r="D108">
        <v>3.7</v>
      </c>
      <c r="E108">
        <v>-0.3</v>
      </c>
      <c r="F108">
        <v>1.6</v>
      </c>
      <c r="G108">
        <v>5.7</v>
      </c>
      <c r="H108">
        <v>2.2000000000000002</v>
      </c>
      <c r="I108">
        <v>1.6</v>
      </c>
      <c r="J108">
        <v>3.4</v>
      </c>
      <c r="K108">
        <v>4.5</v>
      </c>
      <c r="L108">
        <v>7.2</v>
      </c>
      <c r="M108">
        <v>6.3</v>
      </c>
      <c r="N108">
        <v>4.8</v>
      </c>
      <c r="O108">
        <v>7773.6</v>
      </c>
      <c r="P108">
        <v>126.6</v>
      </c>
      <c r="Q108">
        <v>141.19999999999999</v>
      </c>
      <c r="R108">
        <v>45.1</v>
      </c>
    </row>
    <row r="109" spans="1:18" x14ac:dyDescent="0.25">
      <c r="A109" t="s">
        <v>18</v>
      </c>
      <c r="B109" t="s">
        <v>126</v>
      </c>
      <c r="C109">
        <v>0.6</v>
      </c>
      <c r="D109">
        <v>2.9</v>
      </c>
      <c r="E109">
        <v>2.4</v>
      </c>
      <c r="F109">
        <v>4.3</v>
      </c>
      <c r="G109">
        <v>5.9</v>
      </c>
      <c r="H109">
        <v>2.4</v>
      </c>
      <c r="I109">
        <v>1.3</v>
      </c>
      <c r="J109">
        <v>3.1</v>
      </c>
      <c r="K109">
        <v>4.3</v>
      </c>
      <c r="L109">
        <v>6.9</v>
      </c>
      <c r="M109">
        <v>6.1</v>
      </c>
      <c r="N109">
        <v>4.5</v>
      </c>
      <c r="O109">
        <v>8343.2000000000007</v>
      </c>
      <c r="P109">
        <v>129.19999999999999</v>
      </c>
      <c r="Q109">
        <v>144.4</v>
      </c>
      <c r="R109">
        <v>42.6</v>
      </c>
    </row>
    <row r="110" spans="1:18" x14ac:dyDescent="0.25">
      <c r="A110" t="s">
        <v>18</v>
      </c>
      <c r="B110" t="s">
        <v>127</v>
      </c>
      <c r="C110">
        <v>2.2000000000000002</v>
      </c>
      <c r="D110">
        <v>4.0999999999999996</v>
      </c>
      <c r="E110">
        <v>0.9</v>
      </c>
      <c r="F110">
        <v>3.8</v>
      </c>
      <c r="G110">
        <v>5.9</v>
      </c>
      <c r="H110">
        <v>4.2</v>
      </c>
      <c r="I110">
        <v>1.2</v>
      </c>
      <c r="J110">
        <v>2.9</v>
      </c>
      <c r="K110">
        <v>4.2</v>
      </c>
      <c r="L110">
        <v>6.2</v>
      </c>
      <c r="M110">
        <v>5.8</v>
      </c>
      <c r="N110">
        <v>4.3</v>
      </c>
      <c r="O110">
        <v>8051.9</v>
      </c>
      <c r="P110">
        <v>131.80000000000001</v>
      </c>
      <c r="Q110">
        <v>151.69999999999999</v>
      </c>
      <c r="R110">
        <v>34.700000000000003</v>
      </c>
    </row>
    <row r="111" spans="1:18" x14ac:dyDescent="0.25">
      <c r="A111" t="s">
        <v>18</v>
      </c>
      <c r="B111" t="s">
        <v>128</v>
      </c>
      <c r="C111">
        <v>3.5</v>
      </c>
      <c r="D111">
        <v>4.7</v>
      </c>
      <c r="E111">
        <v>5</v>
      </c>
      <c r="F111">
        <v>5.0999999999999996</v>
      </c>
      <c r="G111">
        <v>6.1</v>
      </c>
      <c r="H111">
        <v>-0.7</v>
      </c>
      <c r="I111">
        <v>1</v>
      </c>
      <c r="J111">
        <v>2.6</v>
      </c>
      <c r="K111">
        <v>3.8</v>
      </c>
      <c r="L111">
        <v>5.3</v>
      </c>
      <c r="M111">
        <v>5.5</v>
      </c>
      <c r="N111">
        <v>4.2</v>
      </c>
      <c r="O111">
        <v>9342.4</v>
      </c>
      <c r="P111">
        <v>134.69999999999999</v>
      </c>
      <c r="Q111">
        <v>151.1</v>
      </c>
      <c r="R111">
        <v>29.1</v>
      </c>
    </row>
    <row r="112" spans="1:18" x14ac:dyDescent="0.25">
      <c r="A112" t="s">
        <v>18</v>
      </c>
      <c r="B112" t="s">
        <v>129</v>
      </c>
      <c r="C112">
        <v>7</v>
      </c>
      <c r="D112">
        <v>9.3000000000000007</v>
      </c>
      <c r="E112">
        <v>6.9</v>
      </c>
      <c r="F112">
        <v>9.6</v>
      </c>
      <c r="G112">
        <v>6.1</v>
      </c>
      <c r="H112">
        <v>3</v>
      </c>
      <c r="I112">
        <v>0.9</v>
      </c>
      <c r="J112">
        <v>3.1</v>
      </c>
      <c r="K112">
        <v>4.4000000000000004</v>
      </c>
      <c r="L112">
        <v>5.6</v>
      </c>
      <c r="M112">
        <v>6</v>
      </c>
      <c r="N112">
        <v>4</v>
      </c>
      <c r="O112">
        <v>9649.7000000000007</v>
      </c>
      <c r="P112">
        <v>138.6</v>
      </c>
      <c r="Q112">
        <v>149</v>
      </c>
      <c r="R112">
        <v>22.7</v>
      </c>
    </row>
    <row r="113" spans="1:18" x14ac:dyDescent="0.25">
      <c r="A113" t="s">
        <v>18</v>
      </c>
      <c r="B113" t="s">
        <v>130</v>
      </c>
      <c r="C113">
        <v>4.7</v>
      </c>
      <c r="D113">
        <v>7.2</v>
      </c>
      <c r="E113">
        <v>1.1000000000000001</v>
      </c>
      <c r="F113">
        <v>2.9</v>
      </c>
      <c r="G113">
        <v>5.8</v>
      </c>
      <c r="H113">
        <v>1.5</v>
      </c>
      <c r="I113">
        <v>0.9</v>
      </c>
      <c r="J113">
        <v>3.2</v>
      </c>
      <c r="K113">
        <v>4.4000000000000004</v>
      </c>
      <c r="L113">
        <v>5.4</v>
      </c>
      <c r="M113">
        <v>5.9</v>
      </c>
      <c r="N113">
        <v>4</v>
      </c>
      <c r="O113">
        <v>10799.6</v>
      </c>
      <c r="P113">
        <v>143.1</v>
      </c>
      <c r="Q113">
        <v>147.1</v>
      </c>
      <c r="R113">
        <v>21.1</v>
      </c>
    </row>
    <row r="114" spans="1:18" x14ac:dyDescent="0.25">
      <c r="A114" t="s">
        <v>18</v>
      </c>
      <c r="B114" t="s">
        <v>131</v>
      </c>
      <c r="C114">
        <v>2.2000000000000002</v>
      </c>
      <c r="D114">
        <v>5.2</v>
      </c>
      <c r="E114">
        <v>1.9</v>
      </c>
      <c r="F114">
        <v>5.3</v>
      </c>
      <c r="G114">
        <v>5.7</v>
      </c>
      <c r="H114">
        <v>3.4</v>
      </c>
      <c r="I114">
        <v>0.9</v>
      </c>
      <c r="J114">
        <v>3</v>
      </c>
      <c r="K114">
        <v>4.0999999999999996</v>
      </c>
      <c r="L114">
        <v>5</v>
      </c>
      <c r="M114">
        <v>5.6</v>
      </c>
      <c r="N114">
        <v>4</v>
      </c>
      <c r="O114">
        <v>11039.4</v>
      </c>
      <c r="P114">
        <v>148.1</v>
      </c>
      <c r="Q114">
        <v>153.19999999999999</v>
      </c>
      <c r="R114">
        <v>21.6</v>
      </c>
    </row>
    <row r="115" spans="1:18" x14ac:dyDescent="0.25">
      <c r="A115" t="s">
        <v>18</v>
      </c>
      <c r="B115" t="s">
        <v>132</v>
      </c>
      <c r="C115">
        <v>3.1</v>
      </c>
      <c r="D115">
        <v>6.5</v>
      </c>
      <c r="E115">
        <v>4.7</v>
      </c>
      <c r="F115">
        <v>7.6</v>
      </c>
      <c r="G115">
        <v>5.6</v>
      </c>
      <c r="H115">
        <v>3.2</v>
      </c>
      <c r="I115">
        <v>1.1000000000000001</v>
      </c>
      <c r="J115">
        <v>3.7</v>
      </c>
      <c r="K115">
        <v>4.7</v>
      </c>
      <c r="L115">
        <v>5.7</v>
      </c>
      <c r="M115">
        <v>6.1</v>
      </c>
      <c r="N115">
        <v>4</v>
      </c>
      <c r="O115">
        <v>11144.6</v>
      </c>
      <c r="P115">
        <v>153.80000000000001</v>
      </c>
      <c r="Q115">
        <v>163.4</v>
      </c>
      <c r="R115">
        <v>20</v>
      </c>
    </row>
    <row r="116" spans="1:18" x14ac:dyDescent="0.25">
      <c r="A116" t="s">
        <v>18</v>
      </c>
      <c r="B116" t="s">
        <v>133</v>
      </c>
      <c r="C116">
        <v>3.8</v>
      </c>
      <c r="D116">
        <v>6.6</v>
      </c>
      <c r="E116">
        <v>2.6</v>
      </c>
      <c r="F116">
        <v>4.7</v>
      </c>
      <c r="G116">
        <v>5.4</v>
      </c>
      <c r="H116">
        <v>2.6</v>
      </c>
      <c r="I116">
        <v>1.5</v>
      </c>
      <c r="J116">
        <v>3.5</v>
      </c>
      <c r="K116">
        <v>4.4000000000000004</v>
      </c>
      <c r="L116">
        <v>5.4</v>
      </c>
      <c r="M116">
        <v>5.9</v>
      </c>
      <c r="N116">
        <v>4.4000000000000004</v>
      </c>
      <c r="O116">
        <v>10893.8</v>
      </c>
      <c r="P116">
        <v>159.19999999999999</v>
      </c>
      <c r="Q116">
        <v>174.4</v>
      </c>
      <c r="R116">
        <v>19.3</v>
      </c>
    </row>
    <row r="117" spans="1:18" x14ac:dyDescent="0.25">
      <c r="A117" t="s">
        <v>18</v>
      </c>
      <c r="B117" t="s">
        <v>134</v>
      </c>
      <c r="C117">
        <v>4.0999999999999996</v>
      </c>
      <c r="D117">
        <v>7.3</v>
      </c>
      <c r="E117">
        <v>5.0999999999999996</v>
      </c>
      <c r="F117">
        <v>8.8000000000000007</v>
      </c>
      <c r="G117">
        <v>5.4</v>
      </c>
      <c r="H117">
        <v>4.4000000000000004</v>
      </c>
      <c r="I117">
        <v>2</v>
      </c>
      <c r="J117">
        <v>3.5</v>
      </c>
      <c r="K117">
        <v>4.3</v>
      </c>
      <c r="L117">
        <v>5.0999999999999996</v>
      </c>
      <c r="M117">
        <v>5.7</v>
      </c>
      <c r="N117">
        <v>4.9000000000000004</v>
      </c>
      <c r="O117">
        <v>11951.5</v>
      </c>
      <c r="P117">
        <v>165.1</v>
      </c>
      <c r="Q117">
        <v>178.4</v>
      </c>
      <c r="R117">
        <v>16.600000000000001</v>
      </c>
    </row>
    <row r="118" spans="1:18" x14ac:dyDescent="0.25">
      <c r="A118" t="s">
        <v>18</v>
      </c>
      <c r="B118" t="s">
        <v>135</v>
      </c>
      <c r="C118">
        <v>4.5</v>
      </c>
      <c r="D118">
        <v>7.9</v>
      </c>
      <c r="E118">
        <v>-4.5999999999999996</v>
      </c>
      <c r="F118">
        <v>-2.4</v>
      </c>
      <c r="G118">
        <v>5.3</v>
      </c>
      <c r="H118">
        <v>2</v>
      </c>
      <c r="I118">
        <v>2.5</v>
      </c>
      <c r="J118">
        <v>3.9</v>
      </c>
      <c r="K118">
        <v>4.4000000000000004</v>
      </c>
      <c r="L118">
        <v>5.2</v>
      </c>
      <c r="M118">
        <v>5.8</v>
      </c>
      <c r="N118">
        <v>5.4</v>
      </c>
      <c r="O118">
        <v>11637.3</v>
      </c>
      <c r="P118">
        <v>171.9</v>
      </c>
      <c r="Q118">
        <v>179</v>
      </c>
      <c r="R118">
        <v>14.7</v>
      </c>
    </row>
    <row r="119" spans="1:18" x14ac:dyDescent="0.25">
      <c r="A119" t="s">
        <v>18</v>
      </c>
      <c r="B119" t="s">
        <v>136</v>
      </c>
      <c r="C119">
        <v>1.9</v>
      </c>
      <c r="D119">
        <v>4.7</v>
      </c>
      <c r="E119">
        <v>3.9</v>
      </c>
      <c r="F119">
        <v>6.4</v>
      </c>
      <c r="G119">
        <v>5.0999999999999996</v>
      </c>
      <c r="H119">
        <v>2.7</v>
      </c>
      <c r="I119">
        <v>2.9</v>
      </c>
      <c r="J119">
        <v>3.9</v>
      </c>
      <c r="K119">
        <v>4.2</v>
      </c>
      <c r="L119">
        <v>5.4</v>
      </c>
      <c r="M119">
        <v>5.7</v>
      </c>
      <c r="N119">
        <v>5.9</v>
      </c>
      <c r="O119">
        <v>11856.7</v>
      </c>
      <c r="P119">
        <v>178.7</v>
      </c>
      <c r="Q119">
        <v>184.9</v>
      </c>
      <c r="R119">
        <v>17.7</v>
      </c>
    </row>
    <row r="120" spans="1:18" x14ac:dyDescent="0.25">
      <c r="A120" t="s">
        <v>18</v>
      </c>
      <c r="B120" t="s">
        <v>137</v>
      </c>
      <c r="C120">
        <v>3.6</v>
      </c>
      <c r="D120">
        <v>7.4</v>
      </c>
      <c r="E120">
        <v>1.2</v>
      </c>
      <c r="F120">
        <v>5.6</v>
      </c>
      <c r="G120">
        <v>5</v>
      </c>
      <c r="H120">
        <v>6.2</v>
      </c>
      <c r="I120">
        <v>3.4</v>
      </c>
      <c r="J120">
        <v>4</v>
      </c>
      <c r="K120">
        <v>4.3</v>
      </c>
      <c r="L120">
        <v>5.4</v>
      </c>
      <c r="M120">
        <v>5.8</v>
      </c>
      <c r="N120">
        <v>6.4</v>
      </c>
      <c r="O120">
        <v>12282.9</v>
      </c>
      <c r="P120">
        <v>184.9</v>
      </c>
      <c r="Q120">
        <v>190.4</v>
      </c>
      <c r="R120">
        <v>14.2</v>
      </c>
    </row>
    <row r="121" spans="1:18" x14ac:dyDescent="0.25">
      <c r="A121" t="s">
        <v>18</v>
      </c>
      <c r="B121" t="s">
        <v>138</v>
      </c>
      <c r="C121">
        <v>2.5</v>
      </c>
      <c r="D121">
        <v>5.9</v>
      </c>
      <c r="E121">
        <v>5.2</v>
      </c>
      <c r="F121">
        <v>8.6</v>
      </c>
      <c r="G121">
        <v>5</v>
      </c>
      <c r="H121">
        <v>3.8</v>
      </c>
      <c r="I121">
        <v>3.8</v>
      </c>
      <c r="J121">
        <v>4.4000000000000004</v>
      </c>
      <c r="K121">
        <v>4.5999999999999996</v>
      </c>
      <c r="L121">
        <v>5.8</v>
      </c>
      <c r="M121">
        <v>6.2</v>
      </c>
      <c r="N121">
        <v>7</v>
      </c>
      <c r="O121">
        <v>12497.2</v>
      </c>
      <c r="P121">
        <v>190.2</v>
      </c>
      <c r="Q121">
        <v>198.2</v>
      </c>
      <c r="R121">
        <v>16.5</v>
      </c>
    </row>
    <row r="122" spans="1:18" x14ac:dyDescent="0.25">
      <c r="A122" t="s">
        <v>18</v>
      </c>
      <c r="B122" t="s">
        <v>139</v>
      </c>
      <c r="C122">
        <v>5.4</v>
      </c>
      <c r="D122">
        <v>8.4</v>
      </c>
      <c r="E122">
        <v>8</v>
      </c>
      <c r="F122">
        <v>10.199999999999999</v>
      </c>
      <c r="G122">
        <v>4.7</v>
      </c>
      <c r="H122">
        <v>2.1</v>
      </c>
      <c r="I122">
        <v>4.4000000000000004</v>
      </c>
      <c r="J122">
        <v>4.5999999999999996</v>
      </c>
      <c r="K122">
        <v>4.7</v>
      </c>
      <c r="L122">
        <v>5.8</v>
      </c>
      <c r="M122">
        <v>6.2</v>
      </c>
      <c r="N122">
        <v>7.4</v>
      </c>
      <c r="O122">
        <v>13121.6</v>
      </c>
      <c r="P122">
        <v>193.4</v>
      </c>
      <c r="Q122">
        <v>203.6</v>
      </c>
      <c r="R122">
        <v>14.6</v>
      </c>
    </row>
    <row r="123" spans="1:18" x14ac:dyDescent="0.25">
      <c r="A123" t="s">
        <v>18</v>
      </c>
      <c r="B123" t="s">
        <v>140</v>
      </c>
      <c r="C123">
        <v>0.9</v>
      </c>
      <c r="D123">
        <v>4.4000000000000004</v>
      </c>
      <c r="E123">
        <v>1</v>
      </c>
      <c r="F123">
        <v>4.3</v>
      </c>
      <c r="G123">
        <v>4.5999999999999996</v>
      </c>
      <c r="H123">
        <v>3.7</v>
      </c>
      <c r="I123">
        <v>4.7</v>
      </c>
      <c r="J123">
        <v>5</v>
      </c>
      <c r="K123">
        <v>5.2</v>
      </c>
      <c r="L123">
        <v>6.3</v>
      </c>
      <c r="M123">
        <v>6.6</v>
      </c>
      <c r="N123">
        <v>7.9</v>
      </c>
      <c r="O123">
        <v>12808.9</v>
      </c>
      <c r="P123">
        <v>192.7</v>
      </c>
      <c r="Q123">
        <v>212</v>
      </c>
      <c r="R123">
        <v>23.8</v>
      </c>
    </row>
    <row r="124" spans="1:18" x14ac:dyDescent="0.25">
      <c r="A124" t="s">
        <v>18</v>
      </c>
      <c r="B124" t="s">
        <v>141</v>
      </c>
      <c r="C124">
        <v>0.6</v>
      </c>
      <c r="D124">
        <v>3.5</v>
      </c>
      <c r="E124">
        <v>1</v>
      </c>
      <c r="F124">
        <v>4</v>
      </c>
      <c r="G124">
        <v>4.5999999999999996</v>
      </c>
      <c r="H124">
        <v>3.8</v>
      </c>
      <c r="I124">
        <v>4.9000000000000004</v>
      </c>
      <c r="J124">
        <v>4.8</v>
      </c>
      <c r="K124">
        <v>5</v>
      </c>
      <c r="L124">
        <v>6.3</v>
      </c>
      <c r="M124">
        <v>6.6</v>
      </c>
      <c r="N124">
        <v>8.3000000000000007</v>
      </c>
      <c r="O124">
        <v>13322.5</v>
      </c>
      <c r="P124">
        <v>191.3</v>
      </c>
      <c r="Q124">
        <v>220</v>
      </c>
      <c r="R124">
        <v>18.600000000000001</v>
      </c>
    </row>
    <row r="125" spans="1:18" x14ac:dyDescent="0.25">
      <c r="A125" t="s">
        <v>18</v>
      </c>
      <c r="B125" t="s">
        <v>142</v>
      </c>
      <c r="C125">
        <v>3.5</v>
      </c>
      <c r="D125">
        <v>5</v>
      </c>
      <c r="E125">
        <v>5.4</v>
      </c>
      <c r="F125">
        <v>4.7</v>
      </c>
      <c r="G125">
        <v>4.4000000000000004</v>
      </c>
      <c r="H125">
        <v>-1.6</v>
      </c>
      <c r="I125">
        <v>4.9000000000000004</v>
      </c>
      <c r="J125">
        <v>4.5999999999999996</v>
      </c>
      <c r="K125">
        <v>4.7</v>
      </c>
      <c r="L125">
        <v>6</v>
      </c>
      <c r="M125">
        <v>6.2</v>
      </c>
      <c r="N125">
        <v>8.3000000000000007</v>
      </c>
      <c r="O125">
        <v>14215.8</v>
      </c>
      <c r="P125">
        <v>190.8</v>
      </c>
      <c r="Q125">
        <v>221.8</v>
      </c>
      <c r="R125">
        <v>12.7</v>
      </c>
    </row>
    <row r="126" spans="1:18" x14ac:dyDescent="0.25">
      <c r="A126" t="s">
        <v>18</v>
      </c>
      <c r="B126" t="s">
        <v>143</v>
      </c>
      <c r="C126">
        <v>0.9</v>
      </c>
      <c r="D126">
        <v>5</v>
      </c>
      <c r="E126">
        <v>3.4</v>
      </c>
      <c r="F126">
        <v>7.4</v>
      </c>
      <c r="G126">
        <v>4.5</v>
      </c>
      <c r="H126">
        <v>4</v>
      </c>
      <c r="I126">
        <v>5</v>
      </c>
      <c r="J126">
        <v>4.5999999999999996</v>
      </c>
      <c r="K126">
        <v>4.8</v>
      </c>
      <c r="L126">
        <v>6</v>
      </c>
      <c r="M126">
        <v>6.2</v>
      </c>
      <c r="N126">
        <v>8.3000000000000007</v>
      </c>
      <c r="O126">
        <v>14354</v>
      </c>
      <c r="P126">
        <v>188.6</v>
      </c>
      <c r="Q126">
        <v>229.7</v>
      </c>
      <c r="R126">
        <v>19.600000000000001</v>
      </c>
    </row>
    <row r="127" spans="1:18" x14ac:dyDescent="0.25">
      <c r="A127" t="s">
        <v>18</v>
      </c>
      <c r="B127" t="s">
        <v>144</v>
      </c>
      <c r="C127">
        <v>2.2999999999999998</v>
      </c>
      <c r="D127">
        <v>5</v>
      </c>
      <c r="E127">
        <v>1</v>
      </c>
      <c r="F127">
        <v>4.3</v>
      </c>
      <c r="G127">
        <v>4.5</v>
      </c>
      <c r="H127">
        <v>4.5999999999999996</v>
      </c>
      <c r="I127">
        <v>4.7</v>
      </c>
      <c r="J127">
        <v>4.7</v>
      </c>
      <c r="K127">
        <v>4.9000000000000004</v>
      </c>
      <c r="L127">
        <v>6.2</v>
      </c>
      <c r="M127">
        <v>6.4</v>
      </c>
      <c r="N127">
        <v>8.3000000000000007</v>
      </c>
      <c r="O127">
        <v>15163.1</v>
      </c>
      <c r="P127">
        <v>183.2</v>
      </c>
      <c r="Q127">
        <v>238.9</v>
      </c>
      <c r="R127">
        <v>18.899999999999999</v>
      </c>
    </row>
    <row r="128" spans="1:18" x14ac:dyDescent="0.25">
      <c r="A128" t="s">
        <v>18</v>
      </c>
      <c r="B128" t="s">
        <v>145</v>
      </c>
      <c r="C128">
        <v>2.2000000000000002</v>
      </c>
      <c r="D128">
        <v>4.3</v>
      </c>
      <c r="E128">
        <v>0.4</v>
      </c>
      <c r="F128">
        <v>2.6</v>
      </c>
      <c r="G128">
        <v>4.7</v>
      </c>
      <c r="H128">
        <v>2.6</v>
      </c>
      <c r="I128">
        <v>4.3</v>
      </c>
      <c r="J128">
        <v>4.5</v>
      </c>
      <c r="K128">
        <v>4.8</v>
      </c>
      <c r="L128">
        <v>6.5</v>
      </c>
      <c r="M128">
        <v>6.6</v>
      </c>
      <c r="N128">
        <v>8.1999999999999993</v>
      </c>
      <c r="O128">
        <v>15317.8</v>
      </c>
      <c r="P128">
        <v>177.7</v>
      </c>
      <c r="Q128">
        <v>246.7</v>
      </c>
      <c r="R128">
        <v>30.8</v>
      </c>
    </row>
    <row r="129" spans="1:18" x14ac:dyDescent="0.25">
      <c r="A129" t="s">
        <v>18</v>
      </c>
      <c r="B129" t="s">
        <v>146</v>
      </c>
      <c r="C129">
        <v>2.5</v>
      </c>
      <c r="D129">
        <v>4.0999999999999996</v>
      </c>
      <c r="E129">
        <v>0.3</v>
      </c>
      <c r="F129">
        <v>4.3</v>
      </c>
      <c r="G129">
        <v>4.8</v>
      </c>
      <c r="H129">
        <v>5</v>
      </c>
      <c r="I129">
        <v>3.4</v>
      </c>
      <c r="J129">
        <v>3.8</v>
      </c>
      <c r="K129">
        <v>4.4000000000000004</v>
      </c>
      <c r="L129">
        <v>6.3</v>
      </c>
      <c r="M129">
        <v>6.2</v>
      </c>
      <c r="N129">
        <v>7.5</v>
      </c>
      <c r="O129">
        <v>14753.6</v>
      </c>
      <c r="P129">
        <v>172.1</v>
      </c>
      <c r="Q129">
        <v>247.2</v>
      </c>
      <c r="R129">
        <v>31.1</v>
      </c>
    </row>
    <row r="130" spans="1:18" x14ac:dyDescent="0.25">
      <c r="A130" t="s">
        <v>18</v>
      </c>
      <c r="B130" t="s">
        <v>147</v>
      </c>
      <c r="C130">
        <v>-2.2999999999999998</v>
      </c>
      <c r="D130">
        <v>-0.8</v>
      </c>
      <c r="E130">
        <v>1.1000000000000001</v>
      </c>
      <c r="F130">
        <v>4.5999999999999996</v>
      </c>
      <c r="G130">
        <v>5</v>
      </c>
      <c r="H130">
        <v>4.4000000000000004</v>
      </c>
      <c r="I130">
        <v>2.1</v>
      </c>
      <c r="J130">
        <v>2.8</v>
      </c>
      <c r="K130">
        <v>3.9</v>
      </c>
      <c r="L130">
        <v>6.4</v>
      </c>
      <c r="M130">
        <v>5.9</v>
      </c>
      <c r="N130">
        <v>6.2</v>
      </c>
      <c r="O130">
        <v>13284.1</v>
      </c>
      <c r="P130">
        <v>165.1</v>
      </c>
      <c r="Q130">
        <v>234.9</v>
      </c>
      <c r="R130">
        <v>32.200000000000003</v>
      </c>
    </row>
    <row r="131" spans="1:18" x14ac:dyDescent="0.25">
      <c r="A131" t="s">
        <v>18</v>
      </c>
      <c r="B131" t="s">
        <v>148</v>
      </c>
      <c r="C131">
        <v>2.1</v>
      </c>
      <c r="D131">
        <v>4.3</v>
      </c>
      <c r="E131">
        <v>7.5</v>
      </c>
      <c r="F131">
        <v>12</v>
      </c>
      <c r="G131">
        <v>5.3</v>
      </c>
      <c r="H131">
        <v>5.3</v>
      </c>
      <c r="I131">
        <v>1.6</v>
      </c>
      <c r="J131">
        <v>3.2</v>
      </c>
      <c r="K131">
        <v>4.0999999999999996</v>
      </c>
      <c r="L131">
        <v>6.7</v>
      </c>
      <c r="M131">
        <v>6.1</v>
      </c>
      <c r="N131">
        <v>5.0999999999999996</v>
      </c>
      <c r="O131">
        <v>13016.4</v>
      </c>
      <c r="P131">
        <v>157.4</v>
      </c>
      <c r="Q131">
        <v>224</v>
      </c>
      <c r="R131">
        <v>24.1</v>
      </c>
    </row>
    <row r="132" spans="1:18" x14ac:dyDescent="0.25">
      <c r="A132" t="s">
        <v>18</v>
      </c>
      <c r="B132" t="s">
        <v>149</v>
      </c>
      <c r="C132">
        <v>-2.1</v>
      </c>
      <c r="D132">
        <v>0.8</v>
      </c>
      <c r="E132">
        <v>-8.1</v>
      </c>
      <c r="F132">
        <v>-4.3</v>
      </c>
      <c r="G132">
        <v>6</v>
      </c>
      <c r="H132">
        <v>6.3</v>
      </c>
      <c r="I132">
        <v>1.5</v>
      </c>
      <c r="J132">
        <v>3.1</v>
      </c>
      <c r="K132">
        <v>4.0999999999999996</v>
      </c>
      <c r="L132">
        <v>7.1</v>
      </c>
      <c r="M132">
        <v>6.3</v>
      </c>
      <c r="N132">
        <v>5</v>
      </c>
      <c r="O132">
        <v>11826</v>
      </c>
      <c r="P132">
        <v>150.19999999999999</v>
      </c>
      <c r="Q132">
        <v>230.1</v>
      </c>
      <c r="R132">
        <v>46.7</v>
      </c>
    </row>
    <row r="133" spans="1:18" x14ac:dyDescent="0.25">
      <c r="A133" t="s">
        <v>18</v>
      </c>
      <c r="B133" t="s">
        <v>150</v>
      </c>
      <c r="C133">
        <v>-8.4</v>
      </c>
      <c r="D133">
        <v>-7.2</v>
      </c>
      <c r="E133">
        <v>3.5</v>
      </c>
      <c r="F133">
        <v>-2.5</v>
      </c>
      <c r="G133">
        <v>6.9</v>
      </c>
      <c r="H133">
        <v>-8.9</v>
      </c>
      <c r="I133">
        <v>0.3</v>
      </c>
      <c r="J133">
        <v>2.2000000000000002</v>
      </c>
      <c r="K133">
        <v>3.7</v>
      </c>
      <c r="L133">
        <v>9.6999999999999993</v>
      </c>
      <c r="M133">
        <v>5.8</v>
      </c>
      <c r="N133">
        <v>4.0999999999999996</v>
      </c>
      <c r="O133">
        <v>9056.7000000000007</v>
      </c>
      <c r="P133">
        <v>142.6</v>
      </c>
      <c r="Q133">
        <v>218.7</v>
      </c>
      <c r="R133">
        <v>80.900000000000006</v>
      </c>
    </row>
    <row r="134" spans="1:18" x14ac:dyDescent="0.25">
      <c r="A134" t="s">
        <v>18</v>
      </c>
      <c r="B134" t="s">
        <v>151</v>
      </c>
      <c r="C134">
        <v>-4.4000000000000004</v>
      </c>
      <c r="D134">
        <v>-4.5</v>
      </c>
      <c r="E134">
        <v>-1.7</v>
      </c>
      <c r="F134">
        <v>-4</v>
      </c>
      <c r="G134">
        <v>8.3000000000000007</v>
      </c>
      <c r="H134">
        <v>-2.7</v>
      </c>
      <c r="I134">
        <v>0.2</v>
      </c>
      <c r="J134">
        <v>1.9</v>
      </c>
      <c r="K134">
        <v>3.2</v>
      </c>
      <c r="L134">
        <v>9.1</v>
      </c>
      <c r="M134">
        <v>5.0999999999999996</v>
      </c>
      <c r="N134">
        <v>3.3</v>
      </c>
      <c r="O134">
        <v>8044.2</v>
      </c>
      <c r="P134">
        <v>138.4</v>
      </c>
      <c r="Q134">
        <v>208.4</v>
      </c>
      <c r="R134">
        <v>56.7</v>
      </c>
    </row>
    <row r="135" spans="1:18" x14ac:dyDescent="0.25">
      <c r="A135" t="s">
        <v>18</v>
      </c>
      <c r="B135" t="s">
        <v>152</v>
      </c>
      <c r="C135">
        <v>-0.6</v>
      </c>
      <c r="D135">
        <v>-1.2</v>
      </c>
      <c r="E135">
        <v>4.4000000000000004</v>
      </c>
      <c r="F135">
        <v>6.3</v>
      </c>
      <c r="G135">
        <v>9.3000000000000007</v>
      </c>
      <c r="H135">
        <v>2.1</v>
      </c>
      <c r="I135">
        <v>0.2</v>
      </c>
      <c r="J135">
        <v>2.2999999999999998</v>
      </c>
      <c r="K135">
        <v>3.7</v>
      </c>
      <c r="L135">
        <v>8.1</v>
      </c>
      <c r="M135">
        <v>5</v>
      </c>
      <c r="N135">
        <v>3.3</v>
      </c>
      <c r="O135">
        <v>9342.7999999999993</v>
      </c>
      <c r="P135">
        <v>138.30000000000001</v>
      </c>
      <c r="Q135">
        <v>179.7</v>
      </c>
      <c r="R135">
        <v>42.3</v>
      </c>
    </row>
    <row r="136" spans="1:18" x14ac:dyDescent="0.25">
      <c r="A136" t="s">
        <v>18</v>
      </c>
      <c r="B136" t="s">
        <v>153</v>
      </c>
      <c r="C136">
        <v>1.5</v>
      </c>
      <c r="D136">
        <v>1.9</v>
      </c>
      <c r="E136">
        <v>-4.4000000000000004</v>
      </c>
      <c r="F136">
        <v>-1.8</v>
      </c>
      <c r="G136">
        <v>9.6</v>
      </c>
      <c r="H136">
        <v>3.5</v>
      </c>
      <c r="I136">
        <v>0.2</v>
      </c>
      <c r="J136">
        <v>2.5</v>
      </c>
      <c r="K136">
        <v>3.8</v>
      </c>
      <c r="L136">
        <v>6.5</v>
      </c>
      <c r="M136">
        <v>5.2</v>
      </c>
      <c r="N136">
        <v>3.3</v>
      </c>
      <c r="O136">
        <v>10812.8</v>
      </c>
      <c r="P136">
        <v>138.9</v>
      </c>
      <c r="Q136">
        <v>161</v>
      </c>
      <c r="R136">
        <v>31.3</v>
      </c>
    </row>
    <row r="137" spans="1:18" x14ac:dyDescent="0.25">
      <c r="A137" t="s">
        <v>18</v>
      </c>
      <c r="B137" t="s">
        <v>154</v>
      </c>
      <c r="C137">
        <v>4.5</v>
      </c>
      <c r="D137">
        <v>5.9</v>
      </c>
      <c r="E137">
        <v>-0.1</v>
      </c>
      <c r="F137">
        <v>3</v>
      </c>
      <c r="G137">
        <v>9.9</v>
      </c>
      <c r="H137">
        <v>3.2</v>
      </c>
      <c r="I137">
        <v>0.1</v>
      </c>
      <c r="J137">
        <v>2.2999999999999998</v>
      </c>
      <c r="K137">
        <v>3.7</v>
      </c>
      <c r="L137">
        <v>5.8</v>
      </c>
      <c r="M137">
        <v>4.9000000000000004</v>
      </c>
      <c r="N137">
        <v>3.3</v>
      </c>
      <c r="O137">
        <v>11385.1</v>
      </c>
      <c r="P137">
        <v>139.4</v>
      </c>
      <c r="Q137">
        <v>158.30000000000001</v>
      </c>
      <c r="R137">
        <v>30.7</v>
      </c>
    </row>
    <row r="138" spans="1:18" x14ac:dyDescent="0.25">
      <c r="A138" t="s">
        <v>18</v>
      </c>
      <c r="B138" t="s">
        <v>155</v>
      </c>
      <c r="C138">
        <v>1.5</v>
      </c>
      <c r="D138">
        <v>2.6</v>
      </c>
      <c r="E138">
        <v>2.2999999999999998</v>
      </c>
      <c r="F138">
        <v>3.7</v>
      </c>
      <c r="G138">
        <v>9.8000000000000007</v>
      </c>
      <c r="H138">
        <v>0.6</v>
      </c>
      <c r="I138">
        <v>0.1</v>
      </c>
      <c r="J138">
        <v>2.4</v>
      </c>
      <c r="K138">
        <v>3.9</v>
      </c>
      <c r="L138">
        <v>5.6</v>
      </c>
      <c r="M138">
        <v>5</v>
      </c>
      <c r="N138">
        <v>3.3</v>
      </c>
      <c r="O138">
        <v>12032.5</v>
      </c>
      <c r="P138">
        <v>139.4</v>
      </c>
      <c r="Q138">
        <v>153.6</v>
      </c>
      <c r="R138">
        <v>27.3</v>
      </c>
    </row>
    <row r="139" spans="1:18" x14ac:dyDescent="0.25">
      <c r="A139" t="s">
        <v>18</v>
      </c>
      <c r="B139" t="s">
        <v>156</v>
      </c>
      <c r="C139">
        <v>3.7</v>
      </c>
      <c r="D139">
        <v>5.7</v>
      </c>
      <c r="E139">
        <v>6.8</v>
      </c>
      <c r="F139">
        <v>7.2</v>
      </c>
      <c r="G139">
        <v>9.6</v>
      </c>
      <c r="H139">
        <v>-0.1</v>
      </c>
      <c r="I139">
        <v>0.1</v>
      </c>
      <c r="J139">
        <v>2.2999999999999998</v>
      </c>
      <c r="K139">
        <v>3.6</v>
      </c>
      <c r="L139">
        <v>5.4</v>
      </c>
      <c r="M139">
        <v>4.9000000000000004</v>
      </c>
      <c r="N139">
        <v>3.3</v>
      </c>
      <c r="O139">
        <v>10645.8</v>
      </c>
      <c r="P139">
        <v>138.5</v>
      </c>
      <c r="Q139">
        <v>165.8</v>
      </c>
      <c r="R139">
        <v>45.8</v>
      </c>
    </row>
    <row r="140" spans="1:18" x14ac:dyDescent="0.25">
      <c r="A140" t="s">
        <v>18</v>
      </c>
      <c r="B140" t="s">
        <v>157</v>
      </c>
      <c r="C140">
        <v>3</v>
      </c>
      <c r="D140">
        <v>4.2</v>
      </c>
      <c r="E140">
        <v>2.9</v>
      </c>
      <c r="F140">
        <v>3.6</v>
      </c>
      <c r="G140">
        <v>9.5</v>
      </c>
      <c r="H140">
        <v>1.2</v>
      </c>
      <c r="I140">
        <v>0.2</v>
      </c>
      <c r="J140">
        <v>1.6</v>
      </c>
      <c r="K140">
        <v>2.9</v>
      </c>
      <c r="L140">
        <v>4.8</v>
      </c>
      <c r="M140">
        <v>4.4000000000000004</v>
      </c>
      <c r="N140">
        <v>3.3</v>
      </c>
      <c r="O140">
        <v>11814</v>
      </c>
      <c r="P140">
        <v>135.9</v>
      </c>
      <c r="Q140">
        <v>166.5</v>
      </c>
      <c r="R140">
        <v>32.9</v>
      </c>
    </row>
    <row r="141" spans="1:18" x14ac:dyDescent="0.25">
      <c r="A141" t="s">
        <v>18</v>
      </c>
      <c r="B141" t="s">
        <v>158</v>
      </c>
      <c r="C141">
        <v>2</v>
      </c>
      <c r="D141">
        <v>4.3</v>
      </c>
      <c r="E141">
        <v>2.2999999999999998</v>
      </c>
      <c r="F141">
        <v>4.8</v>
      </c>
      <c r="G141">
        <v>9.5</v>
      </c>
      <c r="H141">
        <v>3.3</v>
      </c>
      <c r="I141">
        <v>0.1</v>
      </c>
      <c r="J141">
        <v>1.5</v>
      </c>
      <c r="K141">
        <v>3</v>
      </c>
      <c r="L141">
        <v>4.7</v>
      </c>
      <c r="M141">
        <v>4.4000000000000004</v>
      </c>
      <c r="N141">
        <v>3.3</v>
      </c>
      <c r="O141">
        <v>13131.5</v>
      </c>
      <c r="P141">
        <v>134.6</v>
      </c>
      <c r="Q141">
        <v>167.1</v>
      </c>
      <c r="R141">
        <v>23.5</v>
      </c>
    </row>
    <row r="142" spans="1:18" x14ac:dyDescent="0.25">
      <c r="A142" t="s">
        <v>18</v>
      </c>
      <c r="B142" t="s">
        <v>159</v>
      </c>
      <c r="C142">
        <v>-1</v>
      </c>
      <c r="D142">
        <v>1.2</v>
      </c>
      <c r="E142">
        <v>4.0999999999999996</v>
      </c>
      <c r="F142">
        <v>7.8</v>
      </c>
      <c r="G142">
        <v>9</v>
      </c>
      <c r="H142">
        <v>4.3</v>
      </c>
      <c r="I142">
        <v>0.1</v>
      </c>
      <c r="J142">
        <v>2.1</v>
      </c>
      <c r="K142">
        <v>3.5</v>
      </c>
      <c r="L142">
        <v>5</v>
      </c>
      <c r="M142">
        <v>4.8</v>
      </c>
      <c r="N142">
        <v>3.3</v>
      </c>
      <c r="O142">
        <v>13908.5</v>
      </c>
      <c r="P142">
        <v>133.30000000000001</v>
      </c>
      <c r="Q142">
        <v>170.8</v>
      </c>
      <c r="R142">
        <v>29.4</v>
      </c>
    </row>
    <row r="143" spans="1:18" x14ac:dyDescent="0.25">
      <c r="A143" t="s">
        <v>18</v>
      </c>
      <c r="B143" t="s">
        <v>160</v>
      </c>
      <c r="C143">
        <v>2.9</v>
      </c>
      <c r="D143">
        <v>5.6</v>
      </c>
      <c r="E143">
        <v>-0.9</v>
      </c>
      <c r="F143">
        <v>3.1</v>
      </c>
      <c r="G143">
        <v>9.1</v>
      </c>
      <c r="H143">
        <v>4.5999999999999996</v>
      </c>
      <c r="I143">
        <v>0</v>
      </c>
      <c r="J143">
        <v>1.8</v>
      </c>
      <c r="K143">
        <v>3.3</v>
      </c>
      <c r="L143">
        <v>4.8</v>
      </c>
      <c r="M143">
        <v>4.7</v>
      </c>
      <c r="N143">
        <v>3.3</v>
      </c>
      <c r="O143">
        <v>13843.5</v>
      </c>
      <c r="P143">
        <v>132.9</v>
      </c>
      <c r="Q143">
        <v>173.5</v>
      </c>
      <c r="R143">
        <v>22.7</v>
      </c>
    </row>
    <row r="144" spans="1:18" x14ac:dyDescent="0.25">
      <c r="A144" t="s">
        <v>18</v>
      </c>
      <c r="B144" t="s">
        <v>161</v>
      </c>
      <c r="C144">
        <v>-0.1</v>
      </c>
      <c r="D144">
        <v>2.5</v>
      </c>
      <c r="E144">
        <v>1.8</v>
      </c>
      <c r="F144">
        <v>3.7</v>
      </c>
      <c r="G144">
        <v>9</v>
      </c>
      <c r="H144">
        <v>2.6</v>
      </c>
      <c r="I144">
        <v>0</v>
      </c>
      <c r="J144">
        <v>1.1000000000000001</v>
      </c>
      <c r="K144">
        <v>2.5</v>
      </c>
      <c r="L144">
        <v>4.5</v>
      </c>
      <c r="M144">
        <v>4.3</v>
      </c>
      <c r="N144">
        <v>3.3</v>
      </c>
      <c r="O144">
        <v>11676.5</v>
      </c>
      <c r="P144">
        <v>133.5</v>
      </c>
      <c r="Q144">
        <v>169.2</v>
      </c>
      <c r="R144">
        <v>48</v>
      </c>
    </row>
    <row r="145" spans="1:18" x14ac:dyDescent="0.25">
      <c r="A145" t="s">
        <v>18</v>
      </c>
      <c r="B145" t="s">
        <v>162</v>
      </c>
      <c r="C145">
        <v>4.7</v>
      </c>
      <c r="D145">
        <v>5.4</v>
      </c>
      <c r="E145">
        <v>1.2</v>
      </c>
      <c r="F145">
        <v>2.6</v>
      </c>
      <c r="G145">
        <v>8.6</v>
      </c>
      <c r="H145">
        <v>1.8</v>
      </c>
      <c r="I145">
        <v>0</v>
      </c>
      <c r="J145">
        <v>1</v>
      </c>
      <c r="K145">
        <v>2.1</v>
      </c>
      <c r="L145">
        <v>4.8</v>
      </c>
      <c r="M145">
        <v>4</v>
      </c>
      <c r="N145">
        <v>3.3</v>
      </c>
      <c r="O145">
        <v>13019.3</v>
      </c>
      <c r="P145">
        <v>133.5</v>
      </c>
      <c r="Q145">
        <v>176</v>
      </c>
      <c r="R145">
        <v>45.5</v>
      </c>
    </row>
    <row r="146" spans="1:18" x14ac:dyDescent="0.25">
      <c r="A146" t="s">
        <v>18</v>
      </c>
      <c r="B146" t="s">
        <v>163</v>
      </c>
      <c r="C146">
        <v>3.2</v>
      </c>
      <c r="D146">
        <v>5.8</v>
      </c>
      <c r="E146">
        <v>7.7</v>
      </c>
      <c r="F146">
        <v>10.7</v>
      </c>
      <c r="G146">
        <v>8.3000000000000007</v>
      </c>
      <c r="H146">
        <v>2.2999999999999998</v>
      </c>
      <c r="I146">
        <v>0.1</v>
      </c>
      <c r="J146">
        <v>0.9</v>
      </c>
      <c r="K146">
        <v>2.1</v>
      </c>
      <c r="L146">
        <v>4.4000000000000004</v>
      </c>
      <c r="M146">
        <v>3.9</v>
      </c>
      <c r="N146">
        <v>3.3</v>
      </c>
      <c r="O146">
        <v>14627.5</v>
      </c>
      <c r="P146">
        <v>135</v>
      </c>
      <c r="Q146">
        <v>181.1</v>
      </c>
      <c r="R146">
        <v>23</v>
      </c>
    </row>
    <row r="147" spans="1:18" x14ac:dyDescent="0.25">
      <c r="A147" t="s">
        <v>18</v>
      </c>
      <c r="B147" t="s">
        <v>164</v>
      </c>
      <c r="C147">
        <v>1.7</v>
      </c>
      <c r="D147">
        <v>3.3</v>
      </c>
      <c r="E147">
        <v>3.7</v>
      </c>
      <c r="F147">
        <v>4.7</v>
      </c>
      <c r="G147">
        <v>8.1999999999999993</v>
      </c>
      <c r="H147">
        <v>0.8</v>
      </c>
      <c r="I147">
        <v>0.1</v>
      </c>
      <c r="J147">
        <v>0.8</v>
      </c>
      <c r="K147">
        <v>1.8</v>
      </c>
      <c r="L147">
        <v>4.3</v>
      </c>
      <c r="M147">
        <v>3.8</v>
      </c>
      <c r="N147">
        <v>3.3</v>
      </c>
      <c r="O147">
        <v>14100.2</v>
      </c>
      <c r="P147">
        <v>138.19999999999999</v>
      </c>
      <c r="Q147">
        <v>179.5</v>
      </c>
      <c r="R147">
        <v>26.7</v>
      </c>
    </row>
    <row r="148" spans="1:18" x14ac:dyDescent="0.25">
      <c r="A148" t="s">
        <v>18</v>
      </c>
      <c r="B148" t="s">
        <v>165</v>
      </c>
      <c r="C148">
        <v>0.5</v>
      </c>
      <c r="D148">
        <v>2.6</v>
      </c>
      <c r="E148">
        <v>-2.8</v>
      </c>
      <c r="F148">
        <v>-1.7</v>
      </c>
      <c r="G148">
        <v>8</v>
      </c>
      <c r="H148">
        <v>1.8</v>
      </c>
      <c r="I148">
        <v>0.1</v>
      </c>
      <c r="J148">
        <v>0.7</v>
      </c>
      <c r="K148">
        <v>1.6</v>
      </c>
      <c r="L148">
        <v>3.9</v>
      </c>
      <c r="M148">
        <v>3.6</v>
      </c>
      <c r="N148">
        <v>3.3</v>
      </c>
      <c r="O148">
        <v>14894.7</v>
      </c>
      <c r="P148">
        <v>141</v>
      </c>
      <c r="Q148">
        <v>184.4</v>
      </c>
      <c r="R148">
        <v>20.5</v>
      </c>
    </row>
    <row r="149" spans="1:18" x14ac:dyDescent="0.25">
      <c r="A149" t="s">
        <v>18</v>
      </c>
      <c r="B149" t="s">
        <v>166</v>
      </c>
      <c r="C149">
        <v>0.5</v>
      </c>
      <c r="D149">
        <v>2.5</v>
      </c>
      <c r="E149">
        <v>11.5</v>
      </c>
      <c r="F149">
        <v>14.1</v>
      </c>
      <c r="G149">
        <v>7.8</v>
      </c>
      <c r="H149">
        <v>2.7</v>
      </c>
      <c r="I149">
        <v>0.1</v>
      </c>
      <c r="J149">
        <v>0.7</v>
      </c>
      <c r="K149">
        <v>1.7</v>
      </c>
      <c r="L149">
        <v>3.6</v>
      </c>
      <c r="M149">
        <v>3.4</v>
      </c>
      <c r="N149">
        <v>3.3</v>
      </c>
      <c r="O149">
        <v>14834.9</v>
      </c>
      <c r="P149">
        <v>144</v>
      </c>
      <c r="Q149">
        <v>184.3</v>
      </c>
      <c r="R149">
        <v>22.7</v>
      </c>
    </row>
    <row r="150" spans="1:18" x14ac:dyDescent="0.25">
      <c r="A150" t="s">
        <v>18</v>
      </c>
      <c r="B150" t="s">
        <v>167</v>
      </c>
      <c r="C150">
        <v>3.6</v>
      </c>
      <c r="D150">
        <v>5.3</v>
      </c>
      <c r="E150">
        <v>-15.1</v>
      </c>
      <c r="F150">
        <v>-13.9</v>
      </c>
      <c r="G150">
        <v>7.7</v>
      </c>
      <c r="H150">
        <v>1.6</v>
      </c>
      <c r="I150">
        <v>0.1</v>
      </c>
      <c r="J150">
        <v>0.8</v>
      </c>
      <c r="K150">
        <v>1.9</v>
      </c>
      <c r="L150">
        <v>3.7</v>
      </c>
      <c r="M150">
        <v>3.5</v>
      </c>
      <c r="N150">
        <v>3.3</v>
      </c>
      <c r="O150">
        <v>16396.2</v>
      </c>
      <c r="P150">
        <v>147.6</v>
      </c>
      <c r="Q150">
        <v>187.2</v>
      </c>
      <c r="R150">
        <v>19</v>
      </c>
    </row>
    <row r="151" spans="1:18" x14ac:dyDescent="0.25">
      <c r="A151" t="s">
        <v>18</v>
      </c>
      <c r="B151" t="s">
        <v>168</v>
      </c>
      <c r="C151">
        <v>0.5</v>
      </c>
      <c r="D151">
        <v>1.7</v>
      </c>
      <c r="E151">
        <v>3</v>
      </c>
      <c r="F151">
        <v>3.3</v>
      </c>
      <c r="G151">
        <v>7.5</v>
      </c>
      <c r="H151">
        <v>-0.4</v>
      </c>
      <c r="I151">
        <v>0.1</v>
      </c>
      <c r="J151">
        <v>0.9</v>
      </c>
      <c r="K151">
        <v>2</v>
      </c>
      <c r="L151">
        <v>3.8</v>
      </c>
      <c r="M151">
        <v>3.7</v>
      </c>
      <c r="N151">
        <v>3.3</v>
      </c>
      <c r="O151">
        <v>16771.3</v>
      </c>
      <c r="P151">
        <v>151.5</v>
      </c>
      <c r="Q151">
        <v>196.5</v>
      </c>
      <c r="R151">
        <v>20.5</v>
      </c>
    </row>
    <row r="152" spans="1:18" x14ac:dyDescent="0.25">
      <c r="A152" t="s">
        <v>18</v>
      </c>
      <c r="B152" t="s">
        <v>169</v>
      </c>
      <c r="C152">
        <v>3.2</v>
      </c>
      <c r="D152">
        <v>5.2</v>
      </c>
      <c r="E152">
        <v>1.7</v>
      </c>
      <c r="F152">
        <v>3.4</v>
      </c>
      <c r="G152">
        <v>7.2</v>
      </c>
      <c r="H152">
        <v>2.2000000000000002</v>
      </c>
      <c r="I152">
        <v>0</v>
      </c>
      <c r="J152">
        <v>1.5</v>
      </c>
      <c r="K152">
        <v>2.7</v>
      </c>
      <c r="L152">
        <v>4.7</v>
      </c>
      <c r="M152">
        <v>4.4000000000000004</v>
      </c>
      <c r="N152">
        <v>3.3</v>
      </c>
      <c r="O152">
        <v>17718.3</v>
      </c>
      <c r="P152">
        <v>155.19999999999999</v>
      </c>
      <c r="Q152">
        <v>206.9</v>
      </c>
      <c r="R152">
        <v>17</v>
      </c>
    </row>
    <row r="153" spans="1:18" x14ac:dyDescent="0.25">
      <c r="A153" t="s">
        <v>18</v>
      </c>
      <c r="B153" t="s">
        <v>170</v>
      </c>
      <c r="C153">
        <v>3.2</v>
      </c>
      <c r="D153">
        <v>5.7</v>
      </c>
      <c r="E153">
        <v>1.6</v>
      </c>
      <c r="F153">
        <v>3.3</v>
      </c>
      <c r="G153">
        <v>6.9</v>
      </c>
      <c r="H153">
        <v>1.5</v>
      </c>
      <c r="I153">
        <v>0.1</v>
      </c>
      <c r="J153">
        <v>1.4</v>
      </c>
      <c r="K153">
        <v>2.8</v>
      </c>
      <c r="L153">
        <v>4.5</v>
      </c>
      <c r="M153">
        <v>4.3</v>
      </c>
      <c r="N153">
        <v>3.3</v>
      </c>
      <c r="O153">
        <v>19413.2</v>
      </c>
      <c r="P153">
        <v>158.30000000000001</v>
      </c>
      <c r="Q153">
        <v>211.1</v>
      </c>
      <c r="R153">
        <v>20.3</v>
      </c>
    </row>
    <row r="154" spans="1:18" x14ac:dyDescent="0.25">
      <c r="A154" t="s">
        <v>18</v>
      </c>
      <c r="B154" t="s">
        <v>171</v>
      </c>
      <c r="C154">
        <v>-1.1000000000000001</v>
      </c>
      <c r="D154">
        <v>0.5</v>
      </c>
      <c r="E154">
        <v>5.7</v>
      </c>
      <c r="F154">
        <v>7.7</v>
      </c>
      <c r="G154">
        <v>6.7</v>
      </c>
      <c r="H154">
        <v>2.5</v>
      </c>
      <c r="I154">
        <v>0</v>
      </c>
      <c r="J154">
        <v>1.6</v>
      </c>
      <c r="K154">
        <v>2.8</v>
      </c>
      <c r="L154">
        <v>4.4000000000000004</v>
      </c>
      <c r="M154">
        <v>4.4000000000000004</v>
      </c>
      <c r="N154">
        <v>3.3</v>
      </c>
      <c r="O154">
        <v>19711.2</v>
      </c>
      <c r="P154">
        <v>160.30000000000001</v>
      </c>
      <c r="Q154">
        <v>209.5</v>
      </c>
      <c r="R154">
        <v>21.4</v>
      </c>
    </row>
    <row r="155" spans="1:18" x14ac:dyDescent="0.25">
      <c r="A155" t="s">
        <v>18</v>
      </c>
      <c r="B155" t="s">
        <v>172</v>
      </c>
      <c r="C155">
        <v>5.5</v>
      </c>
      <c r="D155">
        <v>7.9</v>
      </c>
      <c r="E155">
        <v>5.6</v>
      </c>
      <c r="F155">
        <v>7.6</v>
      </c>
      <c r="G155">
        <v>6.2</v>
      </c>
      <c r="H155">
        <v>2.1</v>
      </c>
      <c r="I155">
        <v>0</v>
      </c>
      <c r="J155">
        <v>1.7</v>
      </c>
      <c r="K155">
        <v>2.7</v>
      </c>
      <c r="L155">
        <v>4</v>
      </c>
      <c r="M155">
        <v>4.2</v>
      </c>
      <c r="N155">
        <v>3.3</v>
      </c>
      <c r="O155">
        <v>20568.7</v>
      </c>
      <c r="P155">
        <v>161.4</v>
      </c>
      <c r="Q155">
        <v>214.7</v>
      </c>
      <c r="R155">
        <v>17</v>
      </c>
    </row>
    <row r="156" spans="1:18" x14ac:dyDescent="0.25">
      <c r="A156" t="s">
        <v>18</v>
      </c>
      <c r="B156" t="s">
        <v>173</v>
      </c>
      <c r="C156">
        <v>5</v>
      </c>
      <c r="D156">
        <v>6.8</v>
      </c>
      <c r="E156">
        <v>4.8</v>
      </c>
      <c r="F156">
        <v>5.9</v>
      </c>
      <c r="G156">
        <v>6.1</v>
      </c>
      <c r="H156">
        <v>1</v>
      </c>
      <c r="I156">
        <v>0</v>
      </c>
      <c r="J156">
        <v>1.7</v>
      </c>
      <c r="K156">
        <v>2.5</v>
      </c>
      <c r="L156">
        <v>3.9</v>
      </c>
      <c r="M156">
        <v>4.0999999999999996</v>
      </c>
      <c r="N156">
        <v>3.3</v>
      </c>
      <c r="O156">
        <v>20458.8</v>
      </c>
      <c r="P156">
        <v>163.6</v>
      </c>
      <c r="Q156">
        <v>218.7</v>
      </c>
      <c r="R156">
        <v>17</v>
      </c>
    </row>
    <row r="157" spans="1:18" x14ac:dyDescent="0.25">
      <c r="A157" t="s">
        <v>18</v>
      </c>
      <c r="B157" t="s">
        <v>174</v>
      </c>
      <c r="C157">
        <v>2.2999999999999998</v>
      </c>
      <c r="D157">
        <v>2.9</v>
      </c>
      <c r="E157">
        <v>5.4</v>
      </c>
      <c r="F157">
        <v>4.9000000000000004</v>
      </c>
      <c r="G157">
        <v>5.7</v>
      </c>
      <c r="H157">
        <v>-1</v>
      </c>
      <c r="I157">
        <v>0</v>
      </c>
      <c r="J157">
        <v>1.6</v>
      </c>
      <c r="K157">
        <v>2.2999999999999998</v>
      </c>
      <c r="L157">
        <v>4</v>
      </c>
      <c r="M157">
        <v>4</v>
      </c>
      <c r="N157">
        <v>3.3</v>
      </c>
      <c r="O157">
        <v>21424.6</v>
      </c>
      <c r="P157">
        <v>166.1</v>
      </c>
      <c r="Q157">
        <v>226.6</v>
      </c>
      <c r="R157">
        <v>26.3</v>
      </c>
    </row>
    <row r="158" spans="1:18" x14ac:dyDescent="0.25">
      <c r="A158" t="s">
        <v>18</v>
      </c>
      <c r="B158" t="s">
        <v>175</v>
      </c>
      <c r="C158">
        <v>3.2</v>
      </c>
      <c r="D158">
        <v>3</v>
      </c>
      <c r="E158">
        <v>4.5999999999999996</v>
      </c>
      <c r="F158">
        <v>2.8</v>
      </c>
      <c r="G158">
        <v>5.5</v>
      </c>
      <c r="H158">
        <v>-2.6</v>
      </c>
      <c r="I158">
        <v>0</v>
      </c>
      <c r="J158">
        <v>1.5</v>
      </c>
      <c r="K158">
        <v>2</v>
      </c>
      <c r="L158">
        <v>3.9</v>
      </c>
      <c r="M158">
        <v>3.7</v>
      </c>
      <c r="N158">
        <v>3.3</v>
      </c>
      <c r="O158">
        <v>21707.599999999999</v>
      </c>
      <c r="P158">
        <v>168.2</v>
      </c>
      <c r="Q158">
        <v>241.4</v>
      </c>
      <c r="R158">
        <v>22.4</v>
      </c>
    </row>
    <row r="159" spans="1:18" x14ac:dyDescent="0.25">
      <c r="A159" t="s">
        <v>18</v>
      </c>
      <c r="B159" t="s">
        <v>176</v>
      </c>
      <c r="C159">
        <v>3</v>
      </c>
      <c r="D159">
        <v>5.3</v>
      </c>
      <c r="E159">
        <v>3</v>
      </c>
      <c r="F159">
        <v>5.0999999999999996</v>
      </c>
      <c r="G159">
        <v>5.4</v>
      </c>
      <c r="H159">
        <v>2.8</v>
      </c>
      <c r="I159">
        <v>0</v>
      </c>
      <c r="J159">
        <v>1.5</v>
      </c>
      <c r="K159">
        <v>2.2000000000000002</v>
      </c>
      <c r="L159">
        <v>3.9</v>
      </c>
      <c r="M159">
        <v>3.8</v>
      </c>
      <c r="N159">
        <v>3.3</v>
      </c>
      <c r="O159">
        <v>21630.9</v>
      </c>
      <c r="P159">
        <v>170.2</v>
      </c>
      <c r="Q159">
        <v>244.9</v>
      </c>
      <c r="R159">
        <v>18.899999999999999</v>
      </c>
    </row>
    <row r="160" spans="1:18" x14ac:dyDescent="0.25">
      <c r="A160" t="s">
        <v>18</v>
      </c>
      <c r="B160" t="s">
        <v>177</v>
      </c>
      <c r="C160">
        <v>1.3</v>
      </c>
      <c r="D160">
        <v>2.8</v>
      </c>
      <c r="E160">
        <v>3</v>
      </c>
      <c r="F160">
        <v>4.0999999999999996</v>
      </c>
      <c r="G160">
        <v>5.0999999999999996</v>
      </c>
      <c r="H160">
        <v>1.6</v>
      </c>
      <c r="I160">
        <v>0</v>
      </c>
      <c r="J160">
        <v>1.6</v>
      </c>
      <c r="K160">
        <v>2.2999999999999998</v>
      </c>
      <c r="L160">
        <v>4.3</v>
      </c>
      <c r="M160">
        <v>4</v>
      </c>
      <c r="N160">
        <v>3.3</v>
      </c>
      <c r="O160">
        <v>19959.3</v>
      </c>
      <c r="P160">
        <v>172.6</v>
      </c>
      <c r="Q160">
        <v>247.1</v>
      </c>
      <c r="R160">
        <v>40.700000000000003</v>
      </c>
    </row>
    <row r="161" spans="1:26" x14ac:dyDescent="0.25">
      <c r="A161" t="s">
        <v>18</v>
      </c>
      <c r="B161" t="s">
        <v>178</v>
      </c>
      <c r="C161">
        <v>0.1</v>
      </c>
      <c r="D161">
        <v>0.1</v>
      </c>
      <c r="E161">
        <v>1.3</v>
      </c>
      <c r="F161">
        <v>0.9</v>
      </c>
      <c r="G161">
        <v>5</v>
      </c>
      <c r="H161">
        <v>0</v>
      </c>
      <c r="I161">
        <v>0.1</v>
      </c>
      <c r="J161">
        <v>1.6</v>
      </c>
      <c r="K161">
        <v>2.2000000000000002</v>
      </c>
      <c r="L161">
        <v>4.4000000000000004</v>
      </c>
      <c r="M161">
        <v>3.9</v>
      </c>
      <c r="N161">
        <v>3.3</v>
      </c>
      <c r="O161">
        <v>21100.9</v>
      </c>
      <c r="P161">
        <v>175.1</v>
      </c>
      <c r="Q161">
        <v>247.1</v>
      </c>
      <c r="R161">
        <v>24.4</v>
      </c>
    </row>
    <row r="162" spans="1:26" x14ac:dyDescent="0.25">
      <c r="A162" t="s">
        <v>18</v>
      </c>
      <c r="B162" t="s">
        <v>179</v>
      </c>
      <c r="C162">
        <v>2</v>
      </c>
      <c r="D162">
        <v>1.6</v>
      </c>
      <c r="E162">
        <v>2.7</v>
      </c>
      <c r="F162">
        <v>2.9</v>
      </c>
      <c r="G162">
        <v>4.9000000000000004</v>
      </c>
      <c r="H162">
        <v>-0.2</v>
      </c>
      <c r="I162">
        <v>0.3</v>
      </c>
      <c r="J162">
        <v>1.4</v>
      </c>
      <c r="K162">
        <v>2</v>
      </c>
      <c r="L162">
        <v>4.5</v>
      </c>
      <c r="M162">
        <v>3.7</v>
      </c>
      <c r="N162">
        <v>3.5</v>
      </c>
      <c r="O162">
        <v>21179.4</v>
      </c>
      <c r="P162">
        <v>177.2</v>
      </c>
      <c r="Q162">
        <v>239.1</v>
      </c>
      <c r="R162">
        <v>28.1</v>
      </c>
    </row>
    <row r="163" spans="1:26" x14ac:dyDescent="0.25">
      <c r="A163" t="s">
        <v>18</v>
      </c>
      <c r="B163" t="s">
        <v>180</v>
      </c>
      <c r="C163">
        <v>1.9</v>
      </c>
      <c r="D163">
        <v>4.7</v>
      </c>
      <c r="E163">
        <v>-0.4</v>
      </c>
      <c r="F163">
        <v>2</v>
      </c>
      <c r="G163">
        <v>4.9000000000000004</v>
      </c>
      <c r="H163">
        <v>2.9</v>
      </c>
      <c r="I163">
        <v>0.3</v>
      </c>
      <c r="J163">
        <v>1.3</v>
      </c>
      <c r="K163">
        <v>1.8</v>
      </c>
      <c r="L163">
        <v>3.9</v>
      </c>
      <c r="M163">
        <v>3.6</v>
      </c>
      <c r="N163">
        <v>3.5</v>
      </c>
      <c r="O163">
        <v>21621.5</v>
      </c>
      <c r="P163">
        <v>179.3</v>
      </c>
      <c r="Q163">
        <v>244.7</v>
      </c>
      <c r="R163">
        <v>25.8</v>
      </c>
    </row>
    <row r="164" spans="1:26" x14ac:dyDescent="0.25">
      <c r="A164" t="s">
        <v>18</v>
      </c>
      <c r="B164" t="s">
        <v>181</v>
      </c>
      <c r="C164">
        <v>2.2000000000000002</v>
      </c>
      <c r="D164">
        <v>3.7</v>
      </c>
      <c r="E164">
        <v>1.8</v>
      </c>
      <c r="F164">
        <v>3.5</v>
      </c>
      <c r="G164">
        <v>4.9000000000000004</v>
      </c>
      <c r="H164">
        <v>1.9</v>
      </c>
      <c r="I164">
        <v>0.3</v>
      </c>
      <c r="J164">
        <v>1.2</v>
      </c>
      <c r="K164">
        <v>1.6</v>
      </c>
      <c r="L164">
        <v>3.5</v>
      </c>
      <c r="M164">
        <v>3.4</v>
      </c>
      <c r="N164">
        <v>3.5</v>
      </c>
      <c r="O164">
        <v>22468.6</v>
      </c>
      <c r="P164">
        <v>181.8</v>
      </c>
      <c r="Q164">
        <v>257.39999999999998</v>
      </c>
      <c r="R164">
        <v>18.100000000000001</v>
      </c>
    </row>
    <row r="165" spans="1:26" x14ac:dyDescent="0.25">
      <c r="A165" t="s">
        <v>18</v>
      </c>
      <c r="B165" t="s">
        <v>182</v>
      </c>
      <c r="C165">
        <v>2</v>
      </c>
      <c r="D165">
        <v>4</v>
      </c>
      <c r="E165">
        <v>2.4</v>
      </c>
      <c r="F165">
        <v>4.3</v>
      </c>
      <c r="G165">
        <v>4.8</v>
      </c>
      <c r="H165">
        <v>2.6</v>
      </c>
      <c r="I165">
        <v>0.4</v>
      </c>
      <c r="J165">
        <v>1.7</v>
      </c>
      <c r="K165">
        <v>2.2000000000000002</v>
      </c>
      <c r="L165">
        <v>3.9</v>
      </c>
      <c r="M165">
        <v>3.8</v>
      </c>
      <c r="N165">
        <v>3.5</v>
      </c>
      <c r="O165">
        <v>23276.7</v>
      </c>
      <c r="P165">
        <v>184.7</v>
      </c>
      <c r="Q165">
        <v>259.5</v>
      </c>
      <c r="R165">
        <v>22.5</v>
      </c>
    </row>
    <row r="166" spans="1:26" x14ac:dyDescent="0.25">
      <c r="A166" t="s">
        <v>18</v>
      </c>
      <c r="B166" t="s">
        <v>183</v>
      </c>
      <c r="C166">
        <v>2.2999999999999998</v>
      </c>
      <c r="D166">
        <v>4.2</v>
      </c>
      <c r="E166">
        <v>4.9000000000000004</v>
      </c>
      <c r="F166">
        <v>7.1</v>
      </c>
      <c r="G166">
        <v>4.5999999999999996</v>
      </c>
      <c r="H166">
        <v>2.8</v>
      </c>
      <c r="I166">
        <v>0.6</v>
      </c>
      <c r="J166">
        <v>2</v>
      </c>
      <c r="K166">
        <v>2.5</v>
      </c>
      <c r="L166">
        <v>4</v>
      </c>
      <c r="M166">
        <v>4.2</v>
      </c>
      <c r="N166">
        <v>3.8</v>
      </c>
      <c r="O166">
        <v>24508.3</v>
      </c>
      <c r="P166">
        <v>187.1</v>
      </c>
      <c r="Q166">
        <v>256.5</v>
      </c>
      <c r="R166">
        <v>13.1</v>
      </c>
    </row>
    <row r="167" spans="1:26" x14ac:dyDescent="0.25">
      <c r="A167" t="s">
        <v>18</v>
      </c>
      <c r="B167" t="s">
        <v>184</v>
      </c>
      <c r="C167">
        <v>2.2000000000000002</v>
      </c>
      <c r="D167">
        <v>3.5</v>
      </c>
      <c r="E167">
        <v>2.7</v>
      </c>
      <c r="F167">
        <v>3.6</v>
      </c>
      <c r="G167">
        <v>4.4000000000000004</v>
      </c>
      <c r="H167">
        <v>0.4</v>
      </c>
      <c r="I167">
        <v>0.9</v>
      </c>
      <c r="J167">
        <v>1.8</v>
      </c>
      <c r="K167">
        <v>2.2999999999999998</v>
      </c>
      <c r="L167">
        <v>3.8</v>
      </c>
      <c r="M167">
        <v>4</v>
      </c>
      <c r="N167">
        <v>4</v>
      </c>
      <c r="O167">
        <v>25125</v>
      </c>
      <c r="P167">
        <v>189.7</v>
      </c>
      <c r="Q167">
        <v>265.3</v>
      </c>
      <c r="R167">
        <v>16</v>
      </c>
    </row>
    <row r="168" spans="1:26" x14ac:dyDescent="0.25">
      <c r="A168" t="s">
        <v>18</v>
      </c>
      <c r="B168" t="s">
        <v>185</v>
      </c>
      <c r="C168">
        <v>3.2</v>
      </c>
      <c r="D168">
        <v>5.4</v>
      </c>
      <c r="E168">
        <v>2.2999999999999998</v>
      </c>
      <c r="F168">
        <v>4.0999999999999996</v>
      </c>
      <c r="G168">
        <v>4.3</v>
      </c>
      <c r="H168">
        <v>2.2000000000000002</v>
      </c>
      <c r="I168">
        <v>1</v>
      </c>
      <c r="J168">
        <v>1.8</v>
      </c>
      <c r="K168">
        <v>2.2999999999999998</v>
      </c>
      <c r="L168">
        <v>3.7</v>
      </c>
      <c r="M168">
        <v>3.9</v>
      </c>
      <c r="N168">
        <v>4.3</v>
      </c>
      <c r="O168">
        <v>26148.5</v>
      </c>
      <c r="P168">
        <v>192.9</v>
      </c>
      <c r="Q168">
        <v>270.39999999999998</v>
      </c>
      <c r="R168">
        <v>16</v>
      </c>
    </row>
    <row r="169" spans="1:26" x14ac:dyDescent="0.25">
      <c r="A169" t="s">
        <v>18</v>
      </c>
      <c r="B169" t="s">
        <v>186</v>
      </c>
      <c r="C169">
        <v>3.5</v>
      </c>
      <c r="D169">
        <v>6.4</v>
      </c>
      <c r="E169">
        <v>3.7</v>
      </c>
      <c r="F169">
        <v>6.5</v>
      </c>
      <c r="G169">
        <v>4.0999999999999996</v>
      </c>
      <c r="H169">
        <v>3.1</v>
      </c>
      <c r="I169">
        <v>1.2</v>
      </c>
      <c r="J169">
        <v>2.1</v>
      </c>
      <c r="K169">
        <v>2.4</v>
      </c>
      <c r="L169">
        <v>3.7</v>
      </c>
      <c r="M169">
        <v>3.9</v>
      </c>
      <c r="N169">
        <v>4.3</v>
      </c>
      <c r="O169">
        <v>27673.200000000001</v>
      </c>
      <c r="P169">
        <v>196.1</v>
      </c>
      <c r="Q169">
        <v>279.3</v>
      </c>
      <c r="R169">
        <v>13.1</v>
      </c>
    </row>
    <row r="170" spans="1:26" x14ac:dyDescent="0.25">
      <c r="A170" t="s">
        <v>18</v>
      </c>
      <c r="B170" t="s">
        <v>187</v>
      </c>
      <c r="C170">
        <v>2.6</v>
      </c>
      <c r="D170">
        <v>5</v>
      </c>
      <c r="E170">
        <v>6.9</v>
      </c>
      <c r="F170">
        <v>9.6</v>
      </c>
      <c r="G170">
        <v>4.0999999999999996</v>
      </c>
      <c r="H170">
        <v>3.2</v>
      </c>
      <c r="I170">
        <v>1.6</v>
      </c>
      <c r="J170">
        <v>2.5</v>
      </c>
      <c r="K170">
        <v>2.8</v>
      </c>
      <c r="L170">
        <v>4.0999999999999996</v>
      </c>
      <c r="M170">
        <v>4.3</v>
      </c>
      <c r="N170">
        <v>4.5</v>
      </c>
      <c r="O170">
        <v>27383</v>
      </c>
      <c r="P170">
        <v>199.2</v>
      </c>
      <c r="Q170">
        <v>274.3</v>
      </c>
      <c r="R170">
        <v>37.299999999999997</v>
      </c>
    </row>
    <row r="171" spans="1:26" x14ac:dyDescent="0.25">
      <c r="A171" t="s">
        <v>18</v>
      </c>
      <c r="B171" t="s">
        <v>188</v>
      </c>
      <c r="C171">
        <v>3.5</v>
      </c>
      <c r="D171">
        <v>7.1</v>
      </c>
      <c r="E171">
        <v>2.7</v>
      </c>
      <c r="F171">
        <v>4.9000000000000004</v>
      </c>
      <c r="G171">
        <v>3.9</v>
      </c>
      <c r="H171">
        <v>2.1</v>
      </c>
      <c r="I171">
        <v>1.8</v>
      </c>
      <c r="J171">
        <v>2.8</v>
      </c>
      <c r="K171">
        <v>2.9</v>
      </c>
      <c r="L171">
        <v>4.5</v>
      </c>
      <c r="M171">
        <v>4.5</v>
      </c>
      <c r="N171">
        <v>4.8</v>
      </c>
      <c r="O171">
        <v>28313.8</v>
      </c>
      <c r="P171">
        <v>201.5</v>
      </c>
      <c r="Q171">
        <v>288.39999999999998</v>
      </c>
      <c r="R171">
        <v>23.6</v>
      </c>
    </row>
    <row r="172" spans="1:26" x14ac:dyDescent="0.25">
      <c r="A172" t="s">
        <v>18</v>
      </c>
      <c r="B172" t="s">
        <v>189</v>
      </c>
      <c r="C172">
        <v>2.9</v>
      </c>
      <c r="D172">
        <v>4.8</v>
      </c>
      <c r="E172">
        <v>3.3</v>
      </c>
      <c r="F172">
        <v>4.9000000000000004</v>
      </c>
      <c r="G172">
        <v>3.8</v>
      </c>
      <c r="H172">
        <v>2</v>
      </c>
      <c r="I172">
        <v>2</v>
      </c>
      <c r="J172">
        <v>2.8</v>
      </c>
      <c r="K172">
        <v>2.9</v>
      </c>
      <c r="L172">
        <v>4.5</v>
      </c>
      <c r="M172">
        <v>4.5999999999999996</v>
      </c>
      <c r="N172">
        <v>5</v>
      </c>
      <c r="O172">
        <v>30189.599999999999</v>
      </c>
      <c r="P172">
        <v>203.3</v>
      </c>
      <c r="Q172">
        <v>278.89999999999998</v>
      </c>
      <c r="R172">
        <v>16.100000000000001</v>
      </c>
    </row>
    <row r="173" spans="1:26" x14ac:dyDescent="0.25">
      <c r="A173" t="s">
        <v>18</v>
      </c>
      <c r="B173" t="s">
        <v>190</v>
      </c>
      <c r="C173">
        <v>1.1000000000000001</v>
      </c>
      <c r="D173">
        <v>2.9</v>
      </c>
      <c r="E173">
        <v>2.8</v>
      </c>
      <c r="F173">
        <v>4.2</v>
      </c>
      <c r="G173">
        <v>3.8</v>
      </c>
      <c r="H173">
        <v>1.5</v>
      </c>
      <c r="I173">
        <v>2.2999999999999998</v>
      </c>
      <c r="J173">
        <v>2.9</v>
      </c>
      <c r="K173">
        <v>3</v>
      </c>
      <c r="L173">
        <v>4.8</v>
      </c>
      <c r="M173">
        <v>4.8</v>
      </c>
      <c r="N173">
        <v>5.3</v>
      </c>
      <c r="O173">
        <v>25724.5</v>
      </c>
      <c r="P173">
        <v>204.8</v>
      </c>
      <c r="Q173">
        <v>280.3</v>
      </c>
      <c r="R173">
        <v>36.1</v>
      </c>
    </row>
    <row r="174" spans="1:26" x14ac:dyDescent="0.25">
      <c r="A174" t="s">
        <v>18</v>
      </c>
      <c r="B174" t="s">
        <v>191</v>
      </c>
      <c r="C174">
        <v>3.1</v>
      </c>
      <c r="D174">
        <v>3.9</v>
      </c>
      <c r="E174">
        <v>4.5</v>
      </c>
      <c r="F174">
        <v>4.9000000000000004</v>
      </c>
      <c r="G174">
        <v>3.9</v>
      </c>
      <c r="H174">
        <v>0.9</v>
      </c>
      <c r="I174">
        <v>2.4</v>
      </c>
      <c r="J174">
        <v>2.5</v>
      </c>
      <c r="K174">
        <v>2.7</v>
      </c>
      <c r="L174">
        <v>4.5</v>
      </c>
      <c r="M174">
        <v>4.4000000000000004</v>
      </c>
      <c r="N174">
        <v>5.5</v>
      </c>
      <c r="O174">
        <v>29193.9</v>
      </c>
      <c r="P174">
        <v>206.3</v>
      </c>
      <c r="Q174">
        <v>289.39999999999998</v>
      </c>
      <c r="R174">
        <v>25.5</v>
      </c>
    </row>
    <row r="175" spans="1:26" x14ac:dyDescent="0.25">
      <c r="A175" t="s">
        <v>18</v>
      </c>
      <c r="B175" t="s">
        <v>192</v>
      </c>
      <c r="C175">
        <v>2</v>
      </c>
      <c r="D175">
        <v>4.7</v>
      </c>
      <c r="E175">
        <v>1.5</v>
      </c>
      <c r="F175">
        <v>3.9</v>
      </c>
      <c r="G175">
        <v>3.6</v>
      </c>
      <c r="H175">
        <v>2.9</v>
      </c>
      <c r="I175">
        <v>2.2999999999999998</v>
      </c>
      <c r="J175">
        <v>2.1</v>
      </c>
      <c r="K175">
        <v>2.4</v>
      </c>
      <c r="L175">
        <v>4</v>
      </c>
      <c r="M175">
        <v>4</v>
      </c>
      <c r="N175">
        <v>5.5</v>
      </c>
      <c r="O175">
        <v>30243.8</v>
      </c>
      <c r="P175">
        <v>208.1</v>
      </c>
      <c r="Q175">
        <v>302.60000000000002</v>
      </c>
      <c r="R175">
        <v>20.6</v>
      </c>
    </row>
    <row r="176" spans="1:26" x14ac:dyDescent="0.25">
      <c r="A176" t="s">
        <v>18</v>
      </c>
      <c r="B176" t="s">
        <v>193</v>
      </c>
      <c r="C176">
        <v>2.1</v>
      </c>
      <c r="D176">
        <v>3.8</v>
      </c>
      <c r="E176">
        <v>2.9</v>
      </c>
      <c r="F176">
        <v>4.5</v>
      </c>
      <c r="G176">
        <v>3.6</v>
      </c>
      <c r="H176">
        <v>1.8</v>
      </c>
      <c r="I176">
        <v>2</v>
      </c>
      <c r="J176">
        <v>1.7</v>
      </c>
      <c r="K176">
        <v>1.8</v>
      </c>
      <c r="L176">
        <v>3.4</v>
      </c>
      <c r="M176">
        <v>3.7</v>
      </c>
      <c r="N176">
        <v>5.3</v>
      </c>
      <c r="O176">
        <v>30441.8</v>
      </c>
      <c r="P176">
        <v>210.2</v>
      </c>
      <c r="Q176">
        <v>310.89999999999998</v>
      </c>
      <c r="R176">
        <v>24.6</v>
      </c>
      <c r="S176">
        <f t="shared" ref="S176:S190" si="0">K176-I176</f>
        <v>-0.19999999999999996</v>
      </c>
      <c r="T176">
        <f t="shared" ref="T176:T190" si="1">LN(Q176/Q172)</f>
        <v>0.10861802243126495</v>
      </c>
      <c r="U176">
        <f t="shared" ref="U176:U190" si="2">S176*T176</f>
        <v>-2.1723604486252986E-2</v>
      </c>
      <c r="W176">
        <f t="shared" ref="W176:W190" si="3">0.012236 + (-0.003761*S176) + (0.131542*T176)</f>
        <v>2.7276031906653453E-2</v>
      </c>
      <c r="X176">
        <f t="shared" ref="X176:X190" si="4">0.022531 + (-0.007714*S176)+(0.116173*T176)</f>
        <v>3.669228151990734E-2</v>
      </c>
      <c r="Y176">
        <f t="shared" ref="Y176:Y190" si="5">0.038528+ (-0.012381*S176)+(-0.048423*T176)+(0.05259*U176)</f>
        <v>3.4602145139878811E-2</v>
      </c>
      <c r="Z176">
        <f t="shared" ref="Z176:Z190" si="6">0.022307 +(-0.008596*S176)+(0.040856*U176)</f>
        <v>2.313866041510965E-2</v>
      </c>
    </row>
    <row r="177" spans="1:26" x14ac:dyDescent="0.25">
      <c r="A177" t="s">
        <v>18</v>
      </c>
      <c r="B177" t="s">
        <v>194</v>
      </c>
      <c r="C177">
        <v>2</v>
      </c>
      <c r="D177">
        <v>4</v>
      </c>
      <c r="E177">
        <v>2.1</v>
      </c>
      <c r="F177">
        <v>4.5</v>
      </c>
      <c r="G177">
        <v>3.5</v>
      </c>
      <c r="H177">
        <v>2.6</v>
      </c>
      <c r="I177">
        <v>1.6</v>
      </c>
      <c r="J177">
        <v>1.6</v>
      </c>
      <c r="K177">
        <v>1.8</v>
      </c>
      <c r="L177">
        <v>3.3</v>
      </c>
      <c r="M177">
        <v>3.7</v>
      </c>
      <c r="N177">
        <v>4.8</v>
      </c>
      <c r="O177">
        <v>33035.4</v>
      </c>
      <c r="P177">
        <v>211.5</v>
      </c>
      <c r="Q177">
        <v>316</v>
      </c>
      <c r="R177">
        <v>20.6</v>
      </c>
      <c r="S177">
        <f t="shared" si="0"/>
        <v>0.19999999999999996</v>
      </c>
      <c r="T177">
        <f t="shared" si="1"/>
        <v>0.11988175541616952</v>
      </c>
      <c r="U177">
        <f t="shared" si="2"/>
        <v>2.3976351083233899E-2</v>
      </c>
      <c r="W177">
        <f t="shared" si="3"/>
        <v>2.725328587095377E-2</v>
      </c>
      <c r="X177">
        <f t="shared" si="4"/>
        <v>3.4915223171962662E-2</v>
      </c>
      <c r="Y177">
        <f t="shared" si="5"/>
        <v>3.1507682060950094E-2</v>
      </c>
      <c r="Z177">
        <f t="shared" si="6"/>
        <v>2.1567377799856603E-2</v>
      </c>
    </row>
    <row r="178" spans="1:26" x14ac:dyDescent="0.25">
      <c r="A178" s="3" t="s">
        <v>195</v>
      </c>
      <c r="B178" s="3" t="s">
        <v>196</v>
      </c>
      <c r="C178" s="3">
        <v>1.6</v>
      </c>
      <c r="D178" s="3">
        <v>3.7</v>
      </c>
      <c r="E178" s="3">
        <v>2.2000000000000002</v>
      </c>
      <c r="F178" s="3">
        <v>4.0999999999999996</v>
      </c>
      <c r="G178" s="3">
        <v>3.6</v>
      </c>
      <c r="H178" s="3">
        <v>2.2000000000000002</v>
      </c>
      <c r="I178" s="3">
        <v>1.6</v>
      </c>
      <c r="J178" s="3">
        <v>1.7</v>
      </c>
      <c r="K178" s="3">
        <v>1.8</v>
      </c>
      <c r="L178" s="3">
        <v>3.3</v>
      </c>
      <c r="M178" s="3">
        <v>3.6</v>
      </c>
      <c r="N178" s="3">
        <v>4.8</v>
      </c>
      <c r="O178" s="3">
        <v>33381.4</v>
      </c>
      <c r="P178" s="3">
        <v>212.9</v>
      </c>
      <c r="Q178" s="3">
        <v>318.7</v>
      </c>
      <c r="R178" s="3">
        <v>22.8</v>
      </c>
      <c r="S178" s="3">
        <f t="shared" si="0"/>
        <v>0.19999999999999996</v>
      </c>
      <c r="T178" s="3">
        <f t="shared" si="1"/>
        <v>9.6440407225907368E-2</v>
      </c>
      <c r="U178" s="3">
        <f t="shared" si="2"/>
        <v>1.928808144518147E-2</v>
      </c>
      <c r="V178" s="3"/>
      <c r="W178" s="3">
        <f t="shared" si="3"/>
        <v>2.4169764047310305E-2</v>
      </c>
      <c r="X178" s="3">
        <f t="shared" si="4"/>
        <v>3.2191971428655333E-2</v>
      </c>
      <c r="Y178" s="3">
        <f t="shared" si="5"/>
        <v>3.2396226364101985E-2</v>
      </c>
      <c r="Z178">
        <f t="shared" si="6"/>
        <v>2.1375833855524336E-2</v>
      </c>
    </row>
    <row r="179" spans="1:26" x14ac:dyDescent="0.25">
      <c r="A179" s="3" t="s">
        <v>195</v>
      </c>
      <c r="B179" s="3" t="s">
        <v>197</v>
      </c>
      <c r="C179" s="3">
        <v>1.9</v>
      </c>
      <c r="D179" s="3">
        <v>4</v>
      </c>
      <c r="E179" s="3">
        <v>2</v>
      </c>
      <c r="F179" s="3">
        <v>3.8</v>
      </c>
      <c r="G179" s="3">
        <v>3.6</v>
      </c>
      <c r="H179" s="3">
        <v>2.1</v>
      </c>
      <c r="I179" s="3">
        <v>1.5</v>
      </c>
      <c r="J179" s="3">
        <v>1.7</v>
      </c>
      <c r="K179" s="3">
        <v>1.9</v>
      </c>
      <c r="L179" s="3">
        <v>3.4</v>
      </c>
      <c r="M179" s="3">
        <v>3.6</v>
      </c>
      <c r="N179" s="3">
        <v>4.7</v>
      </c>
      <c r="O179" s="3">
        <v>33753.800000000003</v>
      </c>
      <c r="P179" s="3">
        <v>214.2</v>
      </c>
      <c r="Q179" s="3">
        <v>322.8</v>
      </c>
      <c r="R179" s="3">
        <v>24.5</v>
      </c>
      <c r="S179" s="3">
        <f t="shared" si="0"/>
        <v>0.39999999999999991</v>
      </c>
      <c r="T179" s="3">
        <f t="shared" si="1"/>
        <v>6.4621135041538061E-2</v>
      </c>
      <c r="U179" s="3">
        <f t="shared" si="2"/>
        <v>2.5848454016615219E-2</v>
      </c>
      <c r="V179" s="3"/>
      <c r="W179" s="3">
        <f t="shared" si="3"/>
        <v>1.9231993345634E-2</v>
      </c>
      <c r="X179" s="3">
        <f t="shared" si="4"/>
        <v>2.6952631121180598E-2</v>
      </c>
      <c r="Y179" s="3">
        <f t="shared" si="5"/>
        <v>3.1805820974617392E-2</v>
      </c>
      <c r="Z179">
        <f t="shared" si="6"/>
        <v>1.9924664437302834E-2</v>
      </c>
    </row>
    <row r="180" spans="1:26" x14ac:dyDescent="0.25">
      <c r="A180" s="3" t="s">
        <v>195</v>
      </c>
      <c r="B180" s="3" t="s">
        <v>198</v>
      </c>
      <c r="C180" s="3">
        <v>1.8</v>
      </c>
      <c r="D180" s="3">
        <v>3.9</v>
      </c>
      <c r="E180" s="3">
        <v>1.9</v>
      </c>
      <c r="F180" s="3">
        <v>3.6</v>
      </c>
      <c r="G180" s="3">
        <v>3.6</v>
      </c>
      <c r="H180" s="3">
        <v>2</v>
      </c>
      <c r="I180" s="3">
        <v>1.5</v>
      </c>
      <c r="J180" s="3">
        <v>1.7</v>
      </c>
      <c r="K180" s="3">
        <v>1.9</v>
      </c>
      <c r="L180" s="3">
        <v>3.5</v>
      </c>
      <c r="M180" s="3">
        <v>3.6</v>
      </c>
      <c r="N180" s="3">
        <v>4.7</v>
      </c>
      <c r="O180" s="3">
        <v>34123</v>
      </c>
      <c r="P180" s="3">
        <v>215.5</v>
      </c>
      <c r="Q180" s="3">
        <v>326.8</v>
      </c>
      <c r="R180" s="3">
        <v>25.3</v>
      </c>
      <c r="S180" s="3">
        <f t="shared" si="0"/>
        <v>0.39999999999999991</v>
      </c>
      <c r="T180" s="3">
        <f t="shared" si="1"/>
        <v>4.9877045921139868E-2</v>
      </c>
      <c r="U180" s="3">
        <f t="shared" si="2"/>
        <v>1.9950818368455941E-2</v>
      </c>
      <c r="V180" s="3"/>
      <c r="W180" s="3">
        <f t="shared" si="3"/>
        <v>1.7292526374558581E-2</v>
      </c>
      <c r="X180" s="3">
        <f t="shared" si="4"/>
        <v>2.5239766055796579E-2</v>
      </c>
      <c r="Y180" s="3">
        <f t="shared" si="5"/>
        <v>3.2209617343357741E-2</v>
      </c>
      <c r="Z180">
        <f t="shared" si="6"/>
        <v>1.9683710635261639E-2</v>
      </c>
    </row>
    <row r="181" spans="1:26" x14ac:dyDescent="0.25">
      <c r="A181" s="3" t="s">
        <v>195</v>
      </c>
      <c r="B181" s="3" t="s">
        <v>199</v>
      </c>
      <c r="C181" s="3">
        <v>1.9</v>
      </c>
      <c r="D181" s="3">
        <v>4</v>
      </c>
      <c r="E181" s="3">
        <v>2.1</v>
      </c>
      <c r="F181" s="3">
        <v>3.7</v>
      </c>
      <c r="G181" s="3">
        <v>3.7</v>
      </c>
      <c r="H181" s="3">
        <v>1.9</v>
      </c>
      <c r="I181" s="3">
        <v>1.4</v>
      </c>
      <c r="J181" s="3">
        <v>1.8</v>
      </c>
      <c r="K181" s="3">
        <v>2</v>
      </c>
      <c r="L181" s="3">
        <v>3.5</v>
      </c>
      <c r="M181" s="3">
        <v>3.5</v>
      </c>
      <c r="N181" s="3">
        <v>4.5999999999999996</v>
      </c>
      <c r="O181" s="3">
        <v>34508.1</v>
      </c>
      <c r="P181" s="3">
        <v>216.9</v>
      </c>
      <c r="Q181" s="3">
        <v>330.9</v>
      </c>
      <c r="R181" s="3">
        <v>25.8</v>
      </c>
      <c r="S181" s="3">
        <f t="shared" si="0"/>
        <v>0.60000000000000009</v>
      </c>
      <c r="T181" s="3">
        <f t="shared" si="1"/>
        <v>4.607400134065439E-2</v>
      </c>
      <c r="U181" s="3">
        <f t="shared" si="2"/>
        <v>2.7644400804392639E-2</v>
      </c>
      <c r="V181" s="3"/>
      <c r="W181" s="3">
        <f t="shared" si="3"/>
        <v>1.604006628435236E-2</v>
      </c>
      <c r="X181" s="3">
        <f t="shared" si="4"/>
        <v>2.3255154957747839E-2</v>
      </c>
      <c r="Y181" s="3">
        <f t="shared" si="5"/>
        <v>3.0322177671384499E-2</v>
      </c>
      <c r="Z181">
        <f t="shared" si="6"/>
        <v>1.8278839639264268E-2</v>
      </c>
    </row>
    <row r="182" spans="1:26" x14ac:dyDescent="0.25">
      <c r="A182" s="3" t="s">
        <v>195</v>
      </c>
      <c r="B182" s="3" t="s">
        <v>200</v>
      </c>
      <c r="C182" s="3">
        <v>1.9</v>
      </c>
      <c r="D182" s="3">
        <v>4</v>
      </c>
      <c r="E182" s="3">
        <v>2.2000000000000002</v>
      </c>
      <c r="F182" s="3">
        <v>4</v>
      </c>
      <c r="G182" s="3">
        <v>3.7</v>
      </c>
      <c r="H182" s="3">
        <v>2.1</v>
      </c>
      <c r="I182" s="3">
        <v>1.4</v>
      </c>
      <c r="J182" s="3">
        <v>1.8</v>
      </c>
      <c r="K182" s="3">
        <v>2</v>
      </c>
      <c r="L182" s="3">
        <v>3.6</v>
      </c>
      <c r="M182" s="3">
        <v>3.6</v>
      </c>
      <c r="N182" s="3">
        <v>4.5999999999999996</v>
      </c>
      <c r="O182" s="3">
        <v>34894.5</v>
      </c>
      <c r="P182" s="3">
        <v>218.3</v>
      </c>
      <c r="Q182" s="3">
        <v>335.1</v>
      </c>
      <c r="R182" s="3">
        <v>25.9</v>
      </c>
      <c r="S182" s="3">
        <f t="shared" si="0"/>
        <v>0.60000000000000009</v>
      </c>
      <c r="T182" s="3">
        <f t="shared" si="1"/>
        <v>5.0178773319974078E-2</v>
      </c>
      <c r="U182" s="3">
        <f t="shared" si="2"/>
        <v>3.0107263991984452E-2</v>
      </c>
      <c r="V182" s="3"/>
      <c r="W182" s="3">
        <f t="shared" si="3"/>
        <v>1.658001620005603E-2</v>
      </c>
      <c r="X182" s="3">
        <f t="shared" si="4"/>
        <v>2.3732018632901346E-2</v>
      </c>
      <c r="Y182" s="3">
        <f t="shared" si="5"/>
        <v>3.0252934272865354E-2</v>
      </c>
      <c r="Z182">
        <f t="shared" si="6"/>
        <v>1.837946237765652E-2</v>
      </c>
    </row>
    <row r="183" spans="1:26" x14ac:dyDescent="0.25">
      <c r="A183" s="3" t="s">
        <v>195</v>
      </c>
      <c r="B183" s="3" t="s">
        <v>201</v>
      </c>
      <c r="C183" s="3">
        <v>1.9</v>
      </c>
      <c r="D183" s="3">
        <v>4.0999999999999996</v>
      </c>
      <c r="E183" s="3">
        <v>2</v>
      </c>
      <c r="F183" s="3">
        <v>3.8</v>
      </c>
      <c r="G183" s="3">
        <v>3.7</v>
      </c>
      <c r="H183" s="3">
        <v>2.1</v>
      </c>
      <c r="I183" s="3">
        <v>1.4</v>
      </c>
      <c r="J183" s="3">
        <v>1.9</v>
      </c>
      <c r="K183" s="3">
        <v>2.1</v>
      </c>
      <c r="L183" s="3">
        <v>3.7</v>
      </c>
      <c r="M183" s="3">
        <v>3.6</v>
      </c>
      <c r="N183" s="3">
        <v>4.5999999999999996</v>
      </c>
      <c r="O183" s="3">
        <v>35292.400000000001</v>
      </c>
      <c r="P183" s="3">
        <v>219.6</v>
      </c>
      <c r="Q183" s="3">
        <v>339.3</v>
      </c>
      <c r="R183" s="3">
        <v>26.1</v>
      </c>
      <c r="S183" s="3">
        <f t="shared" si="0"/>
        <v>0.70000000000000018</v>
      </c>
      <c r="T183" s="3">
        <f t="shared" si="1"/>
        <v>4.9851735394390702E-2</v>
      </c>
      <c r="U183" s="3">
        <f t="shared" si="2"/>
        <v>3.4896214776073499E-2</v>
      </c>
      <c r="V183" s="3"/>
      <c r="W183" s="3">
        <f t="shared" si="3"/>
        <v>1.6160896977248939E-2</v>
      </c>
      <c r="X183" s="3">
        <f t="shared" si="4"/>
        <v>2.2922625655972549E-2</v>
      </c>
      <c r="Y183" s="3">
        <f t="shared" si="5"/>
        <v>2.9282521352071125E-2</v>
      </c>
      <c r="Z183">
        <f t="shared" si="6"/>
        <v>1.7715519750891258E-2</v>
      </c>
    </row>
    <row r="184" spans="1:26" x14ac:dyDescent="0.25">
      <c r="A184" s="3" t="s">
        <v>195</v>
      </c>
      <c r="B184" s="3" t="s">
        <v>202</v>
      </c>
      <c r="C184" s="3">
        <v>1.9</v>
      </c>
      <c r="D184" s="3">
        <v>4.0999999999999996</v>
      </c>
      <c r="E184" s="3">
        <v>2</v>
      </c>
      <c r="F184" s="3">
        <v>3.8</v>
      </c>
      <c r="G184" s="3">
        <v>3.8</v>
      </c>
      <c r="H184" s="3">
        <v>2.1</v>
      </c>
      <c r="I184" s="3">
        <v>1.5</v>
      </c>
      <c r="J184" s="3">
        <v>2</v>
      </c>
      <c r="K184" s="3">
        <v>2.1</v>
      </c>
      <c r="L184" s="3">
        <v>3.8</v>
      </c>
      <c r="M184" s="3">
        <v>3.7</v>
      </c>
      <c r="N184" s="3">
        <v>4.5999999999999996</v>
      </c>
      <c r="O184" s="3">
        <v>35693.800000000003</v>
      </c>
      <c r="P184" s="3">
        <v>221</v>
      </c>
      <c r="Q184" s="3">
        <v>343.6</v>
      </c>
      <c r="R184" s="3">
        <v>26.3</v>
      </c>
      <c r="S184" s="3">
        <f t="shared" si="0"/>
        <v>0.60000000000000009</v>
      </c>
      <c r="T184" s="3">
        <f t="shared" si="1"/>
        <v>5.0129827124252589E-2</v>
      </c>
      <c r="U184" s="3">
        <f t="shared" si="2"/>
        <v>3.0077896274551558E-2</v>
      </c>
      <c r="V184" s="3"/>
      <c r="W184" s="3">
        <f t="shared" si="3"/>
        <v>1.6573577719578434E-2</v>
      </c>
      <c r="X184" s="3">
        <f t="shared" si="4"/>
        <v>2.3726332406505794E-2</v>
      </c>
      <c r="Y184" s="3">
        <f t="shared" si="5"/>
        <v>3.0253759946240983E-2</v>
      </c>
      <c r="Z184">
        <f t="shared" si="6"/>
        <v>1.837826253019308E-2</v>
      </c>
    </row>
    <row r="185" spans="1:26" x14ac:dyDescent="0.25">
      <c r="A185" s="3" t="s">
        <v>195</v>
      </c>
      <c r="B185" s="3" t="s">
        <v>203</v>
      </c>
      <c r="C185" s="3">
        <v>2</v>
      </c>
      <c r="D185" s="3">
        <v>4.2</v>
      </c>
      <c r="E185" s="3">
        <v>2</v>
      </c>
      <c r="F185" s="3">
        <v>3.8</v>
      </c>
      <c r="G185" s="3">
        <v>3.8</v>
      </c>
      <c r="H185" s="3">
        <v>2.1</v>
      </c>
      <c r="I185" s="3">
        <v>1.5</v>
      </c>
      <c r="J185" s="3">
        <v>2</v>
      </c>
      <c r="K185" s="3">
        <v>2.2000000000000002</v>
      </c>
      <c r="L185" s="3">
        <v>3.8</v>
      </c>
      <c r="M185" s="3">
        <v>3.7</v>
      </c>
      <c r="N185" s="3">
        <v>4.5999999999999996</v>
      </c>
      <c r="O185" s="3">
        <v>36106.5</v>
      </c>
      <c r="P185" s="3">
        <v>222.4</v>
      </c>
      <c r="Q185" s="3">
        <v>347.9</v>
      </c>
      <c r="R185" s="3">
        <v>26.3</v>
      </c>
      <c r="S185" s="3">
        <f t="shared" si="0"/>
        <v>0.70000000000000018</v>
      </c>
      <c r="T185" s="3">
        <f t="shared" si="1"/>
        <v>5.0098867230329927E-2</v>
      </c>
      <c r="U185" s="3">
        <f t="shared" si="2"/>
        <v>3.5069207061230956E-2</v>
      </c>
      <c r="V185" s="3"/>
      <c r="W185" s="3">
        <f t="shared" si="3"/>
        <v>1.6193405193212058E-2</v>
      </c>
      <c r="X185" s="3">
        <f t="shared" si="4"/>
        <v>2.2951335702749119E-2</v>
      </c>
      <c r="Y185" s="3">
        <f t="shared" si="5"/>
        <v>2.9279652151455868E-2</v>
      </c>
      <c r="Z185">
        <f t="shared" si="6"/>
        <v>1.7722587523693652E-2</v>
      </c>
    </row>
    <row r="186" spans="1:26" x14ac:dyDescent="0.25">
      <c r="A186" s="3" t="s">
        <v>195</v>
      </c>
      <c r="B186" s="3" t="s">
        <v>204</v>
      </c>
      <c r="C186" s="3">
        <v>2</v>
      </c>
      <c r="D186" s="3">
        <v>4.2</v>
      </c>
      <c r="E186" s="3">
        <v>2</v>
      </c>
      <c r="F186" s="3">
        <v>3.9</v>
      </c>
      <c r="G186" s="3">
        <v>3.9</v>
      </c>
      <c r="H186" s="3">
        <v>2.2999999999999998</v>
      </c>
      <c r="I186" s="3">
        <v>1.6</v>
      </c>
      <c r="J186" s="3">
        <v>2.1</v>
      </c>
      <c r="K186" s="3">
        <v>2.2000000000000002</v>
      </c>
      <c r="L186" s="3">
        <v>3.9</v>
      </c>
      <c r="M186" s="3">
        <v>3.8</v>
      </c>
      <c r="N186" s="3">
        <v>4.7</v>
      </c>
      <c r="O186" s="3">
        <v>36525.800000000003</v>
      </c>
      <c r="P186" s="3">
        <v>224.1</v>
      </c>
      <c r="Q186" s="3">
        <v>350.5</v>
      </c>
      <c r="R186" s="3">
        <v>26.6</v>
      </c>
      <c r="S186" s="3">
        <f t="shared" si="0"/>
        <v>0.60000000000000009</v>
      </c>
      <c r="T186" s="3">
        <f t="shared" si="1"/>
        <v>4.493171173138006E-2</v>
      </c>
      <c r="U186" s="3">
        <f t="shared" si="2"/>
        <v>2.6959027038828041E-2</v>
      </c>
      <c r="V186" s="3"/>
      <c r="W186" s="3">
        <f t="shared" si="3"/>
        <v>1.5889807224569195E-2</v>
      </c>
      <c r="X186" s="3">
        <f t="shared" si="4"/>
        <v>2.3122451746969613E-2</v>
      </c>
      <c r="Y186" s="3">
        <f t="shared" si="5"/>
        <v>3.0341446954803349E-2</v>
      </c>
      <c r="Z186">
        <f t="shared" si="6"/>
        <v>1.825083800869836E-2</v>
      </c>
    </row>
    <row r="187" spans="1:26" x14ac:dyDescent="0.25">
      <c r="A187" s="3" t="s">
        <v>195</v>
      </c>
      <c r="B187" s="3" t="s">
        <v>205</v>
      </c>
      <c r="C187" s="3">
        <v>2</v>
      </c>
      <c r="D187" s="3">
        <v>4.0999999999999996</v>
      </c>
      <c r="E187" s="3">
        <v>2</v>
      </c>
      <c r="F187" s="3">
        <v>3.9</v>
      </c>
      <c r="G187" s="3">
        <v>3.9</v>
      </c>
      <c r="H187" s="3">
        <v>2.2000000000000002</v>
      </c>
      <c r="I187" s="3">
        <v>1.6</v>
      </c>
      <c r="J187" s="3">
        <v>2.1</v>
      </c>
      <c r="K187" s="3">
        <v>2.4</v>
      </c>
      <c r="L187" s="3">
        <v>4</v>
      </c>
      <c r="M187" s="3">
        <v>3.9</v>
      </c>
      <c r="N187" s="3">
        <v>4.7</v>
      </c>
      <c r="O187" s="3">
        <v>36947.1</v>
      </c>
      <c r="P187" s="3">
        <v>225.8</v>
      </c>
      <c r="Q187" s="3">
        <v>353.1</v>
      </c>
      <c r="R187" s="3">
        <v>26.4</v>
      </c>
      <c r="S187" s="3">
        <f t="shared" si="0"/>
        <v>0.79999999999999982</v>
      </c>
      <c r="T187" s="3">
        <f t="shared" si="1"/>
        <v>3.9866631144156332E-2</v>
      </c>
      <c r="U187" s="3">
        <f t="shared" si="2"/>
        <v>3.1893304915325056E-2</v>
      </c>
      <c r="V187" s="3"/>
      <c r="W187" s="3">
        <f t="shared" si="3"/>
        <v>1.4471336393964612E-2</v>
      </c>
      <c r="X187" s="3">
        <f t="shared" si="4"/>
        <v>2.0991226139910075E-2</v>
      </c>
      <c r="Y187" s="3">
        <f t="shared" si="5"/>
        <v>2.8370007025603463E-2</v>
      </c>
      <c r="Z187">
        <f t="shared" si="6"/>
        <v>1.673323286562052E-2</v>
      </c>
    </row>
    <row r="188" spans="1:26" x14ac:dyDescent="0.25">
      <c r="A188" s="3" t="s">
        <v>195</v>
      </c>
      <c r="B188" s="3" t="s">
        <v>206</v>
      </c>
      <c r="C188" s="3">
        <v>2</v>
      </c>
      <c r="D188" s="3">
        <v>4.0999999999999996</v>
      </c>
      <c r="E188" s="3">
        <v>2</v>
      </c>
      <c r="F188" s="3">
        <v>3.9</v>
      </c>
      <c r="G188" s="3">
        <v>3.9</v>
      </c>
      <c r="H188" s="3">
        <v>2.2000000000000002</v>
      </c>
      <c r="I188" s="3">
        <v>1.7</v>
      </c>
      <c r="J188" s="3">
        <v>2.1</v>
      </c>
      <c r="K188" s="3">
        <v>2.5</v>
      </c>
      <c r="L188" s="3">
        <v>4.2</v>
      </c>
      <c r="M188" s="3">
        <v>4</v>
      </c>
      <c r="N188" s="3">
        <v>4.8</v>
      </c>
      <c r="O188" s="3">
        <v>37373.300000000003</v>
      </c>
      <c r="P188" s="3">
        <v>227.5</v>
      </c>
      <c r="Q188" s="3">
        <v>355.8</v>
      </c>
      <c r="R188" s="3">
        <v>26.4</v>
      </c>
      <c r="S188" s="3">
        <f t="shared" si="0"/>
        <v>0.8</v>
      </c>
      <c r="T188" s="3">
        <f t="shared" si="1"/>
        <v>3.4890585121634468E-2</v>
      </c>
      <c r="U188" s="3">
        <f t="shared" si="2"/>
        <v>2.7912468097307574E-2</v>
      </c>
      <c r="V188" s="3"/>
      <c r="W188" s="3">
        <f t="shared" si="3"/>
        <v>1.381677734807004E-2</v>
      </c>
      <c r="X188" s="3">
        <f t="shared" si="4"/>
        <v>2.0413143945335638E-2</v>
      </c>
      <c r="Y188" s="3">
        <f t="shared" si="5"/>
        <v>2.8401609893892503E-2</v>
      </c>
      <c r="Z188">
        <f t="shared" si="6"/>
        <v>1.65705917965836E-2</v>
      </c>
    </row>
    <row r="189" spans="1:26" x14ac:dyDescent="0.25">
      <c r="A189" s="3" t="s">
        <v>195</v>
      </c>
      <c r="B189" s="3" t="s">
        <v>207</v>
      </c>
      <c r="C189" s="3">
        <v>2</v>
      </c>
      <c r="D189" s="3">
        <v>4.0999999999999996</v>
      </c>
      <c r="E189" s="3">
        <v>2</v>
      </c>
      <c r="F189" s="3">
        <v>3.9</v>
      </c>
      <c r="G189" s="3">
        <v>3.9</v>
      </c>
      <c r="H189" s="3">
        <v>2.2000000000000002</v>
      </c>
      <c r="I189" s="3">
        <v>1.7</v>
      </c>
      <c r="J189" s="3">
        <v>2.2000000000000002</v>
      </c>
      <c r="K189" s="3">
        <v>2.6</v>
      </c>
      <c r="L189" s="3">
        <v>4.3</v>
      </c>
      <c r="M189" s="3">
        <v>4.0999999999999996</v>
      </c>
      <c r="N189" s="3">
        <v>4.8</v>
      </c>
      <c r="O189" s="3">
        <v>37804.400000000001</v>
      </c>
      <c r="P189" s="3">
        <v>229.2</v>
      </c>
      <c r="Q189" s="3">
        <v>358.5</v>
      </c>
      <c r="R189" s="3">
        <v>26.5</v>
      </c>
      <c r="S189" s="3">
        <f t="shared" si="0"/>
        <v>0.90000000000000013</v>
      </c>
      <c r="T189" s="3">
        <f t="shared" si="1"/>
        <v>3.0013577881778681E-2</v>
      </c>
      <c r="U189" s="3">
        <f t="shared" si="2"/>
        <v>2.7012220093600818E-2</v>
      </c>
      <c r="V189" s="3"/>
      <c r="W189" s="3">
        <f t="shared" si="3"/>
        <v>1.2799146061724932E-2</v>
      </c>
      <c r="X189" s="3">
        <f t="shared" si="4"/>
        <v>1.9075167383259872E-2</v>
      </c>
      <c r="Y189" s="3">
        <f t="shared" si="5"/>
        <v>2.7352325172953097E-2</v>
      </c>
      <c r="Z189">
        <f t="shared" si="6"/>
        <v>1.5674211264144155E-2</v>
      </c>
    </row>
    <row r="190" spans="1:26" x14ac:dyDescent="0.25">
      <c r="A190" s="3" t="s">
        <v>195</v>
      </c>
      <c r="B190" s="3" t="s">
        <v>208</v>
      </c>
      <c r="C190" s="3">
        <v>2</v>
      </c>
      <c r="D190" s="3">
        <v>4.0999999999999996</v>
      </c>
      <c r="E190" s="3">
        <v>2</v>
      </c>
      <c r="F190" s="3">
        <v>3.9</v>
      </c>
      <c r="G190" s="3">
        <v>3.9</v>
      </c>
      <c r="H190" s="3">
        <v>2.2000000000000002</v>
      </c>
      <c r="I190" s="3">
        <v>1.8</v>
      </c>
      <c r="J190" s="3">
        <v>2.2000000000000002</v>
      </c>
      <c r="K190" s="3">
        <v>2.7</v>
      </c>
      <c r="L190" s="3">
        <v>4.3</v>
      </c>
      <c r="M190" s="3">
        <v>4.0999999999999996</v>
      </c>
      <c r="N190" s="3">
        <v>4.8</v>
      </c>
      <c r="O190" s="3">
        <v>38240.1</v>
      </c>
      <c r="P190" s="3">
        <v>230.9</v>
      </c>
      <c r="Q190" s="3">
        <v>361.2</v>
      </c>
      <c r="R190" s="3">
        <v>26.5</v>
      </c>
      <c r="S190" s="3">
        <f t="shared" si="0"/>
        <v>0.90000000000000013</v>
      </c>
      <c r="T190" s="3">
        <f t="shared" si="1"/>
        <v>3.0071115068185501E-2</v>
      </c>
      <c r="U190" s="3">
        <f t="shared" si="2"/>
        <v>2.7064003561366956E-2</v>
      </c>
      <c r="V190" s="3"/>
      <c r="W190" s="3">
        <f t="shared" si="3"/>
        <v>1.2806714618299258E-2</v>
      </c>
      <c r="X190" s="3">
        <f t="shared" si="4"/>
        <v>1.9081851650816314E-2</v>
      </c>
      <c r="Y190" s="3">
        <f t="shared" si="5"/>
        <v>2.735226234234554E-2</v>
      </c>
      <c r="Z190">
        <f t="shared" si="6"/>
        <v>1.5676326929503208E-2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topLeftCell="N163" workbookViewId="0">
      <selection activeCell="U35" sqref="U35"/>
    </sheetView>
  </sheetViews>
  <sheetFormatPr defaultRowHeight="15" x14ac:dyDescent="0.25"/>
  <cols>
    <col min="18" max="18" width="28.42578125" bestFit="1" customWidth="1"/>
    <col min="19" max="19" width="20.5703125" bestFit="1" customWidth="1"/>
    <col min="20" max="20" width="13.42578125" bestFit="1" customWidth="1"/>
    <col min="21" max="21" width="18.28515625" bestFit="1" customWidth="1"/>
    <col min="24" max="24" width="16.28515625" bestFit="1" customWidth="1"/>
    <col min="25" max="25" width="16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Historic_Domestic!S1</f>
        <v>YieldSpread_10y_30m</v>
      </c>
      <c r="T1" t="str">
        <f>Historic_Domestic!T1</f>
        <v>CREPriceMom</v>
      </c>
      <c r="U1" t="str">
        <f>Historic_Domestic!U1</f>
        <v>DurationEconBoom</v>
      </c>
      <c r="W1" t="s">
        <v>213</v>
      </c>
      <c r="X1" t="str">
        <f>Historic_Domestic!X1</f>
        <v>ModelFineTuned</v>
      </c>
      <c r="Y1" t="s">
        <v>215</v>
      </c>
      <c r="Z1" t="str">
        <f>Historic_Domestic!AC1</f>
        <v>Not100Model</v>
      </c>
    </row>
    <row r="2" spans="1:26" x14ac:dyDescent="0.25">
      <c r="A2" t="s">
        <v>18</v>
      </c>
      <c r="B2" t="s">
        <v>19</v>
      </c>
      <c r="C2">
        <v>9.3000000000000007</v>
      </c>
      <c r="D2">
        <v>14</v>
      </c>
      <c r="E2">
        <v>4.9000000000000004</v>
      </c>
      <c r="F2">
        <v>9.6</v>
      </c>
      <c r="G2">
        <v>7.7</v>
      </c>
      <c r="H2">
        <v>4.7</v>
      </c>
      <c r="I2">
        <v>4.9000000000000004</v>
      </c>
      <c r="J2">
        <v>7.4</v>
      </c>
      <c r="K2">
        <v>7.6</v>
      </c>
      <c r="M2">
        <v>8.9</v>
      </c>
      <c r="N2">
        <v>6.8</v>
      </c>
      <c r="P2">
        <v>23.3</v>
      </c>
      <c r="Q2">
        <v>50.9</v>
      </c>
    </row>
    <row r="3" spans="1:26" x14ac:dyDescent="0.25">
      <c r="A3" t="s">
        <v>18</v>
      </c>
      <c r="B3" t="s">
        <v>20</v>
      </c>
      <c r="C3">
        <v>3</v>
      </c>
      <c r="D3">
        <v>7.2</v>
      </c>
      <c r="E3">
        <v>2.2999999999999998</v>
      </c>
      <c r="F3">
        <v>5.8</v>
      </c>
      <c r="G3">
        <v>7.6</v>
      </c>
      <c r="H3">
        <v>3.6</v>
      </c>
      <c r="I3">
        <v>5.2</v>
      </c>
      <c r="J3">
        <v>7.4</v>
      </c>
      <c r="K3">
        <v>7.6</v>
      </c>
      <c r="M3">
        <v>8.8000000000000007</v>
      </c>
      <c r="N3">
        <v>6.9</v>
      </c>
      <c r="P3">
        <v>23.5</v>
      </c>
      <c r="Q3">
        <v>51.8</v>
      </c>
    </row>
    <row r="4" spans="1:26" x14ac:dyDescent="0.25">
      <c r="A4" t="s">
        <v>18</v>
      </c>
      <c r="B4" t="s">
        <v>21</v>
      </c>
      <c r="C4">
        <v>2.2000000000000002</v>
      </c>
      <c r="D4">
        <v>7.6</v>
      </c>
      <c r="E4">
        <v>3.2</v>
      </c>
      <c r="F4">
        <v>9.6</v>
      </c>
      <c r="G4">
        <v>7.7</v>
      </c>
      <c r="H4">
        <v>6.5</v>
      </c>
      <c r="I4">
        <v>5.2</v>
      </c>
      <c r="J4">
        <v>7.3</v>
      </c>
      <c r="K4">
        <v>7.6</v>
      </c>
      <c r="M4">
        <v>9</v>
      </c>
      <c r="N4">
        <v>7.1</v>
      </c>
      <c r="P4">
        <v>24.5</v>
      </c>
      <c r="Q4">
        <v>52.6</v>
      </c>
    </row>
    <row r="5" spans="1:26" x14ac:dyDescent="0.25">
      <c r="A5" t="s">
        <v>18</v>
      </c>
      <c r="B5" t="s">
        <v>22</v>
      </c>
      <c r="C5">
        <v>2.9</v>
      </c>
      <c r="D5">
        <v>10.5</v>
      </c>
      <c r="E5">
        <v>2.6</v>
      </c>
      <c r="F5">
        <v>9.1999999999999993</v>
      </c>
      <c r="G5">
        <v>7.8</v>
      </c>
      <c r="H5">
        <v>5.9</v>
      </c>
      <c r="I5">
        <v>4.7</v>
      </c>
      <c r="J5">
        <v>6.5</v>
      </c>
      <c r="K5">
        <v>7.1</v>
      </c>
      <c r="M5">
        <v>8.8000000000000007</v>
      </c>
      <c r="N5">
        <v>6.5</v>
      </c>
      <c r="P5">
        <v>25.4</v>
      </c>
      <c r="Q5">
        <v>53.4</v>
      </c>
    </row>
    <row r="6" spans="1:26" x14ac:dyDescent="0.25">
      <c r="A6" t="s">
        <v>18</v>
      </c>
      <c r="B6" t="s">
        <v>23</v>
      </c>
      <c r="C6">
        <v>4.8</v>
      </c>
      <c r="D6">
        <v>11.7</v>
      </c>
      <c r="E6">
        <v>0.9</v>
      </c>
      <c r="F6">
        <v>8.4</v>
      </c>
      <c r="G6">
        <v>7.5</v>
      </c>
      <c r="H6">
        <v>7.5</v>
      </c>
      <c r="I6">
        <v>4.5999999999999996</v>
      </c>
      <c r="J6">
        <v>6.8</v>
      </c>
      <c r="K6">
        <v>7.2</v>
      </c>
      <c r="M6">
        <v>8.6999999999999993</v>
      </c>
      <c r="N6">
        <v>6.3</v>
      </c>
      <c r="P6">
        <v>26.4</v>
      </c>
      <c r="Q6">
        <v>55</v>
      </c>
    </row>
    <row r="7" spans="1:26" x14ac:dyDescent="0.25">
      <c r="A7" t="s">
        <v>18</v>
      </c>
      <c r="B7" t="s">
        <v>24</v>
      </c>
      <c r="C7">
        <v>8</v>
      </c>
      <c r="D7">
        <v>14.2</v>
      </c>
      <c r="E7">
        <v>3.8</v>
      </c>
      <c r="F7">
        <v>11.1</v>
      </c>
      <c r="G7">
        <v>7.1</v>
      </c>
      <c r="H7">
        <v>7.2</v>
      </c>
      <c r="I7">
        <v>4.8</v>
      </c>
      <c r="J7">
        <v>6.8</v>
      </c>
      <c r="K7">
        <v>7.3</v>
      </c>
      <c r="M7">
        <v>8.8000000000000007</v>
      </c>
      <c r="N7">
        <v>6.5</v>
      </c>
      <c r="P7">
        <v>27.6</v>
      </c>
      <c r="Q7">
        <v>56</v>
      </c>
    </row>
    <row r="8" spans="1:26" x14ac:dyDescent="0.25">
      <c r="A8" t="s">
        <v>18</v>
      </c>
      <c r="B8" t="s">
        <v>25</v>
      </c>
      <c r="C8">
        <v>7.4</v>
      </c>
      <c r="D8">
        <v>12.7</v>
      </c>
      <c r="E8">
        <v>5.7</v>
      </c>
      <c r="F8">
        <v>12.2</v>
      </c>
      <c r="G8">
        <v>6.9</v>
      </c>
      <c r="H8">
        <v>5.6</v>
      </c>
      <c r="I8">
        <v>5.5</v>
      </c>
      <c r="J8">
        <v>7</v>
      </c>
      <c r="K8">
        <v>7.3</v>
      </c>
      <c r="M8">
        <v>8.9</v>
      </c>
      <c r="N8">
        <v>6.9</v>
      </c>
      <c r="P8">
        <v>28.6</v>
      </c>
      <c r="Q8">
        <v>57.3</v>
      </c>
    </row>
    <row r="9" spans="1:26" x14ac:dyDescent="0.25">
      <c r="A9" t="s">
        <v>18</v>
      </c>
      <c r="B9" t="s">
        <v>26</v>
      </c>
      <c r="C9">
        <v>0</v>
      </c>
      <c r="D9">
        <v>8.9</v>
      </c>
      <c r="E9">
        <v>7.9</v>
      </c>
      <c r="F9">
        <v>14.1</v>
      </c>
      <c r="G9">
        <v>6.7</v>
      </c>
      <c r="H9">
        <v>6</v>
      </c>
      <c r="I9">
        <v>6.1</v>
      </c>
      <c r="J9">
        <v>7.4</v>
      </c>
      <c r="K9">
        <v>7.6</v>
      </c>
      <c r="M9">
        <v>8.9</v>
      </c>
      <c r="N9">
        <v>7.7</v>
      </c>
      <c r="P9">
        <v>29.5</v>
      </c>
      <c r="Q9">
        <v>58.5</v>
      </c>
    </row>
    <row r="10" spans="1:26" x14ac:dyDescent="0.25">
      <c r="A10" t="s">
        <v>18</v>
      </c>
      <c r="B10" t="s">
        <v>27</v>
      </c>
      <c r="C10">
        <v>1.3</v>
      </c>
      <c r="D10">
        <v>7.3</v>
      </c>
      <c r="E10">
        <v>3.2</v>
      </c>
      <c r="F10">
        <v>10.1</v>
      </c>
      <c r="G10">
        <v>6.3</v>
      </c>
      <c r="H10">
        <v>7.1</v>
      </c>
      <c r="I10">
        <v>6.4</v>
      </c>
      <c r="J10">
        <v>7.8</v>
      </c>
      <c r="K10">
        <v>8</v>
      </c>
      <c r="M10">
        <v>9.1</v>
      </c>
      <c r="N10">
        <v>8</v>
      </c>
      <c r="P10">
        <v>30.7</v>
      </c>
      <c r="Q10">
        <v>59.7</v>
      </c>
    </row>
    <row r="11" spans="1:26" x14ac:dyDescent="0.25">
      <c r="A11" t="s">
        <v>18</v>
      </c>
      <c r="B11" t="s">
        <v>28</v>
      </c>
      <c r="C11">
        <v>16.399999999999999</v>
      </c>
      <c r="D11">
        <v>25.5</v>
      </c>
      <c r="E11">
        <v>4.3</v>
      </c>
      <c r="F11">
        <v>13.1</v>
      </c>
      <c r="G11">
        <v>6</v>
      </c>
      <c r="H11">
        <v>9.4</v>
      </c>
      <c r="I11">
        <v>6.5</v>
      </c>
      <c r="J11">
        <v>8.1999999999999993</v>
      </c>
      <c r="K11">
        <v>8.1999999999999993</v>
      </c>
      <c r="M11">
        <v>9.6</v>
      </c>
      <c r="N11">
        <v>8.3000000000000007</v>
      </c>
      <c r="P11">
        <v>31.7</v>
      </c>
      <c r="Q11">
        <v>61.4</v>
      </c>
    </row>
    <row r="12" spans="1:26" x14ac:dyDescent="0.25">
      <c r="A12" t="s">
        <v>18</v>
      </c>
      <c r="B12" t="s">
        <v>29</v>
      </c>
      <c r="C12">
        <v>4.0999999999999996</v>
      </c>
      <c r="D12">
        <v>11.3</v>
      </c>
      <c r="E12">
        <v>3.1</v>
      </c>
      <c r="F12">
        <v>10.6</v>
      </c>
      <c r="G12">
        <v>6</v>
      </c>
      <c r="H12">
        <v>9.6</v>
      </c>
      <c r="I12">
        <v>7.3</v>
      </c>
      <c r="J12">
        <v>8.4</v>
      </c>
      <c r="K12">
        <v>8.4</v>
      </c>
      <c r="M12">
        <v>9.8000000000000007</v>
      </c>
      <c r="N12">
        <v>9.1</v>
      </c>
      <c r="P12">
        <v>32.9</v>
      </c>
      <c r="Q12">
        <v>62.9</v>
      </c>
    </row>
    <row r="13" spans="1:26" x14ac:dyDescent="0.25">
      <c r="A13" t="s">
        <v>18</v>
      </c>
      <c r="B13" t="s">
        <v>30</v>
      </c>
      <c r="C13">
        <v>5.5</v>
      </c>
      <c r="D13">
        <v>14.4</v>
      </c>
      <c r="E13">
        <v>2.7</v>
      </c>
      <c r="F13">
        <v>10.6</v>
      </c>
      <c r="G13">
        <v>5.9</v>
      </c>
      <c r="H13">
        <v>9.6</v>
      </c>
      <c r="I13">
        <v>8.6</v>
      </c>
      <c r="J13">
        <v>8.9</v>
      </c>
      <c r="K13">
        <v>8.6999999999999993</v>
      </c>
      <c r="M13">
        <v>10.1</v>
      </c>
      <c r="N13">
        <v>10.8</v>
      </c>
      <c r="P13">
        <v>34.1</v>
      </c>
      <c r="Q13">
        <v>64.599999999999994</v>
      </c>
    </row>
    <row r="14" spans="1:26" x14ac:dyDescent="0.25">
      <c r="A14" t="s">
        <v>18</v>
      </c>
      <c r="B14" t="s">
        <v>31</v>
      </c>
      <c r="C14">
        <v>0.7</v>
      </c>
      <c r="D14">
        <v>8.3000000000000007</v>
      </c>
      <c r="E14">
        <v>5</v>
      </c>
      <c r="F14">
        <v>13.1</v>
      </c>
      <c r="G14">
        <v>5.9</v>
      </c>
      <c r="H14">
        <v>10.5</v>
      </c>
      <c r="I14">
        <v>9.4</v>
      </c>
      <c r="J14">
        <v>9.1999999999999993</v>
      </c>
      <c r="K14">
        <v>9</v>
      </c>
      <c r="M14">
        <v>10.4</v>
      </c>
      <c r="N14">
        <v>11.8</v>
      </c>
      <c r="P14">
        <v>35.5</v>
      </c>
      <c r="Q14">
        <v>66.5</v>
      </c>
    </row>
    <row r="15" spans="1:26" x14ac:dyDescent="0.25">
      <c r="A15" t="s">
        <v>18</v>
      </c>
      <c r="B15" t="s">
        <v>32</v>
      </c>
      <c r="C15">
        <v>0.4</v>
      </c>
      <c r="D15">
        <v>10.6</v>
      </c>
      <c r="E15">
        <v>-3.6</v>
      </c>
      <c r="F15">
        <v>7.4</v>
      </c>
      <c r="G15">
        <v>5.7</v>
      </c>
      <c r="H15">
        <v>13.3</v>
      </c>
      <c r="I15">
        <v>9.4</v>
      </c>
      <c r="J15">
        <v>9.1</v>
      </c>
      <c r="K15">
        <v>9</v>
      </c>
      <c r="M15">
        <v>10.8</v>
      </c>
      <c r="N15">
        <v>11.7</v>
      </c>
      <c r="P15">
        <v>37</v>
      </c>
      <c r="Q15">
        <v>68.5</v>
      </c>
    </row>
    <row r="16" spans="1:26" x14ac:dyDescent="0.25">
      <c r="A16" t="s">
        <v>18</v>
      </c>
      <c r="B16" t="s">
        <v>33</v>
      </c>
      <c r="C16">
        <v>3</v>
      </c>
      <c r="D16">
        <v>12.3</v>
      </c>
      <c r="E16">
        <v>1.8</v>
      </c>
      <c r="F16">
        <v>12.3</v>
      </c>
      <c r="G16">
        <v>5.9</v>
      </c>
      <c r="H16">
        <v>13.5</v>
      </c>
      <c r="I16">
        <v>9.6999999999999993</v>
      </c>
      <c r="J16">
        <v>9.1</v>
      </c>
      <c r="K16">
        <v>9</v>
      </c>
      <c r="M16">
        <v>11.2</v>
      </c>
      <c r="N16">
        <v>12.1</v>
      </c>
      <c r="P16">
        <v>38.4</v>
      </c>
      <c r="Q16">
        <v>70.599999999999994</v>
      </c>
    </row>
    <row r="17" spans="1:17" x14ac:dyDescent="0.25">
      <c r="A17" t="s">
        <v>18</v>
      </c>
      <c r="B17" t="s">
        <v>34</v>
      </c>
      <c r="C17">
        <v>1</v>
      </c>
      <c r="D17">
        <v>8.6999999999999993</v>
      </c>
      <c r="E17">
        <v>0.7</v>
      </c>
      <c r="F17">
        <v>10.8</v>
      </c>
      <c r="G17">
        <v>6</v>
      </c>
      <c r="H17">
        <v>13.3</v>
      </c>
      <c r="I17">
        <v>11.8</v>
      </c>
      <c r="J17">
        <v>10.6</v>
      </c>
      <c r="K17">
        <v>10.4</v>
      </c>
      <c r="M17">
        <v>12.5</v>
      </c>
      <c r="N17">
        <v>15.1</v>
      </c>
      <c r="P17">
        <v>39.799999999999997</v>
      </c>
      <c r="Q17">
        <v>72.099999999999994</v>
      </c>
    </row>
    <row r="18" spans="1:17" x14ac:dyDescent="0.25">
      <c r="A18" t="s">
        <v>18</v>
      </c>
      <c r="B18" t="s">
        <v>35</v>
      </c>
      <c r="C18">
        <v>1.3</v>
      </c>
      <c r="D18">
        <v>10</v>
      </c>
      <c r="E18">
        <v>1.4</v>
      </c>
      <c r="F18">
        <v>14.1</v>
      </c>
      <c r="G18">
        <v>6.3</v>
      </c>
      <c r="H18">
        <v>16.7</v>
      </c>
      <c r="I18">
        <v>13.3</v>
      </c>
      <c r="J18">
        <v>12</v>
      </c>
      <c r="K18">
        <v>11.8</v>
      </c>
      <c r="M18">
        <v>13.7</v>
      </c>
      <c r="N18">
        <v>16.399999999999999</v>
      </c>
      <c r="P18">
        <v>40.6</v>
      </c>
      <c r="Q18">
        <v>73.400000000000006</v>
      </c>
    </row>
    <row r="19" spans="1:17" x14ac:dyDescent="0.25">
      <c r="A19" t="s">
        <v>18</v>
      </c>
      <c r="B19" t="s">
        <v>36</v>
      </c>
      <c r="C19">
        <v>-8</v>
      </c>
      <c r="D19">
        <v>1.1000000000000001</v>
      </c>
      <c r="E19">
        <v>-3.5</v>
      </c>
      <c r="F19">
        <v>6.3</v>
      </c>
      <c r="G19">
        <v>7.3</v>
      </c>
      <c r="H19">
        <v>14.2</v>
      </c>
      <c r="I19">
        <v>9.6</v>
      </c>
      <c r="J19">
        <v>10.1</v>
      </c>
      <c r="K19">
        <v>10.4</v>
      </c>
      <c r="M19">
        <v>14.4</v>
      </c>
      <c r="N19">
        <v>16.3</v>
      </c>
      <c r="P19">
        <v>41.4</v>
      </c>
      <c r="Q19">
        <v>74.900000000000006</v>
      </c>
    </row>
    <row r="20" spans="1:17" x14ac:dyDescent="0.25">
      <c r="A20" t="s">
        <v>18</v>
      </c>
      <c r="B20" t="s">
        <v>37</v>
      </c>
      <c r="C20">
        <v>-0.5</v>
      </c>
      <c r="D20">
        <v>8.6999999999999993</v>
      </c>
      <c r="E20">
        <v>4.5999999999999996</v>
      </c>
      <c r="F20">
        <v>14.7</v>
      </c>
      <c r="G20">
        <v>7.7</v>
      </c>
      <c r="H20">
        <v>7.7</v>
      </c>
      <c r="I20">
        <v>9.1</v>
      </c>
      <c r="J20">
        <v>10.6</v>
      </c>
      <c r="K20">
        <v>10.8</v>
      </c>
      <c r="M20">
        <v>12.6</v>
      </c>
      <c r="N20">
        <v>11.6</v>
      </c>
      <c r="P20">
        <v>42.4</v>
      </c>
      <c r="Q20">
        <v>76.400000000000006</v>
      </c>
    </row>
    <row r="21" spans="1:17" x14ac:dyDescent="0.25">
      <c r="A21" t="s">
        <v>18</v>
      </c>
      <c r="B21" t="s">
        <v>38</v>
      </c>
      <c r="C21">
        <v>7.7</v>
      </c>
      <c r="D21">
        <v>19.3</v>
      </c>
      <c r="E21">
        <v>5.6</v>
      </c>
      <c r="F21">
        <v>16.5</v>
      </c>
      <c r="G21">
        <v>7.4</v>
      </c>
      <c r="H21">
        <v>11.7</v>
      </c>
      <c r="I21">
        <v>13.6</v>
      </c>
      <c r="J21">
        <v>12.5</v>
      </c>
      <c r="K21">
        <v>12.3</v>
      </c>
      <c r="M21">
        <v>14.2</v>
      </c>
      <c r="N21">
        <v>16.7</v>
      </c>
      <c r="P21">
        <v>43.4</v>
      </c>
      <c r="Q21">
        <v>78.8</v>
      </c>
    </row>
    <row r="22" spans="1:17" x14ac:dyDescent="0.25">
      <c r="A22" t="s">
        <v>18</v>
      </c>
      <c r="B22" t="s">
        <v>39</v>
      </c>
      <c r="C22">
        <v>8.1</v>
      </c>
      <c r="D22">
        <v>19.899999999999999</v>
      </c>
      <c r="E22">
        <v>-0.5</v>
      </c>
      <c r="F22">
        <v>10.199999999999999</v>
      </c>
      <c r="G22">
        <v>7.4</v>
      </c>
      <c r="H22">
        <v>11.5</v>
      </c>
      <c r="I22">
        <v>14.4</v>
      </c>
      <c r="J22">
        <v>12.9</v>
      </c>
      <c r="K22">
        <v>12.8</v>
      </c>
      <c r="M22">
        <v>15.1</v>
      </c>
      <c r="N22">
        <v>19.2</v>
      </c>
      <c r="P22">
        <v>44.2</v>
      </c>
      <c r="Q22">
        <v>82.3</v>
      </c>
    </row>
    <row r="23" spans="1:17" x14ac:dyDescent="0.25">
      <c r="A23" t="s">
        <v>18</v>
      </c>
      <c r="B23" t="s">
        <v>40</v>
      </c>
      <c r="C23">
        <v>-2.9</v>
      </c>
      <c r="D23">
        <v>5</v>
      </c>
      <c r="E23">
        <v>0.5</v>
      </c>
      <c r="F23">
        <v>7.4</v>
      </c>
      <c r="G23">
        <v>7.4</v>
      </c>
      <c r="H23">
        <v>8.6</v>
      </c>
      <c r="I23">
        <v>14.9</v>
      </c>
      <c r="J23">
        <v>13.8</v>
      </c>
      <c r="K23">
        <v>13.6</v>
      </c>
      <c r="M23">
        <v>16.2</v>
      </c>
      <c r="N23">
        <v>18.899999999999999</v>
      </c>
      <c r="P23">
        <v>44.8</v>
      </c>
      <c r="Q23">
        <v>85.1</v>
      </c>
    </row>
    <row r="24" spans="1:17" x14ac:dyDescent="0.25">
      <c r="A24" t="s">
        <v>18</v>
      </c>
      <c r="B24" t="s">
        <v>41</v>
      </c>
      <c r="C24">
        <v>4.9000000000000004</v>
      </c>
      <c r="D24">
        <v>13</v>
      </c>
      <c r="E24">
        <v>8.9</v>
      </c>
      <c r="F24">
        <v>16.3</v>
      </c>
      <c r="G24">
        <v>7.4</v>
      </c>
      <c r="H24">
        <v>11.6</v>
      </c>
      <c r="I24">
        <v>15.1</v>
      </c>
      <c r="J24">
        <v>15</v>
      </c>
      <c r="K24">
        <v>14.6</v>
      </c>
      <c r="M24">
        <v>17.399999999999999</v>
      </c>
      <c r="N24">
        <v>20.3</v>
      </c>
      <c r="P24">
        <v>45.2</v>
      </c>
      <c r="Q24">
        <v>87.6</v>
      </c>
    </row>
    <row r="25" spans="1:17" x14ac:dyDescent="0.25">
      <c r="A25" t="s">
        <v>18</v>
      </c>
      <c r="B25" t="s">
        <v>42</v>
      </c>
      <c r="C25">
        <v>-4.3</v>
      </c>
      <c r="D25">
        <v>2.5</v>
      </c>
      <c r="E25">
        <v>0.4</v>
      </c>
      <c r="F25">
        <v>6.7</v>
      </c>
      <c r="G25">
        <v>8.1999999999999993</v>
      </c>
      <c r="H25">
        <v>6.7</v>
      </c>
      <c r="I25">
        <v>11.8</v>
      </c>
      <c r="J25">
        <v>13.9</v>
      </c>
      <c r="K25">
        <v>13.9</v>
      </c>
      <c r="M25">
        <v>17.7</v>
      </c>
      <c r="N25">
        <v>17</v>
      </c>
      <c r="P25">
        <v>45.6</v>
      </c>
      <c r="Q25">
        <v>90.6</v>
      </c>
    </row>
    <row r="26" spans="1:17" x14ac:dyDescent="0.25">
      <c r="A26" t="s">
        <v>18</v>
      </c>
      <c r="B26" t="s">
        <v>43</v>
      </c>
      <c r="C26">
        <v>-6.1</v>
      </c>
      <c r="D26">
        <v>-0.8</v>
      </c>
      <c r="E26">
        <v>0.9</v>
      </c>
      <c r="F26">
        <v>6.2</v>
      </c>
      <c r="G26">
        <v>8.8000000000000007</v>
      </c>
      <c r="H26">
        <v>3.6</v>
      </c>
      <c r="I26">
        <v>12.8</v>
      </c>
      <c r="J26">
        <v>14.2</v>
      </c>
      <c r="K26">
        <v>14.1</v>
      </c>
      <c r="M26">
        <v>17.399999999999999</v>
      </c>
      <c r="N26">
        <v>16.3</v>
      </c>
      <c r="P26">
        <v>45.9</v>
      </c>
      <c r="Q26">
        <v>92.6</v>
      </c>
    </row>
    <row r="27" spans="1:17" x14ac:dyDescent="0.25">
      <c r="A27" t="s">
        <v>18</v>
      </c>
      <c r="B27" t="s">
        <v>44</v>
      </c>
      <c r="C27">
        <v>1.8</v>
      </c>
      <c r="D27">
        <v>7.2</v>
      </c>
      <c r="E27">
        <v>2.4</v>
      </c>
      <c r="F27">
        <v>6.4</v>
      </c>
      <c r="G27">
        <v>9.4</v>
      </c>
      <c r="H27">
        <v>5.9</v>
      </c>
      <c r="I27">
        <v>12.4</v>
      </c>
      <c r="J27">
        <v>13.9</v>
      </c>
      <c r="K27">
        <v>13.7</v>
      </c>
      <c r="M27">
        <v>16.8</v>
      </c>
      <c r="N27">
        <v>16.5</v>
      </c>
      <c r="P27">
        <v>45.9</v>
      </c>
      <c r="Q27">
        <v>93.5</v>
      </c>
    </row>
    <row r="28" spans="1:17" x14ac:dyDescent="0.25">
      <c r="A28" t="s">
        <v>18</v>
      </c>
      <c r="B28" t="s">
        <v>45</v>
      </c>
      <c r="C28">
        <v>-1.5</v>
      </c>
      <c r="D28">
        <v>4.2</v>
      </c>
      <c r="E28">
        <v>1.9</v>
      </c>
      <c r="F28">
        <v>8.5</v>
      </c>
      <c r="G28">
        <v>9.9</v>
      </c>
      <c r="H28">
        <v>7.1</v>
      </c>
      <c r="I28">
        <v>9.3000000000000007</v>
      </c>
      <c r="J28">
        <v>12.9</v>
      </c>
      <c r="K28">
        <v>12.9</v>
      </c>
      <c r="M28">
        <v>16.2</v>
      </c>
      <c r="N28">
        <v>14.7</v>
      </c>
      <c r="P28">
        <v>46</v>
      </c>
      <c r="Q28">
        <v>93.8</v>
      </c>
    </row>
    <row r="29" spans="1:17" x14ac:dyDescent="0.25">
      <c r="A29" t="s">
        <v>18</v>
      </c>
      <c r="B29" t="s">
        <v>46</v>
      </c>
      <c r="C29">
        <v>0.2</v>
      </c>
      <c r="D29">
        <v>4.4000000000000004</v>
      </c>
      <c r="E29">
        <v>1.3</v>
      </c>
      <c r="F29">
        <v>5.8</v>
      </c>
      <c r="G29">
        <v>10.7</v>
      </c>
      <c r="H29">
        <v>1.2</v>
      </c>
      <c r="I29">
        <v>7.9</v>
      </c>
      <c r="J29">
        <v>10.7</v>
      </c>
      <c r="K29">
        <v>10.9</v>
      </c>
      <c r="M29">
        <v>14</v>
      </c>
      <c r="N29">
        <v>12</v>
      </c>
      <c r="P29">
        <v>46.2</v>
      </c>
      <c r="Q29">
        <v>93.3</v>
      </c>
    </row>
    <row r="30" spans="1:17" x14ac:dyDescent="0.25">
      <c r="A30" t="s">
        <v>18</v>
      </c>
      <c r="B30" t="s">
        <v>47</v>
      </c>
      <c r="C30">
        <v>5.4</v>
      </c>
      <c r="D30">
        <v>8.6</v>
      </c>
      <c r="E30">
        <v>3.8</v>
      </c>
      <c r="F30">
        <v>7.3</v>
      </c>
      <c r="G30">
        <v>10.4</v>
      </c>
      <c r="H30">
        <v>0.3</v>
      </c>
      <c r="I30">
        <v>8.1</v>
      </c>
      <c r="J30">
        <v>10.4</v>
      </c>
      <c r="K30">
        <v>10.7</v>
      </c>
      <c r="M30">
        <v>13</v>
      </c>
      <c r="N30">
        <v>10.9</v>
      </c>
      <c r="P30">
        <v>46.7</v>
      </c>
      <c r="Q30">
        <v>91.7</v>
      </c>
    </row>
    <row r="31" spans="1:17" x14ac:dyDescent="0.25">
      <c r="A31" t="s">
        <v>18</v>
      </c>
      <c r="B31" t="s">
        <v>48</v>
      </c>
      <c r="C31">
        <v>9.4</v>
      </c>
      <c r="D31">
        <v>12.7</v>
      </c>
      <c r="E31">
        <v>2.8</v>
      </c>
      <c r="F31">
        <v>6.6</v>
      </c>
      <c r="G31">
        <v>10.1</v>
      </c>
      <c r="H31">
        <v>4.7</v>
      </c>
      <c r="I31">
        <v>8.4</v>
      </c>
      <c r="J31">
        <v>10.4</v>
      </c>
      <c r="K31">
        <v>10.7</v>
      </c>
      <c r="M31">
        <v>12.8</v>
      </c>
      <c r="N31">
        <v>10.5</v>
      </c>
      <c r="P31">
        <v>47.4</v>
      </c>
      <c r="Q31">
        <v>90.7</v>
      </c>
    </row>
    <row r="32" spans="1:17" x14ac:dyDescent="0.25">
      <c r="A32" t="s">
        <v>18</v>
      </c>
      <c r="B32" t="s">
        <v>49</v>
      </c>
      <c r="C32">
        <v>8.1999999999999993</v>
      </c>
      <c r="D32">
        <v>12.9</v>
      </c>
      <c r="E32">
        <v>6.1</v>
      </c>
      <c r="F32">
        <v>11.8</v>
      </c>
      <c r="G32">
        <v>9.4</v>
      </c>
      <c r="H32">
        <v>4</v>
      </c>
      <c r="I32">
        <v>9.1</v>
      </c>
      <c r="J32">
        <v>11.5</v>
      </c>
      <c r="K32">
        <v>11.7</v>
      </c>
      <c r="M32">
        <v>13.6</v>
      </c>
      <c r="N32">
        <v>10.8</v>
      </c>
      <c r="P32">
        <v>48</v>
      </c>
      <c r="Q32">
        <v>90.5</v>
      </c>
    </row>
    <row r="33" spans="1:17" x14ac:dyDescent="0.25">
      <c r="A33" t="s">
        <v>18</v>
      </c>
      <c r="B33" t="s">
        <v>50</v>
      </c>
      <c r="C33">
        <v>8.6</v>
      </c>
      <c r="D33">
        <v>11.9</v>
      </c>
      <c r="E33">
        <v>9.1999999999999993</v>
      </c>
      <c r="F33">
        <v>12.1</v>
      </c>
      <c r="G33">
        <v>8.5</v>
      </c>
      <c r="H33">
        <v>4.0999999999999996</v>
      </c>
      <c r="I33">
        <v>8.8000000000000007</v>
      </c>
      <c r="J33">
        <v>11.4</v>
      </c>
      <c r="K33">
        <v>11.7</v>
      </c>
      <c r="M33">
        <v>13.5</v>
      </c>
      <c r="N33">
        <v>11</v>
      </c>
      <c r="P33">
        <v>48.6</v>
      </c>
      <c r="Q33">
        <v>90.4</v>
      </c>
    </row>
    <row r="34" spans="1:17" x14ac:dyDescent="0.25">
      <c r="A34" t="s">
        <v>18</v>
      </c>
      <c r="B34" t="s">
        <v>51</v>
      </c>
      <c r="C34">
        <v>8.1</v>
      </c>
      <c r="D34">
        <v>12.5</v>
      </c>
      <c r="E34">
        <v>8.3000000000000007</v>
      </c>
      <c r="F34">
        <v>13</v>
      </c>
      <c r="G34">
        <v>7.9</v>
      </c>
      <c r="H34">
        <v>5.8</v>
      </c>
      <c r="I34">
        <v>9.1999999999999993</v>
      </c>
      <c r="J34">
        <v>11.7</v>
      </c>
      <c r="K34">
        <v>11.9</v>
      </c>
      <c r="M34">
        <v>13.3</v>
      </c>
      <c r="N34">
        <v>11.1</v>
      </c>
      <c r="P34">
        <v>49.2</v>
      </c>
      <c r="Q34">
        <v>90.5</v>
      </c>
    </row>
    <row r="35" spans="1:17" x14ac:dyDescent="0.25">
      <c r="A35" t="s">
        <v>18</v>
      </c>
      <c r="B35" t="s">
        <v>52</v>
      </c>
      <c r="C35">
        <v>7.1</v>
      </c>
      <c r="D35">
        <v>10.8</v>
      </c>
      <c r="E35">
        <v>6.8</v>
      </c>
      <c r="F35">
        <v>11</v>
      </c>
      <c r="G35">
        <v>7.4</v>
      </c>
      <c r="H35">
        <v>3.8</v>
      </c>
      <c r="I35">
        <v>9.8000000000000007</v>
      </c>
      <c r="J35">
        <v>13</v>
      </c>
      <c r="K35">
        <v>13.2</v>
      </c>
      <c r="M35">
        <v>14</v>
      </c>
      <c r="N35">
        <v>12.3</v>
      </c>
      <c r="P35">
        <v>49.8</v>
      </c>
      <c r="Q35">
        <v>91.4</v>
      </c>
    </row>
    <row r="36" spans="1:17" x14ac:dyDescent="0.25">
      <c r="A36" t="s">
        <v>18</v>
      </c>
      <c r="B36" t="s">
        <v>53</v>
      </c>
      <c r="C36">
        <v>3.9</v>
      </c>
      <c r="D36">
        <v>7.7</v>
      </c>
      <c r="E36">
        <v>5.4</v>
      </c>
      <c r="F36">
        <v>8.6999999999999993</v>
      </c>
      <c r="G36">
        <v>7.4</v>
      </c>
      <c r="H36">
        <v>3.5</v>
      </c>
      <c r="I36">
        <v>10.3</v>
      </c>
      <c r="J36">
        <v>12.8</v>
      </c>
      <c r="K36">
        <v>12.9</v>
      </c>
      <c r="M36">
        <v>14.5</v>
      </c>
      <c r="N36">
        <v>13</v>
      </c>
      <c r="P36">
        <v>50.5</v>
      </c>
      <c r="Q36">
        <v>92</v>
      </c>
    </row>
    <row r="37" spans="1:17" x14ac:dyDescent="0.25">
      <c r="A37" t="s">
        <v>18</v>
      </c>
      <c r="B37" t="s">
        <v>54</v>
      </c>
      <c r="C37">
        <v>3.3</v>
      </c>
      <c r="D37">
        <v>6.4</v>
      </c>
      <c r="E37">
        <v>3.3</v>
      </c>
      <c r="F37">
        <v>5.9</v>
      </c>
      <c r="G37">
        <v>7.3</v>
      </c>
      <c r="H37">
        <v>3.5</v>
      </c>
      <c r="I37">
        <v>8.8000000000000007</v>
      </c>
      <c r="J37">
        <v>11.5</v>
      </c>
      <c r="K37">
        <v>11.8</v>
      </c>
      <c r="M37">
        <v>13.6</v>
      </c>
      <c r="N37">
        <v>11.8</v>
      </c>
      <c r="P37">
        <v>50.9</v>
      </c>
      <c r="Q37">
        <v>92.5</v>
      </c>
    </row>
    <row r="38" spans="1:17" x14ac:dyDescent="0.25">
      <c r="A38" t="s">
        <v>18</v>
      </c>
      <c r="B38" t="s">
        <v>55</v>
      </c>
      <c r="C38">
        <v>3.9</v>
      </c>
      <c r="D38">
        <v>8.1</v>
      </c>
      <c r="E38">
        <v>-1</v>
      </c>
      <c r="F38">
        <v>3.7</v>
      </c>
      <c r="G38">
        <v>7.2</v>
      </c>
      <c r="H38">
        <v>3.7</v>
      </c>
      <c r="I38">
        <v>8.1999999999999993</v>
      </c>
      <c r="J38">
        <v>11.3</v>
      </c>
      <c r="K38">
        <v>11.6</v>
      </c>
      <c r="M38">
        <v>13.1</v>
      </c>
      <c r="N38">
        <v>10.5</v>
      </c>
      <c r="P38">
        <v>51.6</v>
      </c>
      <c r="Q38">
        <v>93.2</v>
      </c>
    </row>
    <row r="39" spans="1:17" x14ac:dyDescent="0.25">
      <c r="A39" t="s">
        <v>18</v>
      </c>
      <c r="B39" t="s">
        <v>56</v>
      </c>
      <c r="C39">
        <v>3.6</v>
      </c>
      <c r="D39">
        <v>6.3</v>
      </c>
      <c r="E39">
        <v>8</v>
      </c>
      <c r="F39">
        <v>11.6</v>
      </c>
      <c r="G39">
        <v>7.3</v>
      </c>
      <c r="H39">
        <v>3.7</v>
      </c>
      <c r="I39">
        <v>7.5</v>
      </c>
      <c r="J39">
        <v>10.5</v>
      </c>
      <c r="K39">
        <v>10.9</v>
      </c>
      <c r="M39">
        <v>12.8</v>
      </c>
      <c r="N39">
        <v>10.199999999999999</v>
      </c>
      <c r="P39">
        <v>52.4</v>
      </c>
      <c r="Q39">
        <v>93.4</v>
      </c>
    </row>
    <row r="40" spans="1:17" x14ac:dyDescent="0.25">
      <c r="A40" t="s">
        <v>18</v>
      </c>
      <c r="B40" t="s">
        <v>57</v>
      </c>
      <c r="C40">
        <v>6.2</v>
      </c>
      <c r="D40">
        <v>8.8000000000000007</v>
      </c>
      <c r="E40">
        <v>-1.2</v>
      </c>
      <c r="F40">
        <v>1.9</v>
      </c>
      <c r="G40">
        <v>7.2</v>
      </c>
      <c r="H40">
        <v>2.5</v>
      </c>
      <c r="I40">
        <v>7.1</v>
      </c>
      <c r="J40">
        <v>10</v>
      </c>
      <c r="K40">
        <v>10.5</v>
      </c>
      <c r="M40">
        <v>12.1</v>
      </c>
      <c r="N40">
        <v>9.5</v>
      </c>
      <c r="P40">
        <v>53.1</v>
      </c>
      <c r="Q40">
        <v>93.9</v>
      </c>
    </row>
    <row r="41" spans="1:17" x14ac:dyDescent="0.25">
      <c r="A41" t="s">
        <v>18</v>
      </c>
      <c r="B41" t="s">
        <v>58</v>
      </c>
      <c r="C41">
        <v>3</v>
      </c>
      <c r="D41">
        <v>5.3</v>
      </c>
      <c r="E41">
        <v>4.3</v>
      </c>
      <c r="F41">
        <v>7.2</v>
      </c>
      <c r="G41">
        <v>7</v>
      </c>
      <c r="H41">
        <v>4.0999999999999996</v>
      </c>
      <c r="I41">
        <v>7.2</v>
      </c>
      <c r="J41">
        <v>9.4</v>
      </c>
      <c r="K41">
        <v>10</v>
      </c>
      <c r="M41">
        <v>11.7</v>
      </c>
      <c r="N41">
        <v>9.5</v>
      </c>
      <c r="P41">
        <v>54.2</v>
      </c>
      <c r="Q41">
        <v>92.3</v>
      </c>
    </row>
    <row r="42" spans="1:17" x14ac:dyDescent="0.25">
      <c r="A42" t="s">
        <v>18</v>
      </c>
      <c r="B42" t="s">
        <v>59</v>
      </c>
      <c r="C42">
        <v>3.8</v>
      </c>
      <c r="D42">
        <v>5.9</v>
      </c>
      <c r="E42">
        <v>5.4</v>
      </c>
      <c r="F42">
        <v>8.4</v>
      </c>
      <c r="G42">
        <v>7</v>
      </c>
      <c r="H42">
        <v>2.1</v>
      </c>
      <c r="I42">
        <v>6.9</v>
      </c>
      <c r="J42">
        <v>8.4</v>
      </c>
      <c r="K42">
        <v>8.8000000000000007</v>
      </c>
      <c r="M42">
        <v>10.6</v>
      </c>
      <c r="N42">
        <v>9.4</v>
      </c>
      <c r="P42">
        <v>55.2</v>
      </c>
      <c r="Q42">
        <v>94.1</v>
      </c>
    </row>
    <row r="43" spans="1:17" x14ac:dyDescent="0.25">
      <c r="A43" t="s">
        <v>18</v>
      </c>
      <c r="B43" t="s">
        <v>60</v>
      </c>
      <c r="C43">
        <v>1.8</v>
      </c>
      <c r="D43">
        <v>3.4</v>
      </c>
      <c r="E43">
        <v>5.2</v>
      </c>
      <c r="F43">
        <v>4.8</v>
      </c>
      <c r="G43">
        <v>7.2</v>
      </c>
      <c r="H43">
        <v>-1.9</v>
      </c>
      <c r="I43">
        <v>6.1</v>
      </c>
      <c r="J43">
        <v>7.7</v>
      </c>
      <c r="K43">
        <v>7.9</v>
      </c>
      <c r="M43">
        <v>10.199999999999999</v>
      </c>
      <c r="N43">
        <v>8.6</v>
      </c>
      <c r="P43">
        <v>56.3</v>
      </c>
      <c r="Q43">
        <v>95.9</v>
      </c>
    </row>
    <row r="44" spans="1:17" x14ac:dyDescent="0.25">
      <c r="A44" t="s">
        <v>18</v>
      </c>
      <c r="B44" t="s">
        <v>61</v>
      </c>
      <c r="C44">
        <v>3.9</v>
      </c>
      <c r="D44">
        <v>5.6</v>
      </c>
      <c r="E44">
        <v>2.6</v>
      </c>
      <c r="F44">
        <v>4.8</v>
      </c>
      <c r="G44">
        <v>7</v>
      </c>
      <c r="H44">
        <v>2.5</v>
      </c>
      <c r="I44">
        <v>5.5</v>
      </c>
      <c r="J44">
        <v>7.3</v>
      </c>
      <c r="K44">
        <v>7.7</v>
      </c>
      <c r="M44">
        <v>10.199999999999999</v>
      </c>
      <c r="N44">
        <v>7.9</v>
      </c>
      <c r="P44">
        <v>57.6</v>
      </c>
      <c r="Q44">
        <v>97.3</v>
      </c>
    </row>
    <row r="45" spans="1:17" x14ac:dyDescent="0.25">
      <c r="A45" t="s">
        <v>18</v>
      </c>
      <c r="B45" t="s">
        <v>62</v>
      </c>
      <c r="C45">
        <v>2.2000000000000002</v>
      </c>
      <c r="D45">
        <v>4.4000000000000004</v>
      </c>
      <c r="E45">
        <v>0.6</v>
      </c>
      <c r="F45">
        <v>3.1</v>
      </c>
      <c r="G45">
        <v>6.8</v>
      </c>
      <c r="H45">
        <v>2.8</v>
      </c>
      <c r="I45">
        <v>5.4</v>
      </c>
      <c r="J45">
        <v>7</v>
      </c>
      <c r="K45">
        <v>7.6</v>
      </c>
      <c r="M45">
        <v>9.6999999999999993</v>
      </c>
      <c r="N45">
        <v>7.5</v>
      </c>
      <c r="P45">
        <v>58.8</v>
      </c>
      <c r="Q45">
        <v>98.7</v>
      </c>
    </row>
    <row r="46" spans="1:17" x14ac:dyDescent="0.25">
      <c r="A46" t="s">
        <v>18</v>
      </c>
      <c r="B46" t="s">
        <v>63</v>
      </c>
      <c r="C46">
        <v>3</v>
      </c>
      <c r="D46">
        <v>5.7</v>
      </c>
      <c r="E46">
        <v>3.7</v>
      </c>
      <c r="F46">
        <v>7.7</v>
      </c>
      <c r="G46">
        <v>6.6</v>
      </c>
      <c r="H46">
        <v>4.9000000000000004</v>
      </c>
      <c r="I46">
        <v>5.5</v>
      </c>
      <c r="J46">
        <v>6.9</v>
      </c>
      <c r="K46">
        <v>7.4</v>
      </c>
      <c r="M46">
        <v>9.1</v>
      </c>
      <c r="N46">
        <v>7.5</v>
      </c>
      <c r="O46">
        <v>2929.7</v>
      </c>
      <c r="P46">
        <v>60.4</v>
      </c>
      <c r="Q46">
        <v>100.6</v>
      </c>
    </row>
    <row r="47" spans="1:17" x14ac:dyDescent="0.25">
      <c r="A47" t="s">
        <v>18</v>
      </c>
      <c r="B47" t="s">
        <v>64</v>
      </c>
      <c r="C47">
        <v>4.4000000000000004</v>
      </c>
      <c r="D47">
        <v>7.3</v>
      </c>
      <c r="E47">
        <v>-3.7</v>
      </c>
      <c r="F47">
        <v>0.1</v>
      </c>
      <c r="G47">
        <v>6.3</v>
      </c>
      <c r="H47">
        <v>4.5999999999999996</v>
      </c>
      <c r="I47">
        <v>5.7</v>
      </c>
      <c r="J47">
        <v>8.1</v>
      </c>
      <c r="K47">
        <v>8.5</v>
      </c>
      <c r="M47">
        <v>10.3</v>
      </c>
      <c r="N47">
        <v>8</v>
      </c>
      <c r="O47">
        <v>3004.9</v>
      </c>
      <c r="P47">
        <v>61.8</v>
      </c>
      <c r="Q47">
        <v>102.6</v>
      </c>
    </row>
    <row r="48" spans="1:17" x14ac:dyDescent="0.25">
      <c r="A48" t="s">
        <v>18</v>
      </c>
      <c r="B48" t="s">
        <v>65</v>
      </c>
      <c r="C48">
        <v>3.5</v>
      </c>
      <c r="D48">
        <v>6.7</v>
      </c>
      <c r="E48">
        <v>7.3</v>
      </c>
      <c r="F48">
        <v>11.5</v>
      </c>
      <c r="G48">
        <v>6</v>
      </c>
      <c r="H48">
        <v>4.3</v>
      </c>
      <c r="I48">
        <v>6</v>
      </c>
      <c r="J48">
        <v>8.5</v>
      </c>
      <c r="K48">
        <v>9</v>
      </c>
      <c r="M48">
        <v>10.5</v>
      </c>
      <c r="N48">
        <v>8.4</v>
      </c>
      <c r="O48">
        <v>3171</v>
      </c>
      <c r="P48">
        <v>63.1</v>
      </c>
      <c r="Q48">
        <v>103.2</v>
      </c>
    </row>
    <row r="49" spans="1:18" x14ac:dyDescent="0.25">
      <c r="A49" t="s">
        <v>18</v>
      </c>
      <c r="B49" t="s">
        <v>66</v>
      </c>
      <c r="C49">
        <v>7</v>
      </c>
      <c r="D49">
        <v>10.5</v>
      </c>
      <c r="E49">
        <v>5.5</v>
      </c>
      <c r="F49">
        <v>9.1999999999999993</v>
      </c>
      <c r="G49">
        <v>5.8</v>
      </c>
      <c r="H49">
        <v>3.8</v>
      </c>
      <c r="I49">
        <v>5.9</v>
      </c>
      <c r="J49">
        <v>8.8000000000000007</v>
      </c>
      <c r="K49">
        <v>9.1999999999999993</v>
      </c>
      <c r="M49">
        <v>10.9</v>
      </c>
      <c r="N49">
        <v>8.9</v>
      </c>
      <c r="O49">
        <v>2417.1</v>
      </c>
      <c r="P49">
        <v>64.400000000000006</v>
      </c>
      <c r="Q49">
        <v>103.8</v>
      </c>
    </row>
    <row r="50" spans="1:18" x14ac:dyDescent="0.25">
      <c r="A50" t="s">
        <v>18</v>
      </c>
      <c r="B50" t="s">
        <v>67</v>
      </c>
      <c r="C50">
        <v>2.1</v>
      </c>
      <c r="D50">
        <v>5.3</v>
      </c>
      <c r="E50">
        <v>6</v>
      </c>
      <c r="F50">
        <v>9.4</v>
      </c>
      <c r="G50">
        <v>5.7</v>
      </c>
      <c r="H50">
        <v>3.2</v>
      </c>
      <c r="I50">
        <v>5.7</v>
      </c>
      <c r="J50">
        <v>8</v>
      </c>
      <c r="K50">
        <v>8.6</v>
      </c>
      <c r="M50">
        <v>10.1</v>
      </c>
      <c r="N50">
        <v>8.6</v>
      </c>
      <c r="O50">
        <v>2584</v>
      </c>
      <c r="P50">
        <v>65.5</v>
      </c>
      <c r="Q50">
        <v>104.9</v>
      </c>
    </row>
    <row r="51" spans="1:18" x14ac:dyDescent="0.25">
      <c r="A51" t="s">
        <v>18</v>
      </c>
      <c r="B51" t="s">
        <v>68</v>
      </c>
      <c r="C51">
        <v>5.4</v>
      </c>
      <c r="D51">
        <v>9.5</v>
      </c>
      <c r="E51">
        <v>4.2</v>
      </c>
      <c r="F51">
        <v>8.9</v>
      </c>
      <c r="G51">
        <v>5.5</v>
      </c>
      <c r="H51">
        <v>4.7</v>
      </c>
      <c r="I51">
        <v>6.2</v>
      </c>
      <c r="J51">
        <v>8.5</v>
      </c>
      <c r="K51">
        <v>9</v>
      </c>
      <c r="M51">
        <v>10.4</v>
      </c>
      <c r="N51">
        <v>8.8000000000000007</v>
      </c>
      <c r="O51">
        <v>2729.7</v>
      </c>
      <c r="P51">
        <v>67.099999999999994</v>
      </c>
      <c r="Q51">
        <v>106.1</v>
      </c>
    </row>
    <row r="52" spans="1:18" x14ac:dyDescent="0.25">
      <c r="A52" t="s">
        <v>18</v>
      </c>
      <c r="B52" t="s">
        <v>69</v>
      </c>
      <c r="C52">
        <v>2.4</v>
      </c>
      <c r="D52">
        <v>7.3</v>
      </c>
      <c r="E52">
        <v>3.9</v>
      </c>
      <c r="F52">
        <v>9.1</v>
      </c>
      <c r="G52">
        <v>5.5</v>
      </c>
      <c r="H52">
        <v>5</v>
      </c>
      <c r="I52">
        <v>7</v>
      </c>
      <c r="J52">
        <v>8.8000000000000007</v>
      </c>
      <c r="K52">
        <v>9.1999999999999993</v>
      </c>
      <c r="M52">
        <v>10.5</v>
      </c>
      <c r="N52">
        <v>9.6999999999999993</v>
      </c>
      <c r="O52">
        <v>2706.7</v>
      </c>
      <c r="P52">
        <v>69</v>
      </c>
      <c r="Q52">
        <v>106.4</v>
      </c>
    </row>
    <row r="53" spans="1:18" x14ac:dyDescent="0.25">
      <c r="A53" t="s">
        <v>18</v>
      </c>
      <c r="B53" t="s">
        <v>70</v>
      </c>
      <c r="C53">
        <v>5.4</v>
      </c>
      <c r="D53">
        <v>9.1</v>
      </c>
      <c r="E53">
        <v>3.8</v>
      </c>
      <c r="F53">
        <v>8.1</v>
      </c>
      <c r="G53">
        <v>5.3</v>
      </c>
      <c r="H53">
        <v>4.4000000000000004</v>
      </c>
      <c r="I53">
        <v>7.7</v>
      </c>
      <c r="J53">
        <v>8.8000000000000007</v>
      </c>
      <c r="K53">
        <v>9</v>
      </c>
      <c r="L53">
        <v>10.3</v>
      </c>
      <c r="M53">
        <v>10.4</v>
      </c>
      <c r="N53">
        <v>10.199999999999999</v>
      </c>
      <c r="O53">
        <v>2738.4</v>
      </c>
      <c r="P53">
        <v>70.7</v>
      </c>
      <c r="Q53">
        <v>106.6</v>
      </c>
    </row>
    <row r="54" spans="1:18" x14ac:dyDescent="0.25">
      <c r="A54" t="s">
        <v>18</v>
      </c>
      <c r="B54" t="s">
        <v>71</v>
      </c>
      <c r="C54">
        <v>4.0999999999999996</v>
      </c>
      <c r="D54">
        <v>8.5</v>
      </c>
      <c r="E54">
        <v>4.5999999999999996</v>
      </c>
      <c r="F54">
        <v>9.5</v>
      </c>
      <c r="G54">
        <v>5.2</v>
      </c>
      <c r="H54">
        <v>4.5999999999999996</v>
      </c>
      <c r="I54">
        <v>8.5</v>
      </c>
      <c r="J54">
        <v>9.4</v>
      </c>
      <c r="K54">
        <v>9.3000000000000007</v>
      </c>
      <c r="L54">
        <v>10.5</v>
      </c>
      <c r="M54">
        <v>10.8</v>
      </c>
      <c r="N54">
        <v>11</v>
      </c>
      <c r="O54">
        <v>2915.1</v>
      </c>
      <c r="P54">
        <v>72.2</v>
      </c>
      <c r="Q54">
        <v>107.6</v>
      </c>
    </row>
    <row r="55" spans="1:18" x14ac:dyDescent="0.25">
      <c r="A55" t="s">
        <v>18</v>
      </c>
      <c r="B55" t="s">
        <v>72</v>
      </c>
      <c r="C55">
        <v>3.1</v>
      </c>
      <c r="D55">
        <v>7.6</v>
      </c>
      <c r="E55">
        <v>-1.2</v>
      </c>
      <c r="F55">
        <v>4.3</v>
      </c>
      <c r="G55">
        <v>5.2</v>
      </c>
      <c r="H55">
        <v>6.6</v>
      </c>
      <c r="I55">
        <v>8.4</v>
      </c>
      <c r="J55">
        <v>8.9</v>
      </c>
      <c r="K55">
        <v>8.9</v>
      </c>
      <c r="L55">
        <v>10.3</v>
      </c>
      <c r="M55">
        <v>10.6</v>
      </c>
      <c r="N55">
        <v>11.4</v>
      </c>
      <c r="O55">
        <v>3137</v>
      </c>
      <c r="P55">
        <v>73.3</v>
      </c>
      <c r="Q55">
        <v>108.6</v>
      </c>
    </row>
    <row r="56" spans="1:18" x14ac:dyDescent="0.25">
      <c r="A56" t="s">
        <v>18</v>
      </c>
      <c r="B56" t="s">
        <v>73</v>
      </c>
      <c r="C56">
        <v>3</v>
      </c>
      <c r="D56">
        <v>6</v>
      </c>
      <c r="E56">
        <v>2.7</v>
      </c>
      <c r="F56">
        <v>5.0999999999999996</v>
      </c>
      <c r="G56">
        <v>5.2</v>
      </c>
      <c r="H56">
        <v>3.2</v>
      </c>
      <c r="I56">
        <v>7.8</v>
      </c>
      <c r="J56">
        <v>8.1</v>
      </c>
      <c r="K56">
        <v>8.1999999999999993</v>
      </c>
      <c r="L56">
        <v>9.8000000000000007</v>
      </c>
      <c r="M56">
        <v>10</v>
      </c>
      <c r="N56">
        <v>10.7</v>
      </c>
      <c r="O56">
        <v>3426.7</v>
      </c>
      <c r="P56">
        <v>74.2</v>
      </c>
      <c r="Q56">
        <v>109</v>
      </c>
    </row>
    <row r="57" spans="1:18" x14ac:dyDescent="0.25">
      <c r="A57" t="s">
        <v>18</v>
      </c>
      <c r="B57" t="s">
        <v>74</v>
      </c>
      <c r="C57">
        <v>0.8</v>
      </c>
      <c r="D57">
        <v>3.7</v>
      </c>
      <c r="E57">
        <v>3.4</v>
      </c>
      <c r="F57">
        <v>6.7</v>
      </c>
      <c r="G57">
        <v>5.4</v>
      </c>
      <c r="H57">
        <v>4.0999999999999996</v>
      </c>
      <c r="I57">
        <v>7.7</v>
      </c>
      <c r="J57">
        <v>8</v>
      </c>
      <c r="K57">
        <v>8</v>
      </c>
      <c r="L57">
        <v>9.8000000000000007</v>
      </c>
      <c r="M57">
        <v>9.8000000000000007</v>
      </c>
      <c r="N57">
        <v>10.5</v>
      </c>
      <c r="O57">
        <v>3419.9</v>
      </c>
      <c r="P57">
        <v>75.3</v>
      </c>
      <c r="Q57">
        <v>109.4</v>
      </c>
    </row>
    <row r="58" spans="1:18" x14ac:dyDescent="0.25">
      <c r="A58" t="s">
        <v>18</v>
      </c>
      <c r="B58" t="s">
        <v>75</v>
      </c>
      <c r="C58">
        <v>4.4000000000000004</v>
      </c>
      <c r="D58">
        <v>9</v>
      </c>
      <c r="E58">
        <v>3.1</v>
      </c>
      <c r="F58">
        <v>9.1999999999999993</v>
      </c>
      <c r="G58">
        <v>5.3</v>
      </c>
      <c r="H58">
        <v>7.1</v>
      </c>
      <c r="I58">
        <v>7.8</v>
      </c>
      <c r="J58">
        <v>8.5</v>
      </c>
      <c r="K58">
        <v>8.5</v>
      </c>
      <c r="L58">
        <v>10.4</v>
      </c>
      <c r="M58">
        <v>10.1</v>
      </c>
      <c r="N58">
        <v>10</v>
      </c>
      <c r="O58">
        <v>3273.5</v>
      </c>
      <c r="P58">
        <v>76.099999999999994</v>
      </c>
      <c r="Q58">
        <v>108.4</v>
      </c>
      <c r="R58">
        <v>27.3</v>
      </c>
    </row>
    <row r="59" spans="1:18" x14ac:dyDescent="0.25">
      <c r="A59" t="s">
        <v>18</v>
      </c>
      <c r="B59" t="s">
        <v>76</v>
      </c>
      <c r="C59">
        <v>1.5</v>
      </c>
      <c r="D59">
        <v>6.1</v>
      </c>
      <c r="E59">
        <v>2.8</v>
      </c>
      <c r="F59">
        <v>6.6</v>
      </c>
      <c r="G59">
        <v>5.3</v>
      </c>
      <c r="H59">
        <v>4</v>
      </c>
      <c r="I59">
        <v>7.7</v>
      </c>
      <c r="J59">
        <v>8.6999999999999993</v>
      </c>
      <c r="K59">
        <v>8.8000000000000007</v>
      </c>
      <c r="L59">
        <v>10.7</v>
      </c>
      <c r="M59">
        <v>10.3</v>
      </c>
      <c r="N59">
        <v>10</v>
      </c>
      <c r="O59">
        <v>3424.4</v>
      </c>
      <c r="P59">
        <v>76.3</v>
      </c>
      <c r="Q59">
        <v>107.5</v>
      </c>
      <c r="R59">
        <v>24.2</v>
      </c>
    </row>
    <row r="60" spans="1:18" x14ac:dyDescent="0.25">
      <c r="A60" t="s">
        <v>18</v>
      </c>
      <c r="B60" t="s">
        <v>77</v>
      </c>
      <c r="C60">
        <v>0.3</v>
      </c>
      <c r="D60">
        <v>3.7</v>
      </c>
      <c r="E60">
        <v>-0.1</v>
      </c>
      <c r="F60">
        <v>5</v>
      </c>
      <c r="G60">
        <v>5.7</v>
      </c>
      <c r="H60">
        <v>7.1</v>
      </c>
      <c r="I60">
        <v>7.5</v>
      </c>
      <c r="J60">
        <v>8.5</v>
      </c>
      <c r="K60">
        <v>8.8000000000000007</v>
      </c>
      <c r="L60">
        <v>10.6</v>
      </c>
      <c r="M60">
        <v>10.1</v>
      </c>
      <c r="N60">
        <v>10</v>
      </c>
      <c r="O60">
        <v>2879.3</v>
      </c>
      <c r="P60">
        <v>76</v>
      </c>
      <c r="Q60">
        <v>107</v>
      </c>
      <c r="R60">
        <v>36.5</v>
      </c>
    </row>
    <row r="61" spans="1:18" x14ac:dyDescent="0.25">
      <c r="A61" t="s">
        <v>18</v>
      </c>
      <c r="B61" t="s">
        <v>78</v>
      </c>
      <c r="C61">
        <v>-3.6</v>
      </c>
      <c r="D61">
        <v>-0.7</v>
      </c>
      <c r="E61">
        <v>-3.4</v>
      </c>
      <c r="F61">
        <v>1.8</v>
      </c>
      <c r="G61">
        <v>6.1</v>
      </c>
      <c r="H61">
        <v>7</v>
      </c>
      <c r="I61">
        <v>7</v>
      </c>
      <c r="J61">
        <v>8.1</v>
      </c>
      <c r="K61">
        <v>8.5</v>
      </c>
      <c r="L61">
        <v>10.9</v>
      </c>
      <c r="M61">
        <v>10</v>
      </c>
      <c r="N61">
        <v>10</v>
      </c>
      <c r="O61">
        <v>3101.4</v>
      </c>
      <c r="P61">
        <v>75.599999999999994</v>
      </c>
      <c r="Q61">
        <v>106.6</v>
      </c>
      <c r="R61">
        <v>34</v>
      </c>
    </row>
    <row r="62" spans="1:18" x14ac:dyDescent="0.25">
      <c r="A62" t="s">
        <v>18</v>
      </c>
      <c r="B62" t="s">
        <v>79</v>
      </c>
      <c r="C62">
        <v>-1.9</v>
      </c>
      <c r="D62">
        <v>2</v>
      </c>
      <c r="E62">
        <v>1</v>
      </c>
      <c r="F62">
        <v>3.1</v>
      </c>
      <c r="G62">
        <v>6.6</v>
      </c>
      <c r="H62">
        <v>3</v>
      </c>
      <c r="I62">
        <v>6</v>
      </c>
      <c r="J62">
        <v>7.7</v>
      </c>
      <c r="K62">
        <v>8.1999999999999993</v>
      </c>
      <c r="L62">
        <v>10.4</v>
      </c>
      <c r="M62">
        <v>9.5</v>
      </c>
      <c r="N62">
        <v>9.1999999999999993</v>
      </c>
      <c r="O62">
        <v>3583.7</v>
      </c>
      <c r="P62">
        <v>75.2</v>
      </c>
      <c r="Q62">
        <v>105.6</v>
      </c>
      <c r="R62">
        <v>36.200000000000003</v>
      </c>
    </row>
    <row r="63" spans="1:18" x14ac:dyDescent="0.25">
      <c r="A63" t="s">
        <v>18</v>
      </c>
      <c r="B63" t="s">
        <v>80</v>
      </c>
      <c r="C63">
        <v>3.2</v>
      </c>
      <c r="D63">
        <v>6.2</v>
      </c>
      <c r="E63">
        <v>2.9</v>
      </c>
      <c r="F63">
        <v>5.2</v>
      </c>
      <c r="G63">
        <v>6.8</v>
      </c>
      <c r="H63">
        <v>2.4</v>
      </c>
      <c r="I63">
        <v>5.6</v>
      </c>
      <c r="J63">
        <v>7.8</v>
      </c>
      <c r="K63">
        <v>8.3000000000000007</v>
      </c>
      <c r="L63">
        <v>10.1</v>
      </c>
      <c r="M63">
        <v>9.5</v>
      </c>
      <c r="N63">
        <v>8.6999999999999993</v>
      </c>
      <c r="O63">
        <v>3545.5</v>
      </c>
      <c r="P63">
        <v>75.400000000000006</v>
      </c>
      <c r="Q63">
        <v>104.6</v>
      </c>
      <c r="R63">
        <v>20.100000000000001</v>
      </c>
    </row>
    <row r="64" spans="1:18" x14ac:dyDescent="0.25">
      <c r="A64" t="s">
        <v>18</v>
      </c>
      <c r="B64" t="s">
        <v>81</v>
      </c>
      <c r="C64">
        <v>2</v>
      </c>
      <c r="D64">
        <v>5.3</v>
      </c>
      <c r="E64">
        <v>1.6</v>
      </c>
      <c r="F64">
        <v>4.4000000000000004</v>
      </c>
      <c r="G64">
        <v>6.9</v>
      </c>
      <c r="H64">
        <v>3.1</v>
      </c>
      <c r="I64">
        <v>5.4</v>
      </c>
      <c r="J64">
        <v>7.5</v>
      </c>
      <c r="K64">
        <v>8.1</v>
      </c>
      <c r="L64">
        <v>9.8000000000000007</v>
      </c>
      <c r="M64">
        <v>9.3000000000000007</v>
      </c>
      <c r="N64">
        <v>8.4</v>
      </c>
      <c r="O64">
        <v>3744</v>
      </c>
      <c r="P64">
        <v>75.400000000000006</v>
      </c>
      <c r="Q64">
        <v>101</v>
      </c>
      <c r="R64">
        <v>21.2</v>
      </c>
    </row>
    <row r="65" spans="1:18" x14ac:dyDescent="0.25">
      <c r="A65" t="s">
        <v>18</v>
      </c>
      <c r="B65" t="s">
        <v>82</v>
      </c>
      <c r="C65">
        <v>1.4</v>
      </c>
      <c r="D65">
        <v>3.8</v>
      </c>
      <c r="E65">
        <v>3.4</v>
      </c>
      <c r="F65">
        <v>6.4</v>
      </c>
      <c r="G65">
        <v>7.1</v>
      </c>
      <c r="H65">
        <v>3.4</v>
      </c>
      <c r="I65">
        <v>4.5</v>
      </c>
      <c r="J65">
        <v>6.7</v>
      </c>
      <c r="K65">
        <v>7.5</v>
      </c>
      <c r="L65">
        <v>9.1999999999999993</v>
      </c>
      <c r="M65">
        <v>8.6999999999999993</v>
      </c>
      <c r="N65">
        <v>7.6</v>
      </c>
      <c r="O65">
        <v>4041.1</v>
      </c>
      <c r="P65">
        <v>75.2</v>
      </c>
      <c r="Q65">
        <v>97.6</v>
      </c>
      <c r="R65">
        <v>21.9</v>
      </c>
    </row>
    <row r="66" spans="1:18" x14ac:dyDescent="0.25">
      <c r="A66" t="s">
        <v>18</v>
      </c>
      <c r="B66" t="s">
        <v>83</v>
      </c>
      <c r="C66">
        <v>4.9000000000000004</v>
      </c>
      <c r="D66">
        <v>6.4</v>
      </c>
      <c r="E66">
        <v>8.3000000000000007</v>
      </c>
      <c r="F66">
        <v>11</v>
      </c>
      <c r="G66">
        <v>7.4</v>
      </c>
      <c r="H66">
        <v>2.7</v>
      </c>
      <c r="I66">
        <v>3.9</v>
      </c>
      <c r="J66">
        <v>6.7</v>
      </c>
      <c r="K66">
        <v>7.5</v>
      </c>
      <c r="L66">
        <v>8.9</v>
      </c>
      <c r="M66">
        <v>8.6999999999999993</v>
      </c>
      <c r="N66">
        <v>6.5</v>
      </c>
      <c r="O66">
        <v>3961.6</v>
      </c>
      <c r="P66">
        <v>75.3</v>
      </c>
      <c r="Q66">
        <v>95.4</v>
      </c>
      <c r="R66">
        <v>19.8</v>
      </c>
    </row>
    <row r="67" spans="1:18" x14ac:dyDescent="0.25">
      <c r="A67" t="s">
        <v>18</v>
      </c>
      <c r="B67" t="s">
        <v>84</v>
      </c>
      <c r="C67">
        <v>4.4000000000000004</v>
      </c>
      <c r="D67">
        <v>6.9</v>
      </c>
      <c r="E67">
        <v>4</v>
      </c>
      <c r="F67">
        <v>6.8</v>
      </c>
      <c r="G67">
        <v>7.6</v>
      </c>
      <c r="H67">
        <v>3.1</v>
      </c>
      <c r="I67">
        <v>3.7</v>
      </c>
      <c r="J67">
        <v>6.7</v>
      </c>
      <c r="K67">
        <v>7.5</v>
      </c>
      <c r="L67">
        <v>8.6</v>
      </c>
      <c r="M67">
        <v>8.6999999999999993</v>
      </c>
      <c r="N67">
        <v>6.5</v>
      </c>
      <c r="O67">
        <v>3930.3</v>
      </c>
      <c r="P67">
        <v>75.2</v>
      </c>
      <c r="Q67">
        <v>93.2</v>
      </c>
      <c r="R67">
        <v>20.2</v>
      </c>
    </row>
    <row r="68" spans="1:18" x14ac:dyDescent="0.25">
      <c r="A68" t="s">
        <v>18</v>
      </c>
      <c r="B68" t="s">
        <v>85</v>
      </c>
      <c r="C68">
        <v>4</v>
      </c>
      <c r="D68">
        <v>6.1</v>
      </c>
      <c r="E68">
        <v>1.9</v>
      </c>
      <c r="F68">
        <v>4.5</v>
      </c>
      <c r="G68">
        <v>7.6</v>
      </c>
      <c r="H68">
        <v>3.1</v>
      </c>
      <c r="I68">
        <v>3.1</v>
      </c>
      <c r="J68">
        <v>5.7</v>
      </c>
      <c r="K68">
        <v>6.9</v>
      </c>
      <c r="L68">
        <v>7.9</v>
      </c>
      <c r="M68">
        <v>8</v>
      </c>
      <c r="N68">
        <v>6</v>
      </c>
      <c r="O68">
        <v>4024.4</v>
      </c>
      <c r="P68">
        <v>75.099999999999994</v>
      </c>
      <c r="Q68">
        <v>90.7</v>
      </c>
      <c r="R68">
        <v>16.2</v>
      </c>
    </row>
    <row r="69" spans="1:18" x14ac:dyDescent="0.25">
      <c r="A69" t="s">
        <v>18</v>
      </c>
      <c r="B69" t="s">
        <v>86</v>
      </c>
      <c r="C69">
        <v>4.2</v>
      </c>
      <c r="D69">
        <v>7.1</v>
      </c>
      <c r="E69">
        <v>1.8</v>
      </c>
      <c r="F69">
        <v>4.7</v>
      </c>
      <c r="G69">
        <v>7.4</v>
      </c>
      <c r="H69">
        <v>3.6</v>
      </c>
      <c r="I69">
        <v>3.1</v>
      </c>
      <c r="J69">
        <v>6</v>
      </c>
      <c r="K69">
        <v>7</v>
      </c>
      <c r="L69">
        <v>8.1</v>
      </c>
      <c r="M69">
        <v>8.1999999999999993</v>
      </c>
      <c r="N69">
        <v>6</v>
      </c>
      <c r="O69">
        <v>4289.7</v>
      </c>
      <c r="P69">
        <v>75.3</v>
      </c>
      <c r="Q69">
        <v>88.3</v>
      </c>
      <c r="R69">
        <v>21</v>
      </c>
    </row>
    <row r="70" spans="1:18" x14ac:dyDescent="0.25">
      <c r="A70" t="s">
        <v>18</v>
      </c>
      <c r="B70" t="s">
        <v>87</v>
      </c>
      <c r="C70">
        <v>0.7</v>
      </c>
      <c r="D70">
        <v>2.9</v>
      </c>
      <c r="E70">
        <v>1.5</v>
      </c>
      <c r="F70">
        <v>3.9</v>
      </c>
      <c r="G70">
        <v>7.1</v>
      </c>
      <c r="H70">
        <v>2.9</v>
      </c>
      <c r="I70">
        <v>3</v>
      </c>
      <c r="J70">
        <v>5.5</v>
      </c>
      <c r="K70">
        <v>6.5</v>
      </c>
      <c r="L70">
        <v>7.7</v>
      </c>
      <c r="M70">
        <v>7.7</v>
      </c>
      <c r="N70">
        <v>6</v>
      </c>
      <c r="O70">
        <v>4444.3</v>
      </c>
      <c r="P70">
        <v>75.5</v>
      </c>
      <c r="Q70">
        <v>87.4</v>
      </c>
      <c r="R70">
        <v>16.2</v>
      </c>
    </row>
    <row r="71" spans="1:18" x14ac:dyDescent="0.25">
      <c r="A71" t="s">
        <v>18</v>
      </c>
      <c r="B71" t="s">
        <v>88</v>
      </c>
      <c r="C71">
        <v>2.4</v>
      </c>
      <c r="D71">
        <v>4.8</v>
      </c>
      <c r="E71">
        <v>1.2</v>
      </c>
      <c r="F71">
        <v>4</v>
      </c>
      <c r="G71">
        <v>7.1</v>
      </c>
      <c r="H71">
        <v>2.9</v>
      </c>
      <c r="I71">
        <v>3</v>
      </c>
      <c r="J71">
        <v>5.2</v>
      </c>
      <c r="K71">
        <v>6.2</v>
      </c>
      <c r="L71">
        <v>7.2</v>
      </c>
      <c r="M71">
        <v>7.5</v>
      </c>
      <c r="N71">
        <v>6</v>
      </c>
      <c r="O71">
        <v>4449.6000000000004</v>
      </c>
      <c r="P71">
        <v>75.8</v>
      </c>
      <c r="Q71">
        <v>86.5</v>
      </c>
      <c r="R71">
        <v>15.3</v>
      </c>
    </row>
    <row r="72" spans="1:18" x14ac:dyDescent="0.25">
      <c r="A72" t="s">
        <v>18</v>
      </c>
      <c r="B72" t="s">
        <v>89</v>
      </c>
      <c r="C72">
        <v>1.9</v>
      </c>
      <c r="D72">
        <v>4.4000000000000004</v>
      </c>
      <c r="E72">
        <v>0.3</v>
      </c>
      <c r="F72">
        <v>2.1</v>
      </c>
      <c r="G72">
        <v>6.8</v>
      </c>
      <c r="H72">
        <v>1.9</v>
      </c>
      <c r="I72">
        <v>3</v>
      </c>
      <c r="J72">
        <v>5</v>
      </c>
      <c r="K72">
        <v>5.8</v>
      </c>
      <c r="L72">
        <v>6.8</v>
      </c>
      <c r="M72">
        <v>7.1</v>
      </c>
      <c r="N72">
        <v>6</v>
      </c>
      <c r="O72">
        <v>4601.8</v>
      </c>
      <c r="P72">
        <v>76.400000000000006</v>
      </c>
      <c r="Q72">
        <v>86.4</v>
      </c>
      <c r="R72">
        <v>17.3</v>
      </c>
    </row>
    <row r="73" spans="1:18" x14ac:dyDescent="0.25">
      <c r="A73" t="s">
        <v>18</v>
      </c>
      <c r="B73" t="s">
        <v>90</v>
      </c>
      <c r="C73">
        <v>5.6</v>
      </c>
      <c r="D73">
        <v>7.9</v>
      </c>
      <c r="E73">
        <v>2.8</v>
      </c>
      <c r="F73">
        <v>5.2</v>
      </c>
      <c r="G73">
        <v>6.6</v>
      </c>
      <c r="H73">
        <v>3.4</v>
      </c>
      <c r="I73">
        <v>3.1</v>
      </c>
      <c r="J73">
        <v>5</v>
      </c>
      <c r="K73">
        <v>5.8</v>
      </c>
      <c r="L73">
        <v>6.7</v>
      </c>
      <c r="M73">
        <v>7</v>
      </c>
      <c r="N73">
        <v>6</v>
      </c>
      <c r="O73">
        <v>4657.8</v>
      </c>
      <c r="P73">
        <v>77</v>
      </c>
      <c r="Q73">
        <v>86.4</v>
      </c>
      <c r="R73">
        <v>15.9</v>
      </c>
    </row>
    <row r="74" spans="1:18" x14ac:dyDescent="0.25">
      <c r="A74" t="s">
        <v>18</v>
      </c>
      <c r="B74" t="s">
        <v>91</v>
      </c>
      <c r="C74">
        <v>3.9</v>
      </c>
      <c r="D74">
        <v>5.9</v>
      </c>
      <c r="E74">
        <v>2.7</v>
      </c>
      <c r="F74">
        <v>4.0999999999999996</v>
      </c>
      <c r="G74">
        <v>6.6</v>
      </c>
      <c r="H74">
        <v>2</v>
      </c>
      <c r="I74">
        <v>3.3</v>
      </c>
      <c r="J74">
        <v>5.5</v>
      </c>
      <c r="K74">
        <v>6.2</v>
      </c>
      <c r="L74">
        <v>7.1</v>
      </c>
      <c r="M74">
        <v>7.3</v>
      </c>
      <c r="N74">
        <v>6</v>
      </c>
      <c r="O74">
        <v>4457.7</v>
      </c>
      <c r="P74">
        <v>77.3</v>
      </c>
      <c r="Q74">
        <v>87.4</v>
      </c>
      <c r="R74">
        <v>20.5</v>
      </c>
    </row>
    <row r="75" spans="1:18" x14ac:dyDescent="0.25">
      <c r="A75" t="s">
        <v>18</v>
      </c>
      <c r="B75" t="s">
        <v>92</v>
      </c>
      <c r="C75">
        <v>5.5</v>
      </c>
      <c r="D75">
        <v>7.6</v>
      </c>
      <c r="E75">
        <v>4.0999999999999996</v>
      </c>
      <c r="F75">
        <v>6.4</v>
      </c>
      <c r="G75">
        <v>6.2</v>
      </c>
      <c r="H75">
        <v>2.2999999999999998</v>
      </c>
      <c r="I75">
        <v>4</v>
      </c>
      <c r="J75">
        <v>6.7</v>
      </c>
      <c r="K75">
        <v>7.2</v>
      </c>
      <c r="L75">
        <v>8.1999999999999993</v>
      </c>
      <c r="M75">
        <v>8.4</v>
      </c>
      <c r="N75">
        <v>6.9</v>
      </c>
      <c r="O75">
        <v>4395.2</v>
      </c>
      <c r="P75">
        <v>77.7</v>
      </c>
      <c r="Q75">
        <v>88.4</v>
      </c>
      <c r="R75">
        <v>23.9</v>
      </c>
    </row>
    <row r="76" spans="1:18" x14ac:dyDescent="0.25">
      <c r="A76" t="s">
        <v>18</v>
      </c>
      <c r="B76" t="s">
        <v>93</v>
      </c>
      <c r="C76">
        <v>2.4</v>
      </c>
      <c r="D76">
        <v>4.7</v>
      </c>
      <c r="E76">
        <v>2.4</v>
      </c>
      <c r="F76">
        <v>5.3</v>
      </c>
      <c r="G76">
        <v>6</v>
      </c>
      <c r="H76">
        <v>3.8</v>
      </c>
      <c r="I76">
        <v>4.5</v>
      </c>
      <c r="J76">
        <v>6.9</v>
      </c>
      <c r="K76">
        <v>7.4</v>
      </c>
      <c r="L76">
        <v>8.4</v>
      </c>
      <c r="M76">
        <v>8.6</v>
      </c>
      <c r="N76">
        <v>7.5</v>
      </c>
      <c r="O76">
        <v>4605.8</v>
      </c>
      <c r="P76">
        <v>78.099999999999994</v>
      </c>
      <c r="Q76">
        <v>89.3</v>
      </c>
      <c r="R76">
        <v>14.9</v>
      </c>
    </row>
    <row r="77" spans="1:18" x14ac:dyDescent="0.25">
      <c r="A77" t="s">
        <v>18</v>
      </c>
      <c r="B77" t="s">
        <v>94</v>
      </c>
      <c r="C77">
        <v>4.7</v>
      </c>
      <c r="D77">
        <v>7</v>
      </c>
      <c r="E77">
        <v>5.9</v>
      </c>
      <c r="F77">
        <v>7.9</v>
      </c>
      <c r="G77">
        <v>5.6</v>
      </c>
      <c r="H77">
        <v>2.2999999999999998</v>
      </c>
      <c r="I77">
        <v>5.3</v>
      </c>
      <c r="J77">
        <v>7.6</v>
      </c>
      <c r="K77">
        <v>7.9</v>
      </c>
      <c r="L77">
        <v>8.9</v>
      </c>
      <c r="M77">
        <v>9.1</v>
      </c>
      <c r="N77">
        <v>8.1</v>
      </c>
      <c r="O77">
        <v>4540.6000000000004</v>
      </c>
      <c r="P77">
        <v>78.400000000000006</v>
      </c>
      <c r="Q77">
        <v>90.4</v>
      </c>
      <c r="R77">
        <v>18.399999999999999</v>
      </c>
    </row>
    <row r="78" spans="1:18" x14ac:dyDescent="0.25">
      <c r="A78" t="s">
        <v>18</v>
      </c>
      <c r="B78" t="s">
        <v>95</v>
      </c>
      <c r="C78">
        <v>1.4</v>
      </c>
      <c r="D78">
        <v>3.6</v>
      </c>
      <c r="E78">
        <v>3.5</v>
      </c>
      <c r="F78">
        <v>5.5</v>
      </c>
      <c r="G78">
        <v>5.5</v>
      </c>
      <c r="H78">
        <v>3</v>
      </c>
      <c r="I78">
        <v>5.7</v>
      </c>
      <c r="J78">
        <v>7.4</v>
      </c>
      <c r="K78">
        <v>7.6</v>
      </c>
      <c r="L78">
        <v>8.6</v>
      </c>
      <c r="M78">
        <v>8.8000000000000007</v>
      </c>
      <c r="N78">
        <v>8.8000000000000007</v>
      </c>
      <c r="O78">
        <v>4920.3999999999996</v>
      </c>
      <c r="P78">
        <v>78.8</v>
      </c>
      <c r="Q78">
        <v>90.6</v>
      </c>
      <c r="R78">
        <v>14.3</v>
      </c>
    </row>
    <row r="79" spans="1:18" x14ac:dyDescent="0.25">
      <c r="A79" t="s">
        <v>18</v>
      </c>
      <c r="B79" t="s">
        <v>96</v>
      </c>
      <c r="C79">
        <v>1.2</v>
      </c>
      <c r="D79">
        <v>3.2</v>
      </c>
      <c r="E79">
        <v>1.1000000000000001</v>
      </c>
      <c r="F79">
        <v>3.5</v>
      </c>
      <c r="G79">
        <v>5.7</v>
      </c>
      <c r="H79">
        <v>3.3</v>
      </c>
      <c r="I79">
        <v>5.6</v>
      </c>
      <c r="J79">
        <v>6.4</v>
      </c>
      <c r="K79">
        <v>6.7</v>
      </c>
      <c r="L79">
        <v>7.7</v>
      </c>
      <c r="M79">
        <v>7.9</v>
      </c>
      <c r="N79">
        <v>9</v>
      </c>
      <c r="O79">
        <v>5348.8</v>
      </c>
      <c r="P79">
        <v>79.3</v>
      </c>
      <c r="Q79">
        <v>90.5</v>
      </c>
      <c r="R79">
        <v>13.5</v>
      </c>
    </row>
    <row r="80" spans="1:18" x14ac:dyDescent="0.25">
      <c r="A80" t="s">
        <v>18</v>
      </c>
      <c r="B80" t="s">
        <v>97</v>
      </c>
      <c r="C80">
        <v>3.4</v>
      </c>
      <c r="D80">
        <v>5.5</v>
      </c>
      <c r="E80">
        <v>3.7</v>
      </c>
      <c r="F80">
        <v>5.4</v>
      </c>
      <c r="G80">
        <v>5.7</v>
      </c>
      <c r="H80">
        <v>2</v>
      </c>
      <c r="I80">
        <v>5.4</v>
      </c>
      <c r="J80">
        <v>6.1</v>
      </c>
      <c r="K80">
        <v>6.5</v>
      </c>
      <c r="L80">
        <v>7.4</v>
      </c>
      <c r="M80">
        <v>7.7</v>
      </c>
      <c r="N80">
        <v>8.8000000000000007</v>
      </c>
      <c r="O80">
        <v>5806.6</v>
      </c>
      <c r="P80">
        <v>79.8</v>
      </c>
      <c r="Q80">
        <v>91.2</v>
      </c>
      <c r="R80">
        <v>13.8</v>
      </c>
    </row>
    <row r="81" spans="1:18" x14ac:dyDescent="0.25">
      <c r="A81" t="s">
        <v>18</v>
      </c>
      <c r="B81" t="s">
        <v>98</v>
      </c>
      <c r="C81">
        <v>2.7</v>
      </c>
      <c r="D81">
        <v>4.7</v>
      </c>
      <c r="E81">
        <v>2.4</v>
      </c>
      <c r="F81">
        <v>4.2</v>
      </c>
      <c r="G81">
        <v>5.6</v>
      </c>
      <c r="H81">
        <v>2.2000000000000002</v>
      </c>
      <c r="I81">
        <v>5.3</v>
      </c>
      <c r="J81">
        <v>5.7</v>
      </c>
      <c r="K81">
        <v>6</v>
      </c>
      <c r="L81">
        <v>7</v>
      </c>
      <c r="M81">
        <v>7.3</v>
      </c>
      <c r="N81">
        <v>8.6999999999999993</v>
      </c>
      <c r="O81">
        <v>6057.2</v>
      </c>
      <c r="P81">
        <v>80.3</v>
      </c>
      <c r="Q81">
        <v>92.1</v>
      </c>
      <c r="R81">
        <v>15.7</v>
      </c>
    </row>
    <row r="82" spans="1:18" x14ac:dyDescent="0.25">
      <c r="A82" t="s">
        <v>18</v>
      </c>
      <c r="B82" t="s">
        <v>99</v>
      </c>
      <c r="C82">
        <v>3</v>
      </c>
      <c r="D82">
        <v>5</v>
      </c>
      <c r="E82">
        <v>3.8</v>
      </c>
      <c r="F82">
        <v>6.2</v>
      </c>
      <c r="G82">
        <v>5.5</v>
      </c>
      <c r="H82">
        <v>3.6</v>
      </c>
      <c r="I82">
        <v>4.9000000000000004</v>
      </c>
      <c r="J82">
        <v>5.6</v>
      </c>
      <c r="K82">
        <v>6</v>
      </c>
      <c r="L82">
        <v>6.9</v>
      </c>
      <c r="M82">
        <v>7.3</v>
      </c>
      <c r="N82">
        <v>8.3000000000000007</v>
      </c>
      <c r="O82">
        <v>6365.9</v>
      </c>
      <c r="P82">
        <v>81</v>
      </c>
      <c r="Q82">
        <v>92.5</v>
      </c>
      <c r="R82">
        <v>20.7</v>
      </c>
    </row>
    <row r="83" spans="1:18" x14ac:dyDescent="0.25">
      <c r="A83" t="s">
        <v>18</v>
      </c>
      <c r="B83" t="s">
        <v>100</v>
      </c>
      <c r="C83">
        <v>6.8</v>
      </c>
      <c r="D83">
        <v>8.6</v>
      </c>
      <c r="E83">
        <v>3.7</v>
      </c>
      <c r="F83">
        <v>6.5</v>
      </c>
      <c r="G83">
        <v>5.5</v>
      </c>
      <c r="H83">
        <v>3.5</v>
      </c>
      <c r="I83">
        <v>5</v>
      </c>
      <c r="J83">
        <v>6.5</v>
      </c>
      <c r="K83">
        <v>6.8</v>
      </c>
      <c r="L83">
        <v>7.7</v>
      </c>
      <c r="M83">
        <v>8.1</v>
      </c>
      <c r="N83">
        <v>8.3000000000000007</v>
      </c>
      <c r="O83">
        <v>6612.8</v>
      </c>
      <c r="P83">
        <v>81.599999999999994</v>
      </c>
      <c r="Q83">
        <v>92.3</v>
      </c>
      <c r="R83">
        <v>20.2</v>
      </c>
    </row>
    <row r="84" spans="1:18" x14ac:dyDescent="0.25">
      <c r="A84" t="s">
        <v>18</v>
      </c>
      <c r="B84" t="s">
        <v>101</v>
      </c>
      <c r="C84">
        <v>3.6</v>
      </c>
      <c r="D84">
        <v>5</v>
      </c>
      <c r="E84">
        <v>3.3</v>
      </c>
      <c r="F84">
        <v>5.0999999999999996</v>
      </c>
      <c r="G84">
        <v>5.3</v>
      </c>
      <c r="H84">
        <v>2.2999999999999998</v>
      </c>
      <c r="I84">
        <v>5.0999999999999996</v>
      </c>
      <c r="J84">
        <v>6.5</v>
      </c>
      <c r="K84">
        <v>6.8</v>
      </c>
      <c r="L84">
        <v>7.7</v>
      </c>
      <c r="M84">
        <v>8.1</v>
      </c>
      <c r="N84">
        <v>8.3000000000000007</v>
      </c>
      <c r="O84">
        <v>6765.7</v>
      </c>
      <c r="P84">
        <v>82</v>
      </c>
      <c r="Q84">
        <v>90.8</v>
      </c>
      <c r="R84">
        <v>21.6</v>
      </c>
    </row>
    <row r="85" spans="1:18" x14ac:dyDescent="0.25">
      <c r="A85" t="s">
        <v>18</v>
      </c>
      <c r="B85" t="s">
        <v>102</v>
      </c>
      <c r="C85">
        <v>4.2</v>
      </c>
      <c r="D85">
        <v>6.5</v>
      </c>
      <c r="E85">
        <v>2.2000000000000002</v>
      </c>
      <c r="F85">
        <v>5</v>
      </c>
      <c r="G85">
        <v>5.3</v>
      </c>
      <c r="H85">
        <v>3.5</v>
      </c>
      <c r="I85">
        <v>5</v>
      </c>
      <c r="J85">
        <v>6.1</v>
      </c>
      <c r="K85">
        <v>6.4</v>
      </c>
      <c r="L85">
        <v>7.2</v>
      </c>
      <c r="M85">
        <v>7.7</v>
      </c>
      <c r="N85">
        <v>8.3000000000000007</v>
      </c>
      <c r="O85">
        <v>7198.3</v>
      </c>
      <c r="P85">
        <v>82.5</v>
      </c>
      <c r="Q85">
        <v>92.1</v>
      </c>
      <c r="R85">
        <v>22</v>
      </c>
    </row>
    <row r="86" spans="1:18" x14ac:dyDescent="0.25">
      <c r="A86" t="s">
        <v>18</v>
      </c>
      <c r="B86" t="s">
        <v>103</v>
      </c>
      <c r="C86">
        <v>2.6</v>
      </c>
      <c r="D86">
        <v>5.0999999999999996</v>
      </c>
      <c r="E86">
        <v>3.9</v>
      </c>
      <c r="F86">
        <v>5.7</v>
      </c>
      <c r="G86">
        <v>5.2</v>
      </c>
      <c r="H86">
        <v>2.5</v>
      </c>
      <c r="I86">
        <v>5.0999999999999996</v>
      </c>
      <c r="J86">
        <v>6.4</v>
      </c>
      <c r="K86">
        <v>6.6</v>
      </c>
      <c r="L86">
        <v>7.4</v>
      </c>
      <c r="M86">
        <v>7.8</v>
      </c>
      <c r="N86">
        <v>8.3000000000000007</v>
      </c>
      <c r="O86">
        <v>7213.5</v>
      </c>
      <c r="P86">
        <v>83.2</v>
      </c>
      <c r="Q86">
        <v>103.4</v>
      </c>
      <c r="R86">
        <v>22.1</v>
      </c>
    </row>
    <row r="87" spans="1:18" x14ac:dyDescent="0.25">
      <c r="A87" t="s">
        <v>18</v>
      </c>
      <c r="B87" t="s">
        <v>104</v>
      </c>
      <c r="C87">
        <v>6.8</v>
      </c>
      <c r="D87">
        <v>7.7</v>
      </c>
      <c r="E87">
        <v>3.6</v>
      </c>
      <c r="F87">
        <v>4.5999999999999996</v>
      </c>
      <c r="G87">
        <v>5</v>
      </c>
      <c r="H87">
        <v>0.9</v>
      </c>
      <c r="I87">
        <v>5</v>
      </c>
      <c r="J87">
        <v>6.6</v>
      </c>
      <c r="K87">
        <v>6.8</v>
      </c>
      <c r="L87">
        <v>7.5</v>
      </c>
      <c r="M87">
        <v>7.9</v>
      </c>
      <c r="N87">
        <v>8.5</v>
      </c>
      <c r="O87">
        <v>8396.9</v>
      </c>
      <c r="P87">
        <v>84</v>
      </c>
      <c r="Q87">
        <v>101.5</v>
      </c>
      <c r="R87">
        <v>21.8</v>
      </c>
    </row>
    <row r="88" spans="1:18" x14ac:dyDescent="0.25">
      <c r="A88" t="s">
        <v>18</v>
      </c>
      <c r="B88" t="s">
        <v>105</v>
      </c>
      <c r="C88">
        <v>5.0999999999999996</v>
      </c>
      <c r="D88">
        <v>6.9</v>
      </c>
      <c r="E88">
        <v>4.8</v>
      </c>
      <c r="F88">
        <v>5.9</v>
      </c>
      <c r="G88">
        <v>4.9000000000000004</v>
      </c>
      <c r="H88">
        <v>2</v>
      </c>
      <c r="I88">
        <v>5</v>
      </c>
      <c r="J88">
        <v>6.1</v>
      </c>
      <c r="K88">
        <v>6.4</v>
      </c>
      <c r="L88">
        <v>7.1</v>
      </c>
      <c r="M88">
        <v>7.5</v>
      </c>
      <c r="N88">
        <v>8.5</v>
      </c>
      <c r="O88">
        <v>9180.2000000000007</v>
      </c>
      <c r="P88">
        <v>85.1</v>
      </c>
      <c r="Q88">
        <v>105.3</v>
      </c>
      <c r="R88">
        <v>26</v>
      </c>
    </row>
    <row r="89" spans="1:18" x14ac:dyDescent="0.25">
      <c r="A89" t="s">
        <v>18</v>
      </c>
      <c r="B89" t="s">
        <v>106</v>
      </c>
      <c r="C89">
        <v>3.5</v>
      </c>
      <c r="D89">
        <v>4.8</v>
      </c>
      <c r="E89">
        <v>6</v>
      </c>
      <c r="F89">
        <v>7.4</v>
      </c>
      <c r="G89">
        <v>4.7</v>
      </c>
      <c r="H89">
        <v>2.2000000000000002</v>
      </c>
      <c r="I89">
        <v>5.0999999999999996</v>
      </c>
      <c r="J89">
        <v>5.9</v>
      </c>
      <c r="K89">
        <v>6</v>
      </c>
      <c r="L89">
        <v>6.9</v>
      </c>
      <c r="M89">
        <v>7.2</v>
      </c>
      <c r="N89">
        <v>8.5</v>
      </c>
      <c r="O89">
        <v>9298.2000000000007</v>
      </c>
      <c r="P89">
        <v>86.4</v>
      </c>
      <c r="Q89">
        <v>113.3</v>
      </c>
      <c r="R89">
        <v>38.200000000000003</v>
      </c>
    </row>
    <row r="90" spans="1:18" x14ac:dyDescent="0.25">
      <c r="A90" t="s">
        <v>18</v>
      </c>
      <c r="B90" t="s">
        <v>107</v>
      </c>
      <c r="C90">
        <v>4.0999999999999996</v>
      </c>
      <c r="D90">
        <v>4.7</v>
      </c>
      <c r="E90">
        <v>8.6999999999999993</v>
      </c>
      <c r="F90">
        <v>8.6999999999999993</v>
      </c>
      <c r="G90">
        <v>4.5999999999999996</v>
      </c>
      <c r="H90">
        <v>0.8</v>
      </c>
      <c r="I90">
        <v>5.0999999999999996</v>
      </c>
      <c r="J90">
        <v>5.6</v>
      </c>
      <c r="K90">
        <v>5.7</v>
      </c>
      <c r="L90">
        <v>6.7</v>
      </c>
      <c r="M90">
        <v>7.1</v>
      </c>
      <c r="N90">
        <v>8.5</v>
      </c>
      <c r="O90">
        <v>10494.7</v>
      </c>
      <c r="P90">
        <v>87.9</v>
      </c>
      <c r="Q90">
        <v>121.5</v>
      </c>
      <c r="R90">
        <v>28.7</v>
      </c>
    </row>
    <row r="91" spans="1:18" x14ac:dyDescent="0.25">
      <c r="A91" t="s">
        <v>18</v>
      </c>
      <c r="B91" t="s">
        <v>108</v>
      </c>
      <c r="C91">
        <v>3.8</v>
      </c>
      <c r="D91">
        <v>4.7</v>
      </c>
      <c r="E91">
        <v>5.6</v>
      </c>
      <c r="F91">
        <v>6.4</v>
      </c>
      <c r="G91">
        <v>4.4000000000000004</v>
      </c>
      <c r="H91">
        <v>1.3</v>
      </c>
      <c r="I91">
        <v>5</v>
      </c>
      <c r="J91">
        <v>5.6</v>
      </c>
      <c r="K91">
        <v>5.8</v>
      </c>
      <c r="L91">
        <v>6.7</v>
      </c>
      <c r="M91">
        <v>7.1</v>
      </c>
      <c r="N91">
        <v>8.5</v>
      </c>
      <c r="O91">
        <v>10663.6</v>
      </c>
      <c r="P91">
        <v>89.3</v>
      </c>
      <c r="Q91">
        <v>120.1</v>
      </c>
      <c r="R91">
        <v>26.1</v>
      </c>
    </row>
    <row r="92" spans="1:18" x14ac:dyDescent="0.25">
      <c r="A92" t="s">
        <v>18</v>
      </c>
      <c r="B92" t="s">
        <v>109</v>
      </c>
      <c r="C92">
        <v>5.0999999999999996</v>
      </c>
      <c r="D92">
        <v>6.9</v>
      </c>
      <c r="E92">
        <v>4.0999999999999996</v>
      </c>
      <c r="F92">
        <v>5.4</v>
      </c>
      <c r="G92">
        <v>4.5</v>
      </c>
      <c r="H92">
        <v>2.1</v>
      </c>
      <c r="I92">
        <v>4.8</v>
      </c>
      <c r="J92">
        <v>5.2</v>
      </c>
      <c r="K92">
        <v>5.4</v>
      </c>
      <c r="L92">
        <v>6.8</v>
      </c>
      <c r="M92">
        <v>6.9</v>
      </c>
      <c r="N92">
        <v>8.5</v>
      </c>
      <c r="O92">
        <v>9346.7999999999993</v>
      </c>
      <c r="P92">
        <v>90.8</v>
      </c>
      <c r="Q92">
        <v>124.2</v>
      </c>
      <c r="R92">
        <v>45.3</v>
      </c>
    </row>
    <row r="93" spans="1:18" x14ac:dyDescent="0.25">
      <c r="A93" t="s">
        <v>18</v>
      </c>
      <c r="B93" t="s">
        <v>110</v>
      </c>
      <c r="C93">
        <v>6.6</v>
      </c>
      <c r="D93">
        <v>7.8</v>
      </c>
      <c r="E93">
        <v>3.2</v>
      </c>
      <c r="F93">
        <v>4.3</v>
      </c>
      <c r="G93">
        <v>4.4000000000000004</v>
      </c>
      <c r="H93">
        <v>1.9</v>
      </c>
      <c r="I93">
        <v>4.3</v>
      </c>
      <c r="J93">
        <v>4.5999999999999996</v>
      </c>
      <c r="K93">
        <v>4.9000000000000004</v>
      </c>
      <c r="L93">
        <v>6.8</v>
      </c>
      <c r="M93">
        <v>6.8</v>
      </c>
      <c r="N93">
        <v>7.9</v>
      </c>
      <c r="O93">
        <v>11317.6</v>
      </c>
      <c r="P93">
        <v>92.5</v>
      </c>
      <c r="Q93">
        <v>126</v>
      </c>
      <c r="R93">
        <v>45.7</v>
      </c>
    </row>
    <row r="94" spans="1:18" x14ac:dyDescent="0.25">
      <c r="A94" t="s">
        <v>18</v>
      </c>
      <c r="B94" t="s">
        <v>111</v>
      </c>
      <c r="C94">
        <v>3.8</v>
      </c>
      <c r="D94">
        <v>5.4</v>
      </c>
      <c r="E94">
        <v>3.7</v>
      </c>
      <c r="F94">
        <v>4.7</v>
      </c>
      <c r="G94">
        <v>4.3</v>
      </c>
      <c r="H94">
        <v>1.5</v>
      </c>
      <c r="I94">
        <v>4.4000000000000004</v>
      </c>
      <c r="J94">
        <v>5</v>
      </c>
      <c r="K94">
        <v>5.4</v>
      </c>
      <c r="L94">
        <v>6.9</v>
      </c>
      <c r="M94">
        <v>6.9</v>
      </c>
      <c r="N94">
        <v>7.8</v>
      </c>
      <c r="O94">
        <v>11707.7</v>
      </c>
      <c r="P94">
        <v>93.9</v>
      </c>
      <c r="Q94">
        <v>123.9</v>
      </c>
      <c r="R94">
        <v>33</v>
      </c>
    </row>
    <row r="95" spans="1:18" x14ac:dyDescent="0.25">
      <c r="A95" t="s">
        <v>18</v>
      </c>
      <c r="B95" t="s">
        <v>112</v>
      </c>
      <c r="C95">
        <v>3.1</v>
      </c>
      <c r="D95">
        <v>4.5999999999999996</v>
      </c>
      <c r="E95">
        <v>0.9</v>
      </c>
      <c r="F95">
        <v>3.1</v>
      </c>
      <c r="G95">
        <v>4.3</v>
      </c>
      <c r="H95">
        <v>3</v>
      </c>
      <c r="I95">
        <v>4.5</v>
      </c>
      <c r="J95">
        <v>5.5</v>
      </c>
      <c r="K95">
        <v>5.8</v>
      </c>
      <c r="L95">
        <v>7.3</v>
      </c>
      <c r="M95">
        <v>7.2</v>
      </c>
      <c r="N95">
        <v>7.8</v>
      </c>
      <c r="O95">
        <v>12583.6</v>
      </c>
      <c r="P95">
        <v>95.8</v>
      </c>
      <c r="Q95">
        <v>121</v>
      </c>
      <c r="R95">
        <v>28.9</v>
      </c>
    </row>
    <row r="96" spans="1:18" x14ac:dyDescent="0.25">
      <c r="A96" t="s">
        <v>18</v>
      </c>
      <c r="B96" t="s">
        <v>113</v>
      </c>
      <c r="C96">
        <v>5.3</v>
      </c>
      <c r="D96">
        <v>6.8</v>
      </c>
      <c r="E96">
        <v>2.8</v>
      </c>
      <c r="F96">
        <v>5</v>
      </c>
      <c r="G96">
        <v>4.2</v>
      </c>
      <c r="H96">
        <v>3</v>
      </c>
      <c r="I96">
        <v>4.7</v>
      </c>
      <c r="J96">
        <v>5.9</v>
      </c>
      <c r="K96">
        <v>6.2</v>
      </c>
      <c r="L96">
        <v>7.8</v>
      </c>
      <c r="M96">
        <v>7.8</v>
      </c>
      <c r="N96">
        <v>8.1</v>
      </c>
      <c r="O96">
        <v>11713.8</v>
      </c>
      <c r="P96">
        <v>97.7</v>
      </c>
      <c r="Q96">
        <v>126.7</v>
      </c>
      <c r="R96">
        <v>28.5</v>
      </c>
    </row>
    <row r="97" spans="1:18" x14ac:dyDescent="0.25">
      <c r="A97" t="s">
        <v>18</v>
      </c>
      <c r="B97" t="s">
        <v>114</v>
      </c>
      <c r="C97">
        <v>7</v>
      </c>
      <c r="D97">
        <v>9.3000000000000007</v>
      </c>
      <c r="E97">
        <v>6.1</v>
      </c>
      <c r="F97">
        <v>8.6999999999999993</v>
      </c>
      <c r="G97">
        <v>4.0999999999999996</v>
      </c>
      <c r="H97">
        <v>3</v>
      </c>
      <c r="I97">
        <v>5</v>
      </c>
      <c r="J97">
        <v>6.1</v>
      </c>
      <c r="K97">
        <v>6.5</v>
      </c>
      <c r="L97">
        <v>8</v>
      </c>
      <c r="M97">
        <v>7.8</v>
      </c>
      <c r="N97">
        <v>8.4</v>
      </c>
      <c r="O97">
        <v>13812.7</v>
      </c>
      <c r="P97">
        <v>99.8</v>
      </c>
      <c r="Q97">
        <v>129.80000000000001</v>
      </c>
      <c r="R97">
        <v>28.8</v>
      </c>
    </row>
    <row r="98" spans="1:18" x14ac:dyDescent="0.25">
      <c r="A98" t="s">
        <v>18</v>
      </c>
      <c r="B98" t="s">
        <v>115</v>
      </c>
      <c r="C98">
        <v>1.5</v>
      </c>
      <c r="D98">
        <v>4.2</v>
      </c>
      <c r="E98">
        <v>7.9</v>
      </c>
      <c r="F98">
        <v>11.5</v>
      </c>
      <c r="G98">
        <v>4</v>
      </c>
      <c r="H98">
        <v>4</v>
      </c>
      <c r="I98">
        <v>5.5</v>
      </c>
      <c r="J98">
        <v>6.6</v>
      </c>
      <c r="K98">
        <v>6.7</v>
      </c>
      <c r="L98">
        <v>8.3000000000000007</v>
      </c>
      <c r="M98">
        <v>8.3000000000000007</v>
      </c>
      <c r="N98">
        <v>8.6999999999999993</v>
      </c>
      <c r="O98">
        <v>14296.2</v>
      </c>
      <c r="P98">
        <v>102.3</v>
      </c>
      <c r="Q98">
        <v>126.8</v>
      </c>
      <c r="R98">
        <v>27</v>
      </c>
    </row>
    <row r="99" spans="1:18" x14ac:dyDescent="0.25">
      <c r="A99" t="s">
        <v>18</v>
      </c>
      <c r="B99" t="s">
        <v>116</v>
      </c>
      <c r="C99">
        <v>7.5</v>
      </c>
      <c r="D99">
        <v>10.199999999999999</v>
      </c>
      <c r="E99">
        <v>4.5</v>
      </c>
      <c r="F99">
        <v>6.4</v>
      </c>
      <c r="G99">
        <v>3.9</v>
      </c>
      <c r="H99">
        <v>3.2</v>
      </c>
      <c r="I99">
        <v>5.7</v>
      </c>
      <c r="J99">
        <v>6.5</v>
      </c>
      <c r="K99">
        <v>6.4</v>
      </c>
      <c r="L99">
        <v>8.6</v>
      </c>
      <c r="M99">
        <v>8.3000000000000007</v>
      </c>
      <c r="N99">
        <v>9.1999999999999993</v>
      </c>
      <c r="O99">
        <v>13618.5</v>
      </c>
      <c r="P99">
        <v>104.9</v>
      </c>
      <c r="Q99">
        <v>125.5</v>
      </c>
      <c r="R99">
        <v>33.5</v>
      </c>
    </row>
    <row r="100" spans="1:18" x14ac:dyDescent="0.25">
      <c r="A100" t="s">
        <v>18</v>
      </c>
      <c r="B100" t="s">
        <v>117</v>
      </c>
      <c r="C100">
        <v>0.5</v>
      </c>
      <c r="D100">
        <v>2.8</v>
      </c>
      <c r="E100">
        <v>4.7</v>
      </c>
      <c r="F100">
        <v>7.3</v>
      </c>
      <c r="G100">
        <v>4</v>
      </c>
      <c r="H100">
        <v>3.7</v>
      </c>
      <c r="I100">
        <v>6</v>
      </c>
      <c r="J100">
        <v>6.1</v>
      </c>
      <c r="K100">
        <v>6.1</v>
      </c>
      <c r="L100">
        <v>8.1999999999999993</v>
      </c>
      <c r="M100">
        <v>8</v>
      </c>
      <c r="N100">
        <v>9.5</v>
      </c>
      <c r="O100">
        <v>13613.3</v>
      </c>
      <c r="P100">
        <v>107.2</v>
      </c>
      <c r="Q100">
        <v>138.80000000000001</v>
      </c>
      <c r="R100">
        <v>21.9</v>
      </c>
    </row>
    <row r="101" spans="1:18" x14ac:dyDescent="0.25">
      <c r="A101" t="s">
        <v>18</v>
      </c>
      <c r="B101" t="s">
        <v>118</v>
      </c>
      <c r="C101">
        <v>2.5</v>
      </c>
      <c r="D101">
        <v>4.7</v>
      </c>
      <c r="E101">
        <v>1.4</v>
      </c>
      <c r="F101">
        <v>3.7</v>
      </c>
      <c r="G101">
        <v>3.9</v>
      </c>
      <c r="H101">
        <v>2.9</v>
      </c>
      <c r="I101">
        <v>6</v>
      </c>
      <c r="J101">
        <v>5.6</v>
      </c>
      <c r="K101">
        <v>5.8</v>
      </c>
      <c r="L101">
        <v>8</v>
      </c>
      <c r="M101">
        <v>7.6</v>
      </c>
      <c r="N101">
        <v>9.5</v>
      </c>
      <c r="O101">
        <v>12175.9</v>
      </c>
      <c r="P101">
        <v>109.6</v>
      </c>
      <c r="Q101">
        <v>143.80000000000001</v>
      </c>
      <c r="R101">
        <v>31.7</v>
      </c>
    </row>
    <row r="102" spans="1:18" x14ac:dyDescent="0.25">
      <c r="A102" t="s">
        <v>18</v>
      </c>
      <c r="B102" t="s">
        <v>119</v>
      </c>
      <c r="C102">
        <v>-1.1000000000000001</v>
      </c>
      <c r="D102">
        <v>1.3</v>
      </c>
      <c r="E102">
        <v>3.7</v>
      </c>
      <c r="F102">
        <v>6.5</v>
      </c>
      <c r="G102">
        <v>4.2</v>
      </c>
      <c r="H102">
        <v>3.9</v>
      </c>
      <c r="I102">
        <v>4.8</v>
      </c>
      <c r="J102">
        <v>4.9000000000000004</v>
      </c>
      <c r="K102">
        <v>5.3</v>
      </c>
      <c r="L102">
        <v>7.5</v>
      </c>
      <c r="M102">
        <v>7</v>
      </c>
      <c r="N102">
        <v>8.6</v>
      </c>
      <c r="O102">
        <v>10645.9</v>
      </c>
      <c r="P102">
        <v>112.1</v>
      </c>
      <c r="Q102">
        <v>142.9</v>
      </c>
      <c r="R102">
        <v>32.799999999999997</v>
      </c>
    </row>
    <row r="103" spans="1:18" x14ac:dyDescent="0.25">
      <c r="A103" t="s">
        <v>18</v>
      </c>
      <c r="B103" t="s">
        <v>120</v>
      </c>
      <c r="C103">
        <v>2.4</v>
      </c>
      <c r="D103">
        <v>4.9000000000000004</v>
      </c>
      <c r="E103">
        <v>-0.7</v>
      </c>
      <c r="F103">
        <v>1.2</v>
      </c>
      <c r="G103">
        <v>4.4000000000000004</v>
      </c>
      <c r="H103">
        <v>2.8</v>
      </c>
      <c r="I103">
        <v>3.7</v>
      </c>
      <c r="J103">
        <v>4.9000000000000004</v>
      </c>
      <c r="K103">
        <v>5.5</v>
      </c>
      <c r="L103">
        <v>7.5</v>
      </c>
      <c r="M103">
        <v>7.1</v>
      </c>
      <c r="N103">
        <v>7.3</v>
      </c>
      <c r="O103">
        <v>11407.2</v>
      </c>
      <c r="P103">
        <v>114.2</v>
      </c>
      <c r="Q103">
        <v>141.9</v>
      </c>
      <c r="R103">
        <v>34.700000000000003</v>
      </c>
    </row>
    <row r="104" spans="1:18" x14ac:dyDescent="0.25">
      <c r="A104" t="s">
        <v>18</v>
      </c>
      <c r="B104" t="s">
        <v>121</v>
      </c>
      <c r="C104">
        <v>-1.6</v>
      </c>
      <c r="D104">
        <v>-0.1</v>
      </c>
      <c r="E104">
        <v>9.6</v>
      </c>
      <c r="F104">
        <v>9.8000000000000007</v>
      </c>
      <c r="G104">
        <v>4.8</v>
      </c>
      <c r="H104">
        <v>1.1000000000000001</v>
      </c>
      <c r="I104">
        <v>3.2</v>
      </c>
      <c r="J104">
        <v>4.5999999999999996</v>
      </c>
      <c r="K104">
        <v>5.3</v>
      </c>
      <c r="L104">
        <v>7.2</v>
      </c>
      <c r="M104">
        <v>7</v>
      </c>
      <c r="N104">
        <v>6.6</v>
      </c>
      <c r="O104">
        <v>9563</v>
      </c>
      <c r="P104">
        <v>116.3</v>
      </c>
      <c r="Q104">
        <v>143.6</v>
      </c>
      <c r="R104">
        <v>43.7</v>
      </c>
    </row>
    <row r="105" spans="1:18" x14ac:dyDescent="0.25">
      <c r="A105" t="s">
        <v>18</v>
      </c>
      <c r="B105" t="s">
        <v>122</v>
      </c>
      <c r="C105">
        <v>1.1000000000000001</v>
      </c>
      <c r="D105">
        <v>2.4</v>
      </c>
      <c r="E105">
        <v>-5</v>
      </c>
      <c r="F105">
        <v>-4.7</v>
      </c>
      <c r="G105">
        <v>5.5</v>
      </c>
      <c r="H105">
        <v>-0.3</v>
      </c>
      <c r="I105">
        <v>1.9</v>
      </c>
      <c r="J105">
        <v>4.2</v>
      </c>
      <c r="K105">
        <v>5.0999999999999996</v>
      </c>
      <c r="L105">
        <v>7.1</v>
      </c>
      <c r="M105">
        <v>6.8</v>
      </c>
      <c r="N105">
        <v>5.2</v>
      </c>
      <c r="O105">
        <v>10707.7</v>
      </c>
      <c r="P105">
        <v>118.3</v>
      </c>
      <c r="Q105">
        <v>138.80000000000001</v>
      </c>
      <c r="R105">
        <v>35.299999999999997</v>
      </c>
    </row>
    <row r="106" spans="1:18" x14ac:dyDescent="0.25">
      <c r="A106" t="s">
        <v>18</v>
      </c>
      <c r="B106" t="s">
        <v>123</v>
      </c>
      <c r="C106">
        <v>3.5</v>
      </c>
      <c r="D106">
        <v>4.9000000000000004</v>
      </c>
      <c r="E106">
        <v>9.3000000000000007</v>
      </c>
      <c r="F106">
        <v>10.1</v>
      </c>
      <c r="G106">
        <v>5.7</v>
      </c>
      <c r="H106">
        <v>1.3</v>
      </c>
      <c r="I106">
        <v>1.7</v>
      </c>
      <c r="J106">
        <v>4.5</v>
      </c>
      <c r="K106">
        <v>5.4</v>
      </c>
      <c r="L106">
        <v>7.4</v>
      </c>
      <c r="M106">
        <v>7</v>
      </c>
      <c r="N106">
        <v>4.8</v>
      </c>
      <c r="O106">
        <v>10775.7</v>
      </c>
      <c r="P106">
        <v>120.4</v>
      </c>
      <c r="Q106">
        <v>139</v>
      </c>
      <c r="R106">
        <v>26.1</v>
      </c>
    </row>
    <row r="107" spans="1:18" x14ac:dyDescent="0.25">
      <c r="A107" t="s">
        <v>18</v>
      </c>
      <c r="B107" t="s">
        <v>124</v>
      </c>
      <c r="C107">
        <v>2.4</v>
      </c>
      <c r="D107">
        <v>3.9</v>
      </c>
      <c r="E107">
        <v>2.7</v>
      </c>
      <c r="F107">
        <v>5.9</v>
      </c>
      <c r="G107">
        <v>5.8</v>
      </c>
      <c r="H107">
        <v>3.2</v>
      </c>
      <c r="I107">
        <v>1.7</v>
      </c>
      <c r="J107">
        <v>4.5</v>
      </c>
      <c r="K107">
        <v>5.4</v>
      </c>
      <c r="L107">
        <v>7.5</v>
      </c>
      <c r="M107">
        <v>6.8</v>
      </c>
      <c r="N107">
        <v>4.8</v>
      </c>
      <c r="O107">
        <v>9384</v>
      </c>
      <c r="P107">
        <v>123.5</v>
      </c>
      <c r="Q107">
        <v>139.5</v>
      </c>
      <c r="R107">
        <v>28.4</v>
      </c>
    </row>
    <row r="108" spans="1:18" x14ac:dyDescent="0.25">
      <c r="A108" t="s">
        <v>18</v>
      </c>
      <c r="B108" t="s">
        <v>125</v>
      </c>
      <c r="C108">
        <v>1.8</v>
      </c>
      <c r="D108">
        <v>3.7</v>
      </c>
      <c r="E108">
        <v>-0.3</v>
      </c>
      <c r="F108">
        <v>1.6</v>
      </c>
      <c r="G108">
        <v>5.7</v>
      </c>
      <c r="H108">
        <v>2.2000000000000002</v>
      </c>
      <c r="I108">
        <v>1.6</v>
      </c>
      <c r="J108">
        <v>3.4</v>
      </c>
      <c r="K108">
        <v>4.5</v>
      </c>
      <c r="L108">
        <v>7.2</v>
      </c>
      <c r="M108">
        <v>6.3</v>
      </c>
      <c r="N108">
        <v>4.8</v>
      </c>
      <c r="O108">
        <v>7773.6</v>
      </c>
      <c r="P108">
        <v>126.6</v>
      </c>
      <c r="Q108">
        <v>141.19999999999999</v>
      </c>
      <c r="R108">
        <v>45.1</v>
      </c>
    </row>
    <row r="109" spans="1:18" x14ac:dyDescent="0.25">
      <c r="A109" t="s">
        <v>18</v>
      </c>
      <c r="B109" t="s">
        <v>126</v>
      </c>
      <c r="C109">
        <v>0.6</v>
      </c>
      <c r="D109">
        <v>2.9</v>
      </c>
      <c r="E109">
        <v>2.4</v>
      </c>
      <c r="F109">
        <v>4.3</v>
      </c>
      <c r="G109">
        <v>5.9</v>
      </c>
      <c r="H109">
        <v>2.4</v>
      </c>
      <c r="I109">
        <v>1.3</v>
      </c>
      <c r="J109">
        <v>3.1</v>
      </c>
      <c r="K109">
        <v>4.3</v>
      </c>
      <c r="L109">
        <v>6.9</v>
      </c>
      <c r="M109">
        <v>6.1</v>
      </c>
      <c r="N109">
        <v>4.5</v>
      </c>
      <c r="O109">
        <v>8343.2000000000007</v>
      </c>
      <c r="P109">
        <v>129.19999999999999</v>
      </c>
      <c r="Q109">
        <v>144.4</v>
      </c>
      <c r="R109">
        <v>42.6</v>
      </c>
    </row>
    <row r="110" spans="1:18" x14ac:dyDescent="0.25">
      <c r="A110" t="s">
        <v>18</v>
      </c>
      <c r="B110" t="s">
        <v>127</v>
      </c>
      <c r="C110">
        <v>2.2000000000000002</v>
      </c>
      <c r="D110">
        <v>4.0999999999999996</v>
      </c>
      <c r="E110">
        <v>0.9</v>
      </c>
      <c r="F110">
        <v>3.8</v>
      </c>
      <c r="G110">
        <v>5.9</v>
      </c>
      <c r="H110">
        <v>4.2</v>
      </c>
      <c r="I110">
        <v>1.2</v>
      </c>
      <c r="J110">
        <v>2.9</v>
      </c>
      <c r="K110">
        <v>4.2</v>
      </c>
      <c r="L110">
        <v>6.2</v>
      </c>
      <c r="M110">
        <v>5.8</v>
      </c>
      <c r="N110">
        <v>4.3</v>
      </c>
      <c r="O110">
        <v>8051.9</v>
      </c>
      <c r="P110">
        <v>131.80000000000001</v>
      </c>
      <c r="Q110">
        <v>151.69999999999999</v>
      </c>
      <c r="R110">
        <v>34.700000000000003</v>
      </c>
    </row>
    <row r="111" spans="1:18" x14ac:dyDescent="0.25">
      <c r="A111" t="s">
        <v>18</v>
      </c>
      <c r="B111" t="s">
        <v>128</v>
      </c>
      <c r="C111">
        <v>3.5</v>
      </c>
      <c r="D111">
        <v>4.7</v>
      </c>
      <c r="E111">
        <v>5</v>
      </c>
      <c r="F111">
        <v>5.0999999999999996</v>
      </c>
      <c r="G111">
        <v>6.1</v>
      </c>
      <c r="H111">
        <v>-0.7</v>
      </c>
      <c r="I111">
        <v>1</v>
      </c>
      <c r="J111">
        <v>2.6</v>
      </c>
      <c r="K111">
        <v>3.8</v>
      </c>
      <c r="L111">
        <v>5.3</v>
      </c>
      <c r="M111">
        <v>5.5</v>
      </c>
      <c r="N111">
        <v>4.2</v>
      </c>
      <c r="O111">
        <v>9342.4</v>
      </c>
      <c r="P111">
        <v>134.69999999999999</v>
      </c>
      <c r="Q111">
        <v>151.1</v>
      </c>
      <c r="R111">
        <v>29.1</v>
      </c>
    </row>
    <row r="112" spans="1:18" x14ac:dyDescent="0.25">
      <c r="A112" t="s">
        <v>18</v>
      </c>
      <c r="B112" t="s">
        <v>129</v>
      </c>
      <c r="C112">
        <v>7</v>
      </c>
      <c r="D112">
        <v>9.3000000000000007</v>
      </c>
      <c r="E112">
        <v>6.9</v>
      </c>
      <c r="F112">
        <v>9.6</v>
      </c>
      <c r="G112">
        <v>6.1</v>
      </c>
      <c r="H112">
        <v>3</v>
      </c>
      <c r="I112">
        <v>0.9</v>
      </c>
      <c r="J112">
        <v>3.1</v>
      </c>
      <c r="K112">
        <v>4.4000000000000004</v>
      </c>
      <c r="L112">
        <v>5.6</v>
      </c>
      <c r="M112">
        <v>6</v>
      </c>
      <c r="N112">
        <v>4</v>
      </c>
      <c r="O112">
        <v>9649.7000000000007</v>
      </c>
      <c r="P112">
        <v>138.6</v>
      </c>
      <c r="Q112">
        <v>149</v>
      </c>
      <c r="R112">
        <v>22.7</v>
      </c>
    </row>
    <row r="113" spans="1:18" x14ac:dyDescent="0.25">
      <c r="A113" t="s">
        <v>18</v>
      </c>
      <c r="B113" t="s">
        <v>130</v>
      </c>
      <c r="C113">
        <v>4.7</v>
      </c>
      <c r="D113">
        <v>7.2</v>
      </c>
      <c r="E113">
        <v>1.1000000000000001</v>
      </c>
      <c r="F113">
        <v>2.9</v>
      </c>
      <c r="G113">
        <v>5.8</v>
      </c>
      <c r="H113">
        <v>1.5</v>
      </c>
      <c r="I113">
        <v>0.9</v>
      </c>
      <c r="J113">
        <v>3.2</v>
      </c>
      <c r="K113">
        <v>4.4000000000000004</v>
      </c>
      <c r="L113">
        <v>5.4</v>
      </c>
      <c r="M113">
        <v>5.9</v>
      </c>
      <c r="N113">
        <v>4</v>
      </c>
      <c r="O113">
        <v>10799.6</v>
      </c>
      <c r="P113">
        <v>143.1</v>
      </c>
      <c r="Q113">
        <v>147.1</v>
      </c>
      <c r="R113">
        <v>21.1</v>
      </c>
    </row>
    <row r="114" spans="1:18" x14ac:dyDescent="0.25">
      <c r="A114" t="s">
        <v>18</v>
      </c>
      <c r="B114" t="s">
        <v>131</v>
      </c>
      <c r="C114">
        <v>2.2000000000000002</v>
      </c>
      <c r="D114">
        <v>5.2</v>
      </c>
      <c r="E114">
        <v>1.9</v>
      </c>
      <c r="F114">
        <v>5.3</v>
      </c>
      <c r="G114">
        <v>5.7</v>
      </c>
      <c r="H114">
        <v>3.4</v>
      </c>
      <c r="I114">
        <v>0.9</v>
      </c>
      <c r="J114">
        <v>3</v>
      </c>
      <c r="K114">
        <v>4.0999999999999996</v>
      </c>
      <c r="L114">
        <v>5</v>
      </c>
      <c r="M114">
        <v>5.6</v>
      </c>
      <c r="N114">
        <v>4</v>
      </c>
      <c r="O114">
        <v>11039.4</v>
      </c>
      <c r="P114">
        <v>148.1</v>
      </c>
      <c r="Q114">
        <v>153.19999999999999</v>
      </c>
      <c r="R114">
        <v>21.6</v>
      </c>
    </row>
    <row r="115" spans="1:18" x14ac:dyDescent="0.25">
      <c r="A115" t="s">
        <v>18</v>
      </c>
      <c r="B115" t="s">
        <v>132</v>
      </c>
      <c r="C115">
        <v>3.1</v>
      </c>
      <c r="D115">
        <v>6.5</v>
      </c>
      <c r="E115">
        <v>4.7</v>
      </c>
      <c r="F115">
        <v>7.6</v>
      </c>
      <c r="G115">
        <v>5.6</v>
      </c>
      <c r="H115">
        <v>3.2</v>
      </c>
      <c r="I115">
        <v>1.1000000000000001</v>
      </c>
      <c r="J115">
        <v>3.7</v>
      </c>
      <c r="K115">
        <v>4.7</v>
      </c>
      <c r="L115">
        <v>5.7</v>
      </c>
      <c r="M115">
        <v>6.1</v>
      </c>
      <c r="N115">
        <v>4</v>
      </c>
      <c r="O115">
        <v>11144.6</v>
      </c>
      <c r="P115">
        <v>153.80000000000001</v>
      </c>
      <c r="Q115">
        <v>163.4</v>
      </c>
      <c r="R115">
        <v>20</v>
      </c>
    </row>
    <row r="116" spans="1:18" x14ac:dyDescent="0.25">
      <c r="A116" t="s">
        <v>18</v>
      </c>
      <c r="B116" t="s">
        <v>133</v>
      </c>
      <c r="C116">
        <v>3.8</v>
      </c>
      <c r="D116">
        <v>6.6</v>
      </c>
      <c r="E116">
        <v>2.6</v>
      </c>
      <c r="F116">
        <v>4.7</v>
      </c>
      <c r="G116">
        <v>5.4</v>
      </c>
      <c r="H116">
        <v>2.6</v>
      </c>
      <c r="I116">
        <v>1.5</v>
      </c>
      <c r="J116">
        <v>3.5</v>
      </c>
      <c r="K116">
        <v>4.4000000000000004</v>
      </c>
      <c r="L116">
        <v>5.4</v>
      </c>
      <c r="M116">
        <v>5.9</v>
      </c>
      <c r="N116">
        <v>4.4000000000000004</v>
      </c>
      <c r="O116">
        <v>10893.8</v>
      </c>
      <c r="P116">
        <v>159.19999999999999</v>
      </c>
      <c r="Q116">
        <v>174.4</v>
      </c>
      <c r="R116">
        <v>19.3</v>
      </c>
    </row>
    <row r="117" spans="1:18" x14ac:dyDescent="0.25">
      <c r="A117" t="s">
        <v>18</v>
      </c>
      <c r="B117" t="s">
        <v>134</v>
      </c>
      <c r="C117">
        <v>4.0999999999999996</v>
      </c>
      <c r="D117">
        <v>7.3</v>
      </c>
      <c r="E117">
        <v>5.0999999999999996</v>
      </c>
      <c r="F117">
        <v>8.8000000000000007</v>
      </c>
      <c r="G117">
        <v>5.4</v>
      </c>
      <c r="H117">
        <v>4.4000000000000004</v>
      </c>
      <c r="I117">
        <v>2</v>
      </c>
      <c r="J117">
        <v>3.5</v>
      </c>
      <c r="K117">
        <v>4.3</v>
      </c>
      <c r="L117">
        <v>5.0999999999999996</v>
      </c>
      <c r="M117">
        <v>5.7</v>
      </c>
      <c r="N117">
        <v>4.9000000000000004</v>
      </c>
      <c r="O117">
        <v>11951.5</v>
      </c>
      <c r="P117">
        <v>165.1</v>
      </c>
      <c r="Q117">
        <v>178.4</v>
      </c>
      <c r="R117">
        <v>16.600000000000001</v>
      </c>
    </row>
    <row r="118" spans="1:18" x14ac:dyDescent="0.25">
      <c r="A118" t="s">
        <v>18</v>
      </c>
      <c r="B118" t="s">
        <v>135</v>
      </c>
      <c r="C118">
        <v>4.5</v>
      </c>
      <c r="D118">
        <v>7.9</v>
      </c>
      <c r="E118">
        <v>-4.5999999999999996</v>
      </c>
      <c r="F118">
        <v>-2.4</v>
      </c>
      <c r="G118">
        <v>5.3</v>
      </c>
      <c r="H118">
        <v>2</v>
      </c>
      <c r="I118">
        <v>2.5</v>
      </c>
      <c r="J118">
        <v>3.9</v>
      </c>
      <c r="K118">
        <v>4.4000000000000004</v>
      </c>
      <c r="L118">
        <v>5.2</v>
      </c>
      <c r="M118">
        <v>5.8</v>
      </c>
      <c r="N118">
        <v>5.4</v>
      </c>
      <c r="O118">
        <v>11637.3</v>
      </c>
      <c r="P118">
        <v>171.9</v>
      </c>
      <c r="Q118">
        <v>179</v>
      </c>
      <c r="R118">
        <v>14.7</v>
      </c>
    </row>
    <row r="119" spans="1:18" x14ac:dyDescent="0.25">
      <c r="A119" t="s">
        <v>18</v>
      </c>
      <c r="B119" t="s">
        <v>136</v>
      </c>
      <c r="C119">
        <v>1.9</v>
      </c>
      <c r="D119">
        <v>4.7</v>
      </c>
      <c r="E119">
        <v>3.9</v>
      </c>
      <c r="F119">
        <v>6.4</v>
      </c>
      <c r="G119">
        <v>5.0999999999999996</v>
      </c>
      <c r="H119">
        <v>2.7</v>
      </c>
      <c r="I119">
        <v>2.9</v>
      </c>
      <c r="J119">
        <v>3.9</v>
      </c>
      <c r="K119">
        <v>4.2</v>
      </c>
      <c r="L119">
        <v>5.4</v>
      </c>
      <c r="M119">
        <v>5.7</v>
      </c>
      <c r="N119">
        <v>5.9</v>
      </c>
      <c r="O119">
        <v>11856.7</v>
      </c>
      <c r="P119">
        <v>178.7</v>
      </c>
      <c r="Q119">
        <v>184.9</v>
      </c>
      <c r="R119">
        <v>17.7</v>
      </c>
    </row>
    <row r="120" spans="1:18" x14ac:dyDescent="0.25">
      <c r="A120" t="s">
        <v>18</v>
      </c>
      <c r="B120" t="s">
        <v>137</v>
      </c>
      <c r="C120">
        <v>3.6</v>
      </c>
      <c r="D120">
        <v>7.4</v>
      </c>
      <c r="E120">
        <v>1.2</v>
      </c>
      <c r="F120">
        <v>5.6</v>
      </c>
      <c r="G120">
        <v>5</v>
      </c>
      <c r="H120">
        <v>6.2</v>
      </c>
      <c r="I120">
        <v>3.4</v>
      </c>
      <c r="J120">
        <v>4</v>
      </c>
      <c r="K120">
        <v>4.3</v>
      </c>
      <c r="L120">
        <v>5.4</v>
      </c>
      <c r="M120">
        <v>5.8</v>
      </c>
      <c r="N120">
        <v>6.4</v>
      </c>
      <c r="O120">
        <v>12282.9</v>
      </c>
      <c r="P120">
        <v>184.9</v>
      </c>
      <c r="Q120">
        <v>190.4</v>
      </c>
      <c r="R120">
        <v>14.2</v>
      </c>
    </row>
    <row r="121" spans="1:18" x14ac:dyDescent="0.25">
      <c r="A121" t="s">
        <v>18</v>
      </c>
      <c r="B121" t="s">
        <v>138</v>
      </c>
      <c r="C121">
        <v>2.5</v>
      </c>
      <c r="D121">
        <v>5.9</v>
      </c>
      <c r="E121">
        <v>5.2</v>
      </c>
      <c r="F121">
        <v>8.6</v>
      </c>
      <c r="G121">
        <v>5</v>
      </c>
      <c r="H121">
        <v>3.8</v>
      </c>
      <c r="I121">
        <v>3.8</v>
      </c>
      <c r="J121">
        <v>4.4000000000000004</v>
      </c>
      <c r="K121">
        <v>4.5999999999999996</v>
      </c>
      <c r="L121">
        <v>5.8</v>
      </c>
      <c r="M121">
        <v>6.2</v>
      </c>
      <c r="N121">
        <v>7</v>
      </c>
      <c r="O121">
        <v>12497.2</v>
      </c>
      <c r="P121">
        <v>190.2</v>
      </c>
      <c r="Q121">
        <v>198.2</v>
      </c>
      <c r="R121">
        <v>16.5</v>
      </c>
    </row>
    <row r="122" spans="1:18" x14ac:dyDescent="0.25">
      <c r="A122" t="s">
        <v>18</v>
      </c>
      <c r="B122" t="s">
        <v>139</v>
      </c>
      <c r="C122">
        <v>5.4</v>
      </c>
      <c r="D122">
        <v>8.4</v>
      </c>
      <c r="E122">
        <v>8</v>
      </c>
      <c r="F122">
        <v>10.199999999999999</v>
      </c>
      <c r="G122">
        <v>4.7</v>
      </c>
      <c r="H122">
        <v>2.1</v>
      </c>
      <c r="I122">
        <v>4.4000000000000004</v>
      </c>
      <c r="J122">
        <v>4.5999999999999996</v>
      </c>
      <c r="K122">
        <v>4.7</v>
      </c>
      <c r="L122">
        <v>5.8</v>
      </c>
      <c r="M122">
        <v>6.2</v>
      </c>
      <c r="N122">
        <v>7.4</v>
      </c>
      <c r="O122">
        <v>13121.6</v>
      </c>
      <c r="P122">
        <v>193.4</v>
      </c>
      <c r="Q122">
        <v>203.6</v>
      </c>
      <c r="R122">
        <v>14.6</v>
      </c>
    </row>
    <row r="123" spans="1:18" x14ac:dyDescent="0.25">
      <c r="A123" t="s">
        <v>18</v>
      </c>
      <c r="B123" t="s">
        <v>140</v>
      </c>
      <c r="C123">
        <v>0.9</v>
      </c>
      <c r="D123">
        <v>4.4000000000000004</v>
      </c>
      <c r="E123">
        <v>1</v>
      </c>
      <c r="F123">
        <v>4.3</v>
      </c>
      <c r="G123">
        <v>4.5999999999999996</v>
      </c>
      <c r="H123">
        <v>3.7</v>
      </c>
      <c r="I123">
        <v>4.7</v>
      </c>
      <c r="J123">
        <v>5</v>
      </c>
      <c r="K123">
        <v>5.2</v>
      </c>
      <c r="L123">
        <v>6.3</v>
      </c>
      <c r="M123">
        <v>6.6</v>
      </c>
      <c r="N123">
        <v>7.9</v>
      </c>
      <c r="O123">
        <v>12808.9</v>
      </c>
      <c r="P123">
        <v>192.7</v>
      </c>
      <c r="Q123">
        <v>212</v>
      </c>
      <c r="R123">
        <v>23.8</v>
      </c>
    </row>
    <row r="124" spans="1:18" x14ac:dyDescent="0.25">
      <c r="A124" t="s">
        <v>18</v>
      </c>
      <c r="B124" t="s">
        <v>141</v>
      </c>
      <c r="C124">
        <v>0.6</v>
      </c>
      <c r="D124">
        <v>3.5</v>
      </c>
      <c r="E124">
        <v>1</v>
      </c>
      <c r="F124">
        <v>4</v>
      </c>
      <c r="G124">
        <v>4.5999999999999996</v>
      </c>
      <c r="H124">
        <v>3.8</v>
      </c>
      <c r="I124">
        <v>4.9000000000000004</v>
      </c>
      <c r="J124">
        <v>4.8</v>
      </c>
      <c r="K124">
        <v>5</v>
      </c>
      <c r="L124">
        <v>6.3</v>
      </c>
      <c r="M124">
        <v>6.6</v>
      </c>
      <c r="N124">
        <v>8.3000000000000007</v>
      </c>
      <c r="O124">
        <v>13322.5</v>
      </c>
      <c r="P124">
        <v>191.3</v>
      </c>
      <c r="Q124">
        <v>220</v>
      </c>
      <c r="R124">
        <v>18.600000000000001</v>
      </c>
    </row>
    <row r="125" spans="1:18" x14ac:dyDescent="0.25">
      <c r="A125" t="s">
        <v>18</v>
      </c>
      <c r="B125" t="s">
        <v>142</v>
      </c>
      <c r="C125">
        <v>3.5</v>
      </c>
      <c r="D125">
        <v>5</v>
      </c>
      <c r="E125">
        <v>5.4</v>
      </c>
      <c r="F125">
        <v>4.7</v>
      </c>
      <c r="G125">
        <v>4.4000000000000004</v>
      </c>
      <c r="H125">
        <v>-1.6</v>
      </c>
      <c r="I125">
        <v>4.9000000000000004</v>
      </c>
      <c r="J125">
        <v>4.5999999999999996</v>
      </c>
      <c r="K125">
        <v>4.7</v>
      </c>
      <c r="L125">
        <v>6</v>
      </c>
      <c r="M125">
        <v>6.2</v>
      </c>
      <c r="N125">
        <v>8.3000000000000007</v>
      </c>
      <c r="O125">
        <v>14215.8</v>
      </c>
      <c r="P125">
        <v>190.8</v>
      </c>
      <c r="Q125">
        <v>221.8</v>
      </c>
      <c r="R125">
        <v>12.7</v>
      </c>
    </row>
    <row r="126" spans="1:18" x14ac:dyDescent="0.25">
      <c r="A126" t="s">
        <v>18</v>
      </c>
      <c r="B126" t="s">
        <v>143</v>
      </c>
      <c r="C126">
        <v>0.9</v>
      </c>
      <c r="D126">
        <v>5</v>
      </c>
      <c r="E126">
        <v>3.4</v>
      </c>
      <c r="F126">
        <v>7.4</v>
      </c>
      <c r="G126">
        <v>4.5</v>
      </c>
      <c r="H126">
        <v>4</v>
      </c>
      <c r="I126">
        <v>5</v>
      </c>
      <c r="J126">
        <v>4.5999999999999996</v>
      </c>
      <c r="K126">
        <v>4.8</v>
      </c>
      <c r="L126">
        <v>6</v>
      </c>
      <c r="M126">
        <v>6.2</v>
      </c>
      <c r="N126">
        <v>8.3000000000000007</v>
      </c>
      <c r="O126">
        <v>14354</v>
      </c>
      <c r="P126">
        <v>188.6</v>
      </c>
      <c r="Q126">
        <v>229.7</v>
      </c>
      <c r="R126">
        <v>19.600000000000001</v>
      </c>
    </row>
    <row r="127" spans="1:18" x14ac:dyDescent="0.25">
      <c r="A127" t="s">
        <v>18</v>
      </c>
      <c r="B127" t="s">
        <v>144</v>
      </c>
      <c r="C127">
        <v>2.2999999999999998</v>
      </c>
      <c r="D127">
        <v>5</v>
      </c>
      <c r="E127">
        <v>1</v>
      </c>
      <c r="F127">
        <v>4.3</v>
      </c>
      <c r="G127">
        <v>4.5</v>
      </c>
      <c r="H127">
        <v>4.5999999999999996</v>
      </c>
      <c r="I127">
        <v>4.7</v>
      </c>
      <c r="J127">
        <v>4.7</v>
      </c>
      <c r="K127">
        <v>4.9000000000000004</v>
      </c>
      <c r="L127">
        <v>6.2</v>
      </c>
      <c r="M127">
        <v>6.4</v>
      </c>
      <c r="N127">
        <v>8.3000000000000007</v>
      </c>
      <c r="O127">
        <v>15163.1</v>
      </c>
      <c r="P127">
        <v>183.2</v>
      </c>
      <c r="Q127">
        <v>238.9</v>
      </c>
      <c r="R127">
        <v>18.899999999999999</v>
      </c>
    </row>
    <row r="128" spans="1:18" x14ac:dyDescent="0.25">
      <c r="A128" t="s">
        <v>18</v>
      </c>
      <c r="B128" t="s">
        <v>145</v>
      </c>
      <c r="C128">
        <v>2.2000000000000002</v>
      </c>
      <c r="D128">
        <v>4.3</v>
      </c>
      <c r="E128">
        <v>0.4</v>
      </c>
      <c r="F128">
        <v>2.6</v>
      </c>
      <c r="G128">
        <v>4.7</v>
      </c>
      <c r="H128">
        <v>2.6</v>
      </c>
      <c r="I128">
        <v>4.3</v>
      </c>
      <c r="J128">
        <v>4.5</v>
      </c>
      <c r="K128">
        <v>4.8</v>
      </c>
      <c r="L128">
        <v>6.5</v>
      </c>
      <c r="M128">
        <v>6.6</v>
      </c>
      <c r="N128">
        <v>8.1999999999999993</v>
      </c>
      <c r="O128">
        <v>15317.8</v>
      </c>
      <c r="P128">
        <v>177.7</v>
      </c>
      <c r="Q128">
        <v>246.7</v>
      </c>
      <c r="R128">
        <v>30.8</v>
      </c>
    </row>
    <row r="129" spans="1:18" x14ac:dyDescent="0.25">
      <c r="A129" t="s">
        <v>18</v>
      </c>
      <c r="B129" t="s">
        <v>146</v>
      </c>
      <c r="C129">
        <v>2.5</v>
      </c>
      <c r="D129">
        <v>4.0999999999999996</v>
      </c>
      <c r="E129">
        <v>0.3</v>
      </c>
      <c r="F129">
        <v>4.3</v>
      </c>
      <c r="G129">
        <v>4.8</v>
      </c>
      <c r="H129">
        <v>5</v>
      </c>
      <c r="I129">
        <v>3.4</v>
      </c>
      <c r="J129">
        <v>3.8</v>
      </c>
      <c r="K129">
        <v>4.4000000000000004</v>
      </c>
      <c r="L129">
        <v>6.3</v>
      </c>
      <c r="M129">
        <v>6.2</v>
      </c>
      <c r="N129">
        <v>7.5</v>
      </c>
      <c r="O129">
        <v>14753.6</v>
      </c>
      <c r="P129">
        <v>172.1</v>
      </c>
      <c r="Q129">
        <v>247.2</v>
      </c>
      <c r="R129">
        <v>31.1</v>
      </c>
    </row>
    <row r="130" spans="1:18" x14ac:dyDescent="0.25">
      <c r="A130" t="s">
        <v>18</v>
      </c>
      <c r="B130" t="s">
        <v>147</v>
      </c>
      <c r="C130">
        <v>-2.2999999999999998</v>
      </c>
      <c r="D130">
        <v>-0.8</v>
      </c>
      <c r="E130">
        <v>1.1000000000000001</v>
      </c>
      <c r="F130">
        <v>4.5999999999999996</v>
      </c>
      <c r="G130">
        <v>5</v>
      </c>
      <c r="H130">
        <v>4.4000000000000004</v>
      </c>
      <c r="I130">
        <v>2.1</v>
      </c>
      <c r="J130">
        <v>2.8</v>
      </c>
      <c r="K130">
        <v>3.9</v>
      </c>
      <c r="L130">
        <v>6.4</v>
      </c>
      <c r="M130">
        <v>5.9</v>
      </c>
      <c r="N130">
        <v>6.2</v>
      </c>
      <c r="O130">
        <v>13284.1</v>
      </c>
      <c r="P130">
        <v>165.1</v>
      </c>
      <c r="Q130">
        <v>234.9</v>
      </c>
      <c r="R130">
        <v>32.200000000000003</v>
      </c>
    </row>
    <row r="131" spans="1:18" x14ac:dyDescent="0.25">
      <c r="A131" t="s">
        <v>18</v>
      </c>
      <c r="B131" t="s">
        <v>148</v>
      </c>
      <c r="C131">
        <v>2.1</v>
      </c>
      <c r="D131">
        <v>4.3</v>
      </c>
      <c r="E131">
        <v>7.5</v>
      </c>
      <c r="F131">
        <v>12</v>
      </c>
      <c r="G131">
        <v>5.3</v>
      </c>
      <c r="H131">
        <v>5.3</v>
      </c>
      <c r="I131">
        <v>1.6</v>
      </c>
      <c r="J131">
        <v>3.2</v>
      </c>
      <c r="K131">
        <v>4.0999999999999996</v>
      </c>
      <c r="L131">
        <v>6.7</v>
      </c>
      <c r="M131">
        <v>6.1</v>
      </c>
      <c r="N131">
        <v>5.0999999999999996</v>
      </c>
      <c r="O131">
        <v>13016.4</v>
      </c>
      <c r="P131">
        <v>157.4</v>
      </c>
      <c r="Q131">
        <v>224</v>
      </c>
      <c r="R131">
        <v>24.1</v>
      </c>
    </row>
    <row r="132" spans="1:18" x14ac:dyDescent="0.25">
      <c r="A132" t="s">
        <v>18</v>
      </c>
      <c r="B132" t="s">
        <v>149</v>
      </c>
      <c r="C132">
        <v>-2.1</v>
      </c>
      <c r="D132">
        <v>0.8</v>
      </c>
      <c r="E132">
        <v>-8.1</v>
      </c>
      <c r="F132">
        <v>-4.3</v>
      </c>
      <c r="G132">
        <v>6</v>
      </c>
      <c r="H132">
        <v>6.3</v>
      </c>
      <c r="I132">
        <v>1.5</v>
      </c>
      <c r="J132">
        <v>3.1</v>
      </c>
      <c r="K132">
        <v>4.0999999999999996</v>
      </c>
      <c r="L132">
        <v>7.1</v>
      </c>
      <c r="M132">
        <v>6.3</v>
      </c>
      <c r="N132">
        <v>5</v>
      </c>
      <c r="O132">
        <v>11826</v>
      </c>
      <c r="P132">
        <v>150.19999999999999</v>
      </c>
      <c r="Q132">
        <v>230.1</v>
      </c>
      <c r="R132">
        <v>46.7</v>
      </c>
    </row>
    <row r="133" spans="1:18" x14ac:dyDescent="0.25">
      <c r="A133" t="s">
        <v>18</v>
      </c>
      <c r="B133" t="s">
        <v>150</v>
      </c>
      <c r="C133">
        <v>-8.4</v>
      </c>
      <c r="D133">
        <v>-7.2</v>
      </c>
      <c r="E133">
        <v>3.5</v>
      </c>
      <c r="F133">
        <v>-2.5</v>
      </c>
      <c r="G133">
        <v>6.9</v>
      </c>
      <c r="H133">
        <v>-8.9</v>
      </c>
      <c r="I133">
        <v>0.3</v>
      </c>
      <c r="J133">
        <v>2.2000000000000002</v>
      </c>
      <c r="K133">
        <v>3.7</v>
      </c>
      <c r="L133">
        <v>9.6999999999999993</v>
      </c>
      <c r="M133">
        <v>5.8</v>
      </c>
      <c r="N133">
        <v>4.0999999999999996</v>
      </c>
      <c r="O133">
        <v>9056.7000000000007</v>
      </c>
      <c r="P133">
        <v>142.6</v>
      </c>
      <c r="Q133">
        <v>218.7</v>
      </c>
      <c r="R133">
        <v>80.900000000000006</v>
      </c>
    </row>
    <row r="134" spans="1:18" x14ac:dyDescent="0.25">
      <c r="A134" t="s">
        <v>18</v>
      </c>
      <c r="B134" t="s">
        <v>151</v>
      </c>
      <c r="C134">
        <v>-4.4000000000000004</v>
      </c>
      <c r="D134">
        <v>-4.5</v>
      </c>
      <c r="E134">
        <v>-1.7</v>
      </c>
      <c r="F134">
        <v>-4</v>
      </c>
      <c r="G134">
        <v>8.3000000000000007</v>
      </c>
      <c r="H134">
        <v>-2.7</v>
      </c>
      <c r="I134">
        <v>0.2</v>
      </c>
      <c r="J134">
        <v>1.9</v>
      </c>
      <c r="K134">
        <v>3.2</v>
      </c>
      <c r="L134">
        <v>9.1</v>
      </c>
      <c r="M134">
        <v>5.0999999999999996</v>
      </c>
      <c r="N134">
        <v>3.3</v>
      </c>
      <c r="O134">
        <v>8044.2</v>
      </c>
      <c r="P134">
        <v>138.4</v>
      </c>
      <c r="Q134">
        <v>208.4</v>
      </c>
      <c r="R134">
        <v>56.7</v>
      </c>
    </row>
    <row r="135" spans="1:18" x14ac:dyDescent="0.25">
      <c r="A135" t="s">
        <v>18</v>
      </c>
      <c r="B135" t="s">
        <v>152</v>
      </c>
      <c r="C135">
        <v>-0.6</v>
      </c>
      <c r="D135">
        <v>-1.2</v>
      </c>
      <c r="E135">
        <v>4.4000000000000004</v>
      </c>
      <c r="F135">
        <v>6.3</v>
      </c>
      <c r="G135">
        <v>9.3000000000000007</v>
      </c>
      <c r="H135">
        <v>2.1</v>
      </c>
      <c r="I135">
        <v>0.2</v>
      </c>
      <c r="J135">
        <v>2.2999999999999998</v>
      </c>
      <c r="K135">
        <v>3.7</v>
      </c>
      <c r="L135">
        <v>8.1</v>
      </c>
      <c r="M135">
        <v>5</v>
      </c>
      <c r="N135">
        <v>3.3</v>
      </c>
      <c r="O135">
        <v>9342.7999999999993</v>
      </c>
      <c r="P135">
        <v>138.30000000000001</v>
      </c>
      <c r="Q135">
        <v>179.7</v>
      </c>
      <c r="R135">
        <v>42.3</v>
      </c>
    </row>
    <row r="136" spans="1:18" x14ac:dyDescent="0.25">
      <c r="A136" t="s">
        <v>18</v>
      </c>
      <c r="B136" t="s">
        <v>153</v>
      </c>
      <c r="C136">
        <v>1.5</v>
      </c>
      <c r="D136">
        <v>1.9</v>
      </c>
      <c r="E136">
        <v>-4.4000000000000004</v>
      </c>
      <c r="F136">
        <v>-1.8</v>
      </c>
      <c r="G136">
        <v>9.6</v>
      </c>
      <c r="H136">
        <v>3.5</v>
      </c>
      <c r="I136">
        <v>0.2</v>
      </c>
      <c r="J136">
        <v>2.5</v>
      </c>
      <c r="K136">
        <v>3.8</v>
      </c>
      <c r="L136">
        <v>6.5</v>
      </c>
      <c r="M136">
        <v>5.2</v>
      </c>
      <c r="N136">
        <v>3.3</v>
      </c>
      <c r="O136">
        <v>10812.8</v>
      </c>
      <c r="P136">
        <v>138.9</v>
      </c>
      <c r="Q136">
        <v>161</v>
      </c>
      <c r="R136">
        <v>31.3</v>
      </c>
    </row>
    <row r="137" spans="1:18" x14ac:dyDescent="0.25">
      <c r="A137" t="s">
        <v>18</v>
      </c>
      <c r="B137" t="s">
        <v>154</v>
      </c>
      <c r="C137">
        <v>4.5</v>
      </c>
      <c r="D137">
        <v>5.9</v>
      </c>
      <c r="E137">
        <v>-0.1</v>
      </c>
      <c r="F137">
        <v>3</v>
      </c>
      <c r="G137">
        <v>9.9</v>
      </c>
      <c r="H137">
        <v>3.2</v>
      </c>
      <c r="I137">
        <v>0.1</v>
      </c>
      <c r="J137">
        <v>2.2999999999999998</v>
      </c>
      <c r="K137">
        <v>3.7</v>
      </c>
      <c r="L137">
        <v>5.8</v>
      </c>
      <c r="M137">
        <v>4.9000000000000004</v>
      </c>
      <c r="N137">
        <v>3.3</v>
      </c>
      <c r="O137">
        <v>11385.1</v>
      </c>
      <c r="P137">
        <v>139.4</v>
      </c>
      <c r="Q137">
        <v>158.30000000000001</v>
      </c>
      <c r="R137">
        <v>30.7</v>
      </c>
    </row>
    <row r="138" spans="1:18" x14ac:dyDescent="0.25">
      <c r="A138" t="s">
        <v>18</v>
      </c>
      <c r="B138" t="s">
        <v>155</v>
      </c>
      <c r="C138">
        <v>1.5</v>
      </c>
      <c r="D138">
        <v>2.6</v>
      </c>
      <c r="E138">
        <v>2.2999999999999998</v>
      </c>
      <c r="F138">
        <v>3.7</v>
      </c>
      <c r="G138">
        <v>9.8000000000000007</v>
      </c>
      <c r="H138">
        <v>0.6</v>
      </c>
      <c r="I138">
        <v>0.1</v>
      </c>
      <c r="J138">
        <v>2.4</v>
      </c>
      <c r="K138">
        <v>3.9</v>
      </c>
      <c r="L138">
        <v>5.6</v>
      </c>
      <c r="M138">
        <v>5</v>
      </c>
      <c r="N138">
        <v>3.3</v>
      </c>
      <c r="O138">
        <v>12032.5</v>
      </c>
      <c r="P138">
        <v>139.4</v>
      </c>
      <c r="Q138">
        <v>153.6</v>
      </c>
      <c r="R138">
        <v>27.3</v>
      </c>
    </row>
    <row r="139" spans="1:18" x14ac:dyDescent="0.25">
      <c r="A139" t="s">
        <v>18</v>
      </c>
      <c r="B139" t="s">
        <v>156</v>
      </c>
      <c r="C139">
        <v>3.7</v>
      </c>
      <c r="D139">
        <v>5.7</v>
      </c>
      <c r="E139">
        <v>6.8</v>
      </c>
      <c r="F139">
        <v>7.2</v>
      </c>
      <c r="G139">
        <v>9.6</v>
      </c>
      <c r="H139">
        <v>-0.1</v>
      </c>
      <c r="I139">
        <v>0.1</v>
      </c>
      <c r="J139">
        <v>2.2999999999999998</v>
      </c>
      <c r="K139">
        <v>3.6</v>
      </c>
      <c r="L139">
        <v>5.4</v>
      </c>
      <c r="M139">
        <v>4.9000000000000004</v>
      </c>
      <c r="N139">
        <v>3.3</v>
      </c>
      <c r="O139">
        <v>10645.8</v>
      </c>
      <c r="P139">
        <v>138.5</v>
      </c>
      <c r="Q139">
        <v>165.8</v>
      </c>
      <c r="R139">
        <v>45.8</v>
      </c>
    </row>
    <row r="140" spans="1:18" x14ac:dyDescent="0.25">
      <c r="A140" t="s">
        <v>18</v>
      </c>
      <c r="B140" t="s">
        <v>157</v>
      </c>
      <c r="C140">
        <v>3</v>
      </c>
      <c r="D140">
        <v>4.2</v>
      </c>
      <c r="E140">
        <v>2.9</v>
      </c>
      <c r="F140">
        <v>3.6</v>
      </c>
      <c r="G140">
        <v>9.5</v>
      </c>
      <c r="H140">
        <v>1.2</v>
      </c>
      <c r="I140">
        <v>0.2</v>
      </c>
      <c r="J140">
        <v>1.6</v>
      </c>
      <c r="K140">
        <v>2.9</v>
      </c>
      <c r="L140">
        <v>4.8</v>
      </c>
      <c r="M140">
        <v>4.4000000000000004</v>
      </c>
      <c r="N140">
        <v>3.3</v>
      </c>
      <c r="O140">
        <v>11814</v>
      </c>
      <c r="P140">
        <v>135.9</v>
      </c>
      <c r="Q140">
        <v>166.5</v>
      </c>
      <c r="R140">
        <v>32.9</v>
      </c>
    </row>
    <row r="141" spans="1:18" x14ac:dyDescent="0.25">
      <c r="A141" t="s">
        <v>18</v>
      </c>
      <c r="B141" t="s">
        <v>158</v>
      </c>
      <c r="C141">
        <v>2</v>
      </c>
      <c r="D141">
        <v>4.3</v>
      </c>
      <c r="E141">
        <v>2.2999999999999998</v>
      </c>
      <c r="F141">
        <v>4.8</v>
      </c>
      <c r="G141">
        <v>9.5</v>
      </c>
      <c r="H141">
        <v>3.3</v>
      </c>
      <c r="I141">
        <v>0.1</v>
      </c>
      <c r="J141">
        <v>1.5</v>
      </c>
      <c r="K141">
        <v>3</v>
      </c>
      <c r="L141">
        <v>4.7</v>
      </c>
      <c r="M141">
        <v>4.4000000000000004</v>
      </c>
      <c r="N141">
        <v>3.3</v>
      </c>
      <c r="O141">
        <v>13131.5</v>
      </c>
      <c r="P141">
        <v>134.6</v>
      </c>
      <c r="Q141">
        <v>167.1</v>
      </c>
      <c r="R141">
        <v>23.5</v>
      </c>
    </row>
    <row r="142" spans="1:18" x14ac:dyDescent="0.25">
      <c r="A142" t="s">
        <v>18</v>
      </c>
      <c r="B142" t="s">
        <v>159</v>
      </c>
      <c r="C142">
        <v>-1</v>
      </c>
      <c r="D142">
        <v>1.2</v>
      </c>
      <c r="E142">
        <v>4.0999999999999996</v>
      </c>
      <c r="F142">
        <v>7.8</v>
      </c>
      <c r="G142">
        <v>9</v>
      </c>
      <c r="H142">
        <v>4.3</v>
      </c>
      <c r="I142">
        <v>0.1</v>
      </c>
      <c r="J142">
        <v>2.1</v>
      </c>
      <c r="K142">
        <v>3.5</v>
      </c>
      <c r="L142">
        <v>5</v>
      </c>
      <c r="M142">
        <v>4.8</v>
      </c>
      <c r="N142">
        <v>3.3</v>
      </c>
      <c r="O142">
        <v>13908.5</v>
      </c>
      <c r="P142">
        <v>133.30000000000001</v>
      </c>
      <c r="Q142">
        <v>170.8</v>
      </c>
      <c r="R142">
        <v>29.4</v>
      </c>
    </row>
    <row r="143" spans="1:18" x14ac:dyDescent="0.25">
      <c r="A143" t="s">
        <v>18</v>
      </c>
      <c r="B143" t="s">
        <v>160</v>
      </c>
      <c r="C143">
        <v>2.9</v>
      </c>
      <c r="D143">
        <v>5.6</v>
      </c>
      <c r="E143">
        <v>-0.9</v>
      </c>
      <c r="F143">
        <v>3.1</v>
      </c>
      <c r="G143">
        <v>9.1</v>
      </c>
      <c r="H143">
        <v>4.5999999999999996</v>
      </c>
      <c r="I143">
        <v>0</v>
      </c>
      <c r="J143">
        <v>1.8</v>
      </c>
      <c r="K143">
        <v>3.3</v>
      </c>
      <c r="L143">
        <v>4.8</v>
      </c>
      <c r="M143">
        <v>4.7</v>
      </c>
      <c r="N143">
        <v>3.3</v>
      </c>
      <c r="O143">
        <v>13843.5</v>
      </c>
      <c r="P143">
        <v>132.9</v>
      </c>
      <c r="Q143">
        <v>173.5</v>
      </c>
      <c r="R143">
        <v>22.7</v>
      </c>
    </row>
    <row r="144" spans="1:18" x14ac:dyDescent="0.25">
      <c r="A144" t="s">
        <v>18</v>
      </c>
      <c r="B144" t="s">
        <v>161</v>
      </c>
      <c r="C144">
        <v>-0.1</v>
      </c>
      <c r="D144">
        <v>2.5</v>
      </c>
      <c r="E144">
        <v>1.8</v>
      </c>
      <c r="F144">
        <v>3.7</v>
      </c>
      <c r="G144">
        <v>9</v>
      </c>
      <c r="H144">
        <v>2.6</v>
      </c>
      <c r="I144">
        <v>0</v>
      </c>
      <c r="J144">
        <v>1.1000000000000001</v>
      </c>
      <c r="K144">
        <v>2.5</v>
      </c>
      <c r="L144">
        <v>4.5</v>
      </c>
      <c r="M144">
        <v>4.3</v>
      </c>
      <c r="N144">
        <v>3.3</v>
      </c>
      <c r="O144">
        <v>11676.5</v>
      </c>
      <c r="P144">
        <v>133.5</v>
      </c>
      <c r="Q144">
        <v>169.2</v>
      </c>
      <c r="R144">
        <v>48</v>
      </c>
    </row>
    <row r="145" spans="1:18" x14ac:dyDescent="0.25">
      <c r="A145" t="s">
        <v>18</v>
      </c>
      <c r="B145" t="s">
        <v>162</v>
      </c>
      <c r="C145">
        <v>4.7</v>
      </c>
      <c r="D145">
        <v>5.4</v>
      </c>
      <c r="E145">
        <v>1.2</v>
      </c>
      <c r="F145">
        <v>2.6</v>
      </c>
      <c r="G145">
        <v>8.6</v>
      </c>
      <c r="H145">
        <v>1.8</v>
      </c>
      <c r="I145">
        <v>0</v>
      </c>
      <c r="J145">
        <v>1</v>
      </c>
      <c r="K145">
        <v>2.1</v>
      </c>
      <c r="L145">
        <v>4.8</v>
      </c>
      <c r="M145">
        <v>4</v>
      </c>
      <c r="N145">
        <v>3.3</v>
      </c>
      <c r="O145">
        <v>13019.3</v>
      </c>
      <c r="P145">
        <v>133.5</v>
      </c>
      <c r="Q145">
        <v>176</v>
      </c>
      <c r="R145">
        <v>45.5</v>
      </c>
    </row>
    <row r="146" spans="1:18" x14ac:dyDescent="0.25">
      <c r="A146" t="s">
        <v>18</v>
      </c>
      <c r="B146" t="s">
        <v>163</v>
      </c>
      <c r="C146">
        <v>3.2</v>
      </c>
      <c r="D146">
        <v>5.8</v>
      </c>
      <c r="E146">
        <v>7.7</v>
      </c>
      <c r="F146">
        <v>10.7</v>
      </c>
      <c r="G146">
        <v>8.3000000000000007</v>
      </c>
      <c r="H146">
        <v>2.2999999999999998</v>
      </c>
      <c r="I146">
        <v>0.1</v>
      </c>
      <c r="J146">
        <v>0.9</v>
      </c>
      <c r="K146">
        <v>2.1</v>
      </c>
      <c r="L146">
        <v>4.4000000000000004</v>
      </c>
      <c r="M146">
        <v>3.9</v>
      </c>
      <c r="N146">
        <v>3.3</v>
      </c>
      <c r="O146">
        <v>14627.5</v>
      </c>
      <c r="P146">
        <v>135</v>
      </c>
      <c r="Q146">
        <v>181.1</v>
      </c>
      <c r="R146">
        <v>23</v>
      </c>
    </row>
    <row r="147" spans="1:18" x14ac:dyDescent="0.25">
      <c r="A147" t="s">
        <v>18</v>
      </c>
      <c r="B147" t="s">
        <v>164</v>
      </c>
      <c r="C147">
        <v>1.7</v>
      </c>
      <c r="D147">
        <v>3.3</v>
      </c>
      <c r="E147">
        <v>3.7</v>
      </c>
      <c r="F147">
        <v>4.7</v>
      </c>
      <c r="G147">
        <v>8.1999999999999993</v>
      </c>
      <c r="H147">
        <v>0.8</v>
      </c>
      <c r="I147">
        <v>0.1</v>
      </c>
      <c r="J147">
        <v>0.8</v>
      </c>
      <c r="K147">
        <v>1.8</v>
      </c>
      <c r="L147">
        <v>4.3</v>
      </c>
      <c r="M147">
        <v>3.8</v>
      </c>
      <c r="N147">
        <v>3.3</v>
      </c>
      <c r="O147">
        <v>14100.2</v>
      </c>
      <c r="P147">
        <v>138.19999999999999</v>
      </c>
      <c r="Q147">
        <v>179.5</v>
      </c>
      <c r="R147">
        <v>26.7</v>
      </c>
    </row>
    <row r="148" spans="1:18" x14ac:dyDescent="0.25">
      <c r="A148" t="s">
        <v>18</v>
      </c>
      <c r="B148" t="s">
        <v>165</v>
      </c>
      <c r="C148">
        <v>0.5</v>
      </c>
      <c r="D148">
        <v>2.6</v>
      </c>
      <c r="E148">
        <v>-2.8</v>
      </c>
      <c r="F148">
        <v>-1.7</v>
      </c>
      <c r="G148">
        <v>8</v>
      </c>
      <c r="H148">
        <v>1.8</v>
      </c>
      <c r="I148">
        <v>0.1</v>
      </c>
      <c r="J148">
        <v>0.7</v>
      </c>
      <c r="K148">
        <v>1.6</v>
      </c>
      <c r="L148">
        <v>3.9</v>
      </c>
      <c r="M148">
        <v>3.6</v>
      </c>
      <c r="N148">
        <v>3.3</v>
      </c>
      <c r="O148">
        <v>14894.7</v>
      </c>
      <c r="P148">
        <v>141</v>
      </c>
      <c r="Q148">
        <v>184.4</v>
      </c>
      <c r="R148">
        <v>20.5</v>
      </c>
    </row>
    <row r="149" spans="1:18" x14ac:dyDescent="0.25">
      <c r="A149" t="s">
        <v>18</v>
      </c>
      <c r="B149" t="s">
        <v>166</v>
      </c>
      <c r="C149">
        <v>0.5</v>
      </c>
      <c r="D149">
        <v>2.5</v>
      </c>
      <c r="E149">
        <v>11.5</v>
      </c>
      <c r="F149">
        <v>14.1</v>
      </c>
      <c r="G149">
        <v>7.8</v>
      </c>
      <c r="H149">
        <v>2.7</v>
      </c>
      <c r="I149">
        <v>0.1</v>
      </c>
      <c r="J149">
        <v>0.7</v>
      </c>
      <c r="K149">
        <v>1.7</v>
      </c>
      <c r="L149">
        <v>3.6</v>
      </c>
      <c r="M149">
        <v>3.4</v>
      </c>
      <c r="N149">
        <v>3.3</v>
      </c>
      <c r="O149">
        <v>14834.9</v>
      </c>
      <c r="P149">
        <v>144</v>
      </c>
      <c r="Q149">
        <v>184.3</v>
      </c>
      <c r="R149">
        <v>22.7</v>
      </c>
    </row>
    <row r="150" spans="1:18" x14ac:dyDescent="0.25">
      <c r="A150" t="s">
        <v>18</v>
      </c>
      <c r="B150" t="s">
        <v>167</v>
      </c>
      <c r="C150">
        <v>3.6</v>
      </c>
      <c r="D150">
        <v>5.3</v>
      </c>
      <c r="E150">
        <v>-15.1</v>
      </c>
      <c r="F150">
        <v>-13.9</v>
      </c>
      <c r="G150">
        <v>7.7</v>
      </c>
      <c r="H150">
        <v>1.6</v>
      </c>
      <c r="I150">
        <v>0.1</v>
      </c>
      <c r="J150">
        <v>0.8</v>
      </c>
      <c r="K150">
        <v>1.9</v>
      </c>
      <c r="L150">
        <v>3.7</v>
      </c>
      <c r="M150">
        <v>3.5</v>
      </c>
      <c r="N150">
        <v>3.3</v>
      </c>
      <c r="O150">
        <v>16396.2</v>
      </c>
      <c r="P150">
        <v>147.6</v>
      </c>
      <c r="Q150">
        <v>187.2</v>
      </c>
      <c r="R150">
        <v>19</v>
      </c>
    </row>
    <row r="151" spans="1:18" x14ac:dyDescent="0.25">
      <c r="A151" t="s">
        <v>18</v>
      </c>
      <c r="B151" t="s">
        <v>168</v>
      </c>
      <c r="C151">
        <v>0.5</v>
      </c>
      <c r="D151">
        <v>1.7</v>
      </c>
      <c r="E151">
        <v>3</v>
      </c>
      <c r="F151">
        <v>3.3</v>
      </c>
      <c r="G151">
        <v>7.5</v>
      </c>
      <c r="H151">
        <v>-0.4</v>
      </c>
      <c r="I151">
        <v>0.1</v>
      </c>
      <c r="J151">
        <v>0.9</v>
      </c>
      <c r="K151">
        <v>2</v>
      </c>
      <c r="L151">
        <v>3.8</v>
      </c>
      <c r="M151">
        <v>3.7</v>
      </c>
      <c r="N151">
        <v>3.3</v>
      </c>
      <c r="O151">
        <v>16771.3</v>
      </c>
      <c r="P151">
        <v>151.5</v>
      </c>
      <c r="Q151">
        <v>196.5</v>
      </c>
      <c r="R151">
        <v>20.5</v>
      </c>
    </row>
    <row r="152" spans="1:18" x14ac:dyDescent="0.25">
      <c r="A152" t="s">
        <v>18</v>
      </c>
      <c r="B152" t="s">
        <v>169</v>
      </c>
      <c r="C152">
        <v>3.2</v>
      </c>
      <c r="D152">
        <v>5.2</v>
      </c>
      <c r="E152">
        <v>1.7</v>
      </c>
      <c r="F152">
        <v>3.4</v>
      </c>
      <c r="G152">
        <v>7.2</v>
      </c>
      <c r="H152">
        <v>2.2000000000000002</v>
      </c>
      <c r="I152">
        <v>0</v>
      </c>
      <c r="J152">
        <v>1.5</v>
      </c>
      <c r="K152">
        <v>2.7</v>
      </c>
      <c r="L152">
        <v>4.7</v>
      </c>
      <c r="M152">
        <v>4.4000000000000004</v>
      </c>
      <c r="N152">
        <v>3.3</v>
      </c>
      <c r="O152">
        <v>17718.3</v>
      </c>
      <c r="P152">
        <v>155.19999999999999</v>
      </c>
      <c r="Q152">
        <v>206.9</v>
      </c>
      <c r="R152">
        <v>17</v>
      </c>
    </row>
    <row r="153" spans="1:18" x14ac:dyDescent="0.25">
      <c r="A153" t="s">
        <v>18</v>
      </c>
      <c r="B153" t="s">
        <v>170</v>
      </c>
      <c r="C153">
        <v>3.2</v>
      </c>
      <c r="D153">
        <v>5.7</v>
      </c>
      <c r="E153">
        <v>1.6</v>
      </c>
      <c r="F153">
        <v>3.3</v>
      </c>
      <c r="G153">
        <v>6.9</v>
      </c>
      <c r="H153">
        <v>1.5</v>
      </c>
      <c r="I153">
        <v>0.1</v>
      </c>
      <c r="J153">
        <v>1.4</v>
      </c>
      <c r="K153">
        <v>2.8</v>
      </c>
      <c r="L153">
        <v>4.5</v>
      </c>
      <c r="M153">
        <v>4.3</v>
      </c>
      <c r="N153">
        <v>3.3</v>
      </c>
      <c r="O153">
        <v>19413.2</v>
      </c>
      <c r="P153">
        <v>158.30000000000001</v>
      </c>
      <c r="Q153">
        <v>211.1</v>
      </c>
      <c r="R153">
        <v>20.3</v>
      </c>
    </row>
    <row r="154" spans="1:18" x14ac:dyDescent="0.25">
      <c r="A154" t="s">
        <v>18</v>
      </c>
      <c r="B154" t="s">
        <v>171</v>
      </c>
      <c r="C154">
        <v>-1.1000000000000001</v>
      </c>
      <c r="D154">
        <v>0.5</v>
      </c>
      <c r="E154">
        <v>5.7</v>
      </c>
      <c r="F154">
        <v>7.7</v>
      </c>
      <c r="G154">
        <v>6.7</v>
      </c>
      <c r="H154">
        <v>2.5</v>
      </c>
      <c r="I154">
        <v>0</v>
      </c>
      <c r="J154">
        <v>1.6</v>
      </c>
      <c r="K154">
        <v>2.8</v>
      </c>
      <c r="L154">
        <v>4.4000000000000004</v>
      </c>
      <c r="M154">
        <v>4.4000000000000004</v>
      </c>
      <c r="N154">
        <v>3.3</v>
      </c>
      <c r="O154">
        <v>19711.2</v>
      </c>
      <c r="P154">
        <v>160.30000000000001</v>
      </c>
      <c r="Q154">
        <v>209.5</v>
      </c>
      <c r="R154">
        <v>21.4</v>
      </c>
    </row>
    <row r="155" spans="1:18" x14ac:dyDescent="0.25">
      <c r="A155" t="s">
        <v>18</v>
      </c>
      <c r="B155" t="s">
        <v>172</v>
      </c>
      <c r="C155">
        <v>5.5</v>
      </c>
      <c r="D155">
        <v>7.9</v>
      </c>
      <c r="E155">
        <v>5.6</v>
      </c>
      <c r="F155">
        <v>7.6</v>
      </c>
      <c r="G155">
        <v>6.2</v>
      </c>
      <c r="H155">
        <v>2.1</v>
      </c>
      <c r="I155">
        <v>0</v>
      </c>
      <c r="J155">
        <v>1.7</v>
      </c>
      <c r="K155">
        <v>2.7</v>
      </c>
      <c r="L155">
        <v>4</v>
      </c>
      <c r="M155">
        <v>4.2</v>
      </c>
      <c r="N155">
        <v>3.3</v>
      </c>
      <c r="O155">
        <v>20568.7</v>
      </c>
      <c r="P155">
        <v>161.4</v>
      </c>
      <c r="Q155">
        <v>214.7</v>
      </c>
      <c r="R155">
        <v>17</v>
      </c>
    </row>
    <row r="156" spans="1:18" x14ac:dyDescent="0.25">
      <c r="A156" t="s">
        <v>18</v>
      </c>
      <c r="B156" t="s">
        <v>173</v>
      </c>
      <c r="C156">
        <v>5</v>
      </c>
      <c r="D156">
        <v>6.8</v>
      </c>
      <c r="E156">
        <v>4.8</v>
      </c>
      <c r="F156">
        <v>5.9</v>
      </c>
      <c r="G156">
        <v>6.1</v>
      </c>
      <c r="H156">
        <v>1</v>
      </c>
      <c r="I156">
        <v>0</v>
      </c>
      <c r="J156">
        <v>1.7</v>
      </c>
      <c r="K156">
        <v>2.5</v>
      </c>
      <c r="L156">
        <v>3.9</v>
      </c>
      <c r="M156">
        <v>4.0999999999999996</v>
      </c>
      <c r="N156">
        <v>3.3</v>
      </c>
      <c r="O156">
        <v>20458.8</v>
      </c>
      <c r="P156">
        <v>163.6</v>
      </c>
      <c r="Q156">
        <v>218.7</v>
      </c>
      <c r="R156">
        <v>17</v>
      </c>
    </row>
    <row r="157" spans="1:18" x14ac:dyDescent="0.25">
      <c r="A157" t="s">
        <v>18</v>
      </c>
      <c r="B157" t="s">
        <v>174</v>
      </c>
      <c r="C157">
        <v>2.2999999999999998</v>
      </c>
      <c r="D157">
        <v>2.9</v>
      </c>
      <c r="E157">
        <v>5.4</v>
      </c>
      <c r="F157">
        <v>4.9000000000000004</v>
      </c>
      <c r="G157">
        <v>5.7</v>
      </c>
      <c r="H157">
        <v>-1</v>
      </c>
      <c r="I157">
        <v>0</v>
      </c>
      <c r="J157">
        <v>1.6</v>
      </c>
      <c r="K157">
        <v>2.2999999999999998</v>
      </c>
      <c r="L157">
        <v>4</v>
      </c>
      <c r="M157">
        <v>4</v>
      </c>
      <c r="N157">
        <v>3.3</v>
      </c>
      <c r="O157">
        <v>21424.6</v>
      </c>
      <c r="P157">
        <v>166.1</v>
      </c>
      <c r="Q157">
        <v>226.6</v>
      </c>
      <c r="R157">
        <v>26.3</v>
      </c>
    </row>
    <row r="158" spans="1:18" x14ac:dyDescent="0.25">
      <c r="A158" t="s">
        <v>18</v>
      </c>
      <c r="B158" t="s">
        <v>175</v>
      </c>
      <c r="C158">
        <v>3.2</v>
      </c>
      <c r="D158">
        <v>3</v>
      </c>
      <c r="E158">
        <v>4.5999999999999996</v>
      </c>
      <c r="F158">
        <v>2.8</v>
      </c>
      <c r="G158">
        <v>5.5</v>
      </c>
      <c r="H158">
        <v>-2.6</v>
      </c>
      <c r="I158">
        <v>0</v>
      </c>
      <c r="J158">
        <v>1.5</v>
      </c>
      <c r="K158">
        <v>2</v>
      </c>
      <c r="L158">
        <v>3.9</v>
      </c>
      <c r="M158">
        <v>3.7</v>
      </c>
      <c r="N158">
        <v>3.3</v>
      </c>
      <c r="O158">
        <v>21707.599999999999</v>
      </c>
      <c r="P158">
        <v>168.2</v>
      </c>
      <c r="Q158">
        <v>241.4</v>
      </c>
      <c r="R158">
        <v>22.4</v>
      </c>
    </row>
    <row r="159" spans="1:18" x14ac:dyDescent="0.25">
      <c r="A159" t="s">
        <v>18</v>
      </c>
      <c r="B159" t="s">
        <v>176</v>
      </c>
      <c r="C159">
        <v>3</v>
      </c>
      <c r="D159">
        <v>5.3</v>
      </c>
      <c r="E159">
        <v>3</v>
      </c>
      <c r="F159">
        <v>5.0999999999999996</v>
      </c>
      <c r="G159">
        <v>5.4</v>
      </c>
      <c r="H159">
        <v>2.8</v>
      </c>
      <c r="I159">
        <v>0</v>
      </c>
      <c r="J159">
        <v>1.5</v>
      </c>
      <c r="K159">
        <v>2.2000000000000002</v>
      </c>
      <c r="L159">
        <v>3.9</v>
      </c>
      <c r="M159">
        <v>3.8</v>
      </c>
      <c r="N159">
        <v>3.3</v>
      </c>
      <c r="O159">
        <v>21630.9</v>
      </c>
      <c r="P159">
        <v>170.2</v>
      </c>
      <c r="Q159">
        <v>244.9</v>
      </c>
      <c r="R159">
        <v>18.899999999999999</v>
      </c>
    </row>
    <row r="160" spans="1:18" x14ac:dyDescent="0.25">
      <c r="A160" t="s">
        <v>18</v>
      </c>
      <c r="B160" t="s">
        <v>177</v>
      </c>
      <c r="C160">
        <v>1.3</v>
      </c>
      <c r="D160">
        <v>2.8</v>
      </c>
      <c r="E160">
        <v>3</v>
      </c>
      <c r="F160">
        <v>4.0999999999999996</v>
      </c>
      <c r="G160">
        <v>5.0999999999999996</v>
      </c>
      <c r="H160">
        <v>1.6</v>
      </c>
      <c r="I160">
        <v>0</v>
      </c>
      <c r="J160">
        <v>1.6</v>
      </c>
      <c r="K160">
        <v>2.2999999999999998</v>
      </c>
      <c r="L160">
        <v>4.3</v>
      </c>
      <c r="M160">
        <v>4</v>
      </c>
      <c r="N160">
        <v>3.3</v>
      </c>
      <c r="O160">
        <v>19959.3</v>
      </c>
      <c r="P160">
        <v>172.6</v>
      </c>
      <c r="Q160">
        <v>247.1</v>
      </c>
      <c r="R160">
        <v>40.700000000000003</v>
      </c>
    </row>
    <row r="161" spans="1:26" x14ac:dyDescent="0.25">
      <c r="A161" t="s">
        <v>18</v>
      </c>
      <c r="B161" t="s">
        <v>178</v>
      </c>
      <c r="C161">
        <v>0.1</v>
      </c>
      <c r="D161">
        <v>0.1</v>
      </c>
      <c r="E161">
        <v>1.3</v>
      </c>
      <c r="F161">
        <v>0.9</v>
      </c>
      <c r="G161">
        <v>5</v>
      </c>
      <c r="H161">
        <v>0</v>
      </c>
      <c r="I161">
        <v>0.1</v>
      </c>
      <c r="J161">
        <v>1.6</v>
      </c>
      <c r="K161">
        <v>2.2000000000000002</v>
      </c>
      <c r="L161">
        <v>4.4000000000000004</v>
      </c>
      <c r="M161">
        <v>3.9</v>
      </c>
      <c r="N161">
        <v>3.3</v>
      </c>
      <c r="O161">
        <v>21100.9</v>
      </c>
      <c r="P161">
        <v>175.1</v>
      </c>
      <c r="Q161">
        <v>247.1</v>
      </c>
      <c r="R161">
        <v>24.4</v>
      </c>
    </row>
    <row r="162" spans="1:26" x14ac:dyDescent="0.25">
      <c r="A162" t="s">
        <v>18</v>
      </c>
      <c r="B162" t="s">
        <v>179</v>
      </c>
      <c r="C162">
        <v>2</v>
      </c>
      <c r="D162">
        <v>1.6</v>
      </c>
      <c r="E162">
        <v>2.7</v>
      </c>
      <c r="F162">
        <v>2.9</v>
      </c>
      <c r="G162">
        <v>4.9000000000000004</v>
      </c>
      <c r="H162">
        <v>-0.2</v>
      </c>
      <c r="I162">
        <v>0.3</v>
      </c>
      <c r="J162">
        <v>1.4</v>
      </c>
      <c r="K162">
        <v>2</v>
      </c>
      <c r="L162">
        <v>4.5</v>
      </c>
      <c r="M162">
        <v>3.7</v>
      </c>
      <c r="N162">
        <v>3.5</v>
      </c>
      <c r="O162">
        <v>21179.4</v>
      </c>
      <c r="P162">
        <v>177.2</v>
      </c>
      <c r="Q162">
        <v>239.1</v>
      </c>
      <c r="R162">
        <v>28.1</v>
      </c>
    </row>
    <row r="163" spans="1:26" x14ac:dyDescent="0.25">
      <c r="A163" t="s">
        <v>18</v>
      </c>
      <c r="B163" t="s">
        <v>180</v>
      </c>
      <c r="C163">
        <v>1.9</v>
      </c>
      <c r="D163">
        <v>4.7</v>
      </c>
      <c r="E163">
        <v>-0.4</v>
      </c>
      <c r="F163">
        <v>2</v>
      </c>
      <c r="G163">
        <v>4.9000000000000004</v>
      </c>
      <c r="H163">
        <v>2.9</v>
      </c>
      <c r="I163">
        <v>0.3</v>
      </c>
      <c r="J163">
        <v>1.3</v>
      </c>
      <c r="K163">
        <v>1.8</v>
      </c>
      <c r="L163">
        <v>3.9</v>
      </c>
      <c r="M163">
        <v>3.6</v>
      </c>
      <c r="N163">
        <v>3.5</v>
      </c>
      <c r="O163">
        <v>21621.5</v>
      </c>
      <c r="P163">
        <v>179.3</v>
      </c>
      <c r="Q163">
        <v>244.7</v>
      </c>
      <c r="R163">
        <v>25.8</v>
      </c>
    </row>
    <row r="164" spans="1:26" x14ac:dyDescent="0.25">
      <c r="A164" t="s">
        <v>18</v>
      </c>
      <c r="B164" t="s">
        <v>181</v>
      </c>
      <c r="C164">
        <v>2.2000000000000002</v>
      </c>
      <c r="D164">
        <v>3.7</v>
      </c>
      <c r="E164">
        <v>1.8</v>
      </c>
      <c r="F164">
        <v>3.5</v>
      </c>
      <c r="G164">
        <v>4.9000000000000004</v>
      </c>
      <c r="H164">
        <v>1.9</v>
      </c>
      <c r="I164">
        <v>0.3</v>
      </c>
      <c r="J164">
        <v>1.2</v>
      </c>
      <c r="K164">
        <v>1.6</v>
      </c>
      <c r="L164">
        <v>3.5</v>
      </c>
      <c r="M164">
        <v>3.4</v>
      </c>
      <c r="N164">
        <v>3.5</v>
      </c>
      <c r="O164">
        <v>22468.6</v>
      </c>
      <c r="P164">
        <v>181.8</v>
      </c>
      <c r="Q164">
        <v>257.39999999999998</v>
      </c>
      <c r="R164">
        <v>18.100000000000001</v>
      </c>
    </row>
    <row r="165" spans="1:26" x14ac:dyDescent="0.25">
      <c r="A165" t="s">
        <v>18</v>
      </c>
      <c r="B165" t="s">
        <v>182</v>
      </c>
      <c r="C165">
        <v>2</v>
      </c>
      <c r="D165">
        <v>4</v>
      </c>
      <c r="E165">
        <v>2.4</v>
      </c>
      <c r="F165">
        <v>4.3</v>
      </c>
      <c r="G165">
        <v>4.8</v>
      </c>
      <c r="H165">
        <v>2.6</v>
      </c>
      <c r="I165">
        <v>0.4</v>
      </c>
      <c r="J165">
        <v>1.7</v>
      </c>
      <c r="K165">
        <v>2.2000000000000002</v>
      </c>
      <c r="L165">
        <v>3.9</v>
      </c>
      <c r="M165">
        <v>3.8</v>
      </c>
      <c r="N165">
        <v>3.5</v>
      </c>
      <c r="O165">
        <v>23276.7</v>
      </c>
      <c r="P165">
        <v>184.7</v>
      </c>
      <c r="Q165">
        <v>259.5</v>
      </c>
      <c r="R165">
        <v>22.5</v>
      </c>
    </row>
    <row r="166" spans="1:26" x14ac:dyDescent="0.25">
      <c r="A166" t="s">
        <v>18</v>
      </c>
      <c r="B166" t="s">
        <v>183</v>
      </c>
      <c r="C166">
        <v>2.2999999999999998</v>
      </c>
      <c r="D166">
        <v>4.2</v>
      </c>
      <c r="E166">
        <v>4.9000000000000004</v>
      </c>
      <c r="F166">
        <v>7.1</v>
      </c>
      <c r="G166">
        <v>4.5999999999999996</v>
      </c>
      <c r="H166">
        <v>2.8</v>
      </c>
      <c r="I166">
        <v>0.6</v>
      </c>
      <c r="J166">
        <v>2</v>
      </c>
      <c r="K166">
        <v>2.5</v>
      </c>
      <c r="L166">
        <v>4</v>
      </c>
      <c r="M166">
        <v>4.2</v>
      </c>
      <c r="N166">
        <v>3.8</v>
      </c>
      <c r="O166">
        <v>24508.3</v>
      </c>
      <c r="P166">
        <v>187.1</v>
      </c>
      <c r="Q166">
        <v>256.5</v>
      </c>
      <c r="R166">
        <v>13.1</v>
      </c>
    </row>
    <row r="167" spans="1:26" x14ac:dyDescent="0.25">
      <c r="A167" t="s">
        <v>18</v>
      </c>
      <c r="B167" t="s">
        <v>184</v>
      </c>
      <c r="C167">
        <v>2.2000000000000002</v>
      </c>
      <c r="D167">
        <v>3.5</v>
      </c>
      <c r="E167">
        <v>2.7</v>
      </c>
      <c r="F167">
        <v>3.6</v>
      </c>
      <c r="G167">
        <v>4.4000000000000004</v>
      </c>
      <c r="H167">
        <v>0.4</v>
      </c>
      <c r="I167">
        <v>0.9</v>
      </c>
      <c r="J167">
        <v>1.8</v>
      </c>
      <c r="K167">
        <v>2.2999999999999998</v>
      </c>
      <c r="L167">
        <v>3.8</v>
      </c>
      <c r="M167">
        <v>4</v>
      </c>
      <c r="N167">
        <v>4</v>
      </c>
      <c r="O167">
        <v>25125</v>
      </c>
      <c r="P167">
        <v>189.7</v>
      </c>
      <c r="Q167">
        <v>265.3</v>
      </c>
      <c r="R167">
        <v>16</v>
      </c>
    </row>
    <row r="168" spans="1:26" x14ac:dyDescent="0.25">
      <c r="A168" t="s">
        <v>18</v>
      </c>
      <c r="B168" t="s">
        <v>185</v>
      </c>
      <c r="C168">
        <v>3.2</v>
      </c>
      <c r="D168">
        <v>5.4</v>
      </c>
      <c r="E168">
        <v>2.2999999999999998</v>
      </c>
      <c r="F168">
        <v>4.0999999999999996</v>
      </c>
      <c r="G168">
        <v>4.3</v>
      </c>
      <c r="H168">
        <v>2.2000000000000002</v>
      </c>
      <c r="I168">
        <v>1</v>
      </c>
      <c r="J168">
        <v>1.8</v>
      </c>
      <c r="K168">
        <v>2.2999999999999998</v>
      </c>
      <c r="L168">
        <v>3.7</v>
      </c>
      <c r="M168">
        <v>3.9</v>
      </c>
      <c r="N168">
        <v>4.3</v>
      </c>
      <c r="O168">
        <v>26148.5</v>
      </c>
      <c r="P168">
        <v>192.9</v>
      </c>
      <c r="Q168">
        <v>270.39999999999998</v>
      </c>
      <c r="R168">
        <v>16</v>
      </c>
    </row>
    <row r="169" spans="1:26" x14ac:dyDescent="0.25">
      <c r="A169" t="s">
        <v>18</v>
      </c>
      <c r="B169" t="s">
        <v>186</v>
      </c>
      <c r="C169">
        <v>3.5</v>
      </c>
      <c r="D169">
        <v>6.4</v>
      </c>
      <c r="E169">
        <v>3.7</v>
      </c>
      <c r="F169">
        <v>6.5</v>
      </c>
      <c r="G169">
        <v>4.0999999999999996</v>
      </c>
      <c r="H169">
        <v>3.1</v>
      </c>
      <c r="I169">
        <v>1.2</v>
      </c>
      <c r="J169">
        <v>2.1</v>
      </c>
      <c r="K169">
        <v>2.4</v>
      </c>
      <c r="L169">
        <v>3.7</v>
      </c>
      <c r="M169">
        <v>3.9</v>
      </c>
      <c r="N169">
        <v>4.3</v>
      </c>
      <c r="O169">
        <v>27673.200000000001</v>
      </c>
      <c r="P169">
        <v>196.1</v>
      </c>
      <c r="Q169">
        <v>279.3</v>
      </c>
      <c r="R169">
        <v>13.1</v>
      </c>
    </row>
    <row r="170" spans="1:26" x14ac:dyDescent="0.25">
      <c r="A170" t="s">
        <v>18</v>
      </c>
      <c r="B170" t="s">
        <v>187</v>
      </c>
      <c r="C170">
        <v>2.6</v>
      </c>
      <c r="D170">
        <v>5</v>
      </c>
      <c r="E170">
        <v>6.9</v>
      </c>
      <c r="F170">
        <v>9.6</v>
      </c>
      <c r="G170">
        <v>4.0999999999999996</v>
      </c>
      <c r="H170">
        <v>3.2</v>
      </c>
      <c r="I170">
        <v>1.6</v>
      </c>
      <c r="J170">
        <v>2.5</v>
      </c>
      <c r="K170">
        <v>2.8</v>
      </c>
      <c r="L170">
        <v>4.0999999999999996</v>
      </c>
      <c r="M170">
        <v>4.3</v>
      </c>
      <c r="N170">
        <v>4.5</v>
      </c>
      <c r="O170">
        <v>27383</v>
      </c>
      <c r="P170">
        <v>199.2</v>
      </c>
      <c r="Q170">
        <v>274.3</v>
      </c>
      <c r="R170">
        <v>37.299999999999997</v>
      </c>
    </row>
    <row r="171" spans="1:26" x14ac:dyDescent="0.25">
      <c r="A171" t="s">
        <v>18</v>
      </c>
      <c r="B171" t="s">
        <v>188</v>
      </c>
      <c r="C171">
        <v>3.5</v>
      </c>
      <c r="D171">
        <v>7.1</v>
      </c>
      <c r="E171">
        <v>2.7</v>
      </c>
      <c r="F171">
        <v>4.9000000000000004</v>
      </c>
      <c r="G171">
        <v>3.9</v>
      </c>
      <c r="H171">
        <v>2.1</v>
      </c>
      <c r="I171">
        <v>1.8</v>
      </c>
      <c r="J171">
        <v>2.8</v>
      </c>
      <c r="K171">
        <v>2.9</v>
      </c>
      <c r="L171">
        <v>4.5</v>
      </c>
      <c r="M171">
        <v>4.5</v>
      </c>
      <c r="N171">
        <v>4.8</v>
      </c>
      <c r="O171">
        <v>28313.8</v>
      </c>
      <c r="P171">
        <v>201.5</v>
      </c>
      <c r="Q171">
        <v>288.39999999999998</v>
      </c>
      <c r="R171">
        <v>23.6</v>
      </c>
    </row>
    <row r="172" spans="1:26" x14ac:dyDescent="0.25">
      <c r="A172" t="s">
        <v>18</v>
      </c>
      <c r="B172" t="s">
        <v>189</v>
      </c>
      <c r="C172">
        <v>2.9</v>
      </c>
      <c r="D172">
        <v>4.8</v>
      </c>
      <c r="E172">
        <v>3.3</v>
      </c>
      <c r="F172">
        <v>4.9000000000000004</v>
      </c>
      <c r="G172">
        <v>3.8</v>
      </c>
      <c r="H172">
        <v>2</v>
      </c>
      <c r="I172">
        <v>2</v>
      </c>
      <c r="J172">
        <v>2.8</v>
      </c>
      <c r="K172">
        <v>2.9</v>
      </c>
      <c r="L172">
        <v>4.5</v>
      </c>
      <c r="M172">
        <v>4.5999999999999996</v>
      </c>
      <c r="N172">
        <v>5</v>
      </c>
      <c r="O172">
        <v>30189.599999999999</v>
      </c>
      <c r="P172">
        <v>203.3</v>
      </c>
      <c r="Q172">
        <v>278.89999999999998</v>
      </c>
      <c r="R172">
        <v>16.100000000000001</v>
      </c>
    </row>
    <row r="173" spans="1:26" x14ac:dyDescent="0.25">
      <c r="A173" t="s">
        <v>18</v>
      </c>
      <c r="B173" t="s">
        <v>190</v>
      </c>
      <c r="C173">
        <v>1.1000000000000001</v>
      </c>
      <c r="D173">
        <v>2.9</v>
      </c>
      <c r="E173">
        <v>2.8</v>
      </c>
      <c r="F173">
        <v>4.2</v>
      </c>
      <c r="G173">
        <v>3.8</v>
      </c>
      <c r="H173">
        <v>1.5</v>
      </c>
      <c r="I173">
        <v>2.2999999999999998</v>
      </c>
      <c r="J173">
        <v>2.9</v>
      </c>
      <c r="K173">
        <v>3</v>
      </c>
      <c r="L173">
        <v>4.8</v>
      </c>
      <c r="M173">
        <v>4.8</v>
      </c>
      <c r="N173">
        <v>5.3</v>
      </c>
      <c r="O173">
        <v>25724.5</v>
      </c>
      <c r="P173">
        <v>204.8</v>
      </c>
      <c r="Q173">
        <v>280.3</v>
      </c>
      <c r="R173">
        <v>36.1</v>
      </c>
    </row>
    <row r="174" spans="1:26" x14ac:dyDescent="0.25">
      <c r="A174" t="s">
        <v>18</v>
      </c>
      <c r="B174" t="s">
        <v>191</v>
      </c>
      <c r="C174">
        <v>3.1</v>
      </c>
      <c r="D174">
        <v>3.9</v>
      </c>
      <c r="E174">
        <v>4.5</v>
      </c>
      <c r="F174">
        <v>4.9000000000000004</v>
      </c>
      <c r="G174">
        <v>3.9</v>
      </c>
      <c r="H174">
        <v>0.9</v>
      </c>
      <c r="I174">
        <v>2.4</v>
      </c>
      <c r="J174">
        <v>2.5</v>
      </c>
      <c r="K174">
        <v>2.7</v>
      </c>
      <c r="L174">
        <v>4.5</v>
      </c>
      <c r="M174">
        <v>4.4000000000000004</v>
      </c>
      <c r="N174">
        <v>5.5</v>
      </c>
      <c r="O174">
        <v>29193.9</v>
      </c>
      <c r="P174">
        <v>206.3</v>
      </c>
      <c r="Q174">
        <v>289.39999999999998</v>
      </c>
      <c r="R174">
        <v>25.5</v>
      </c>
    </row>
    <row r="175" spans="1:26" x14ac:dyDescent="0.25">
      <c r="A175" t="s">
        <v>18</v>
      </c>
      <c r="B175" t="s">
        <v>192</v>
      </c>
      <c r="C175">
        <v>2</v>
      </c>
      <c r="D175">
        <v>4.7</v>
      </c>
      <c r="E175">
        <v>1.5</v>
      </c>
      <c r="F175">
        <v>3.9</v>
      </c>
      <c r="G175">
        <v>3.6</v>
      </c>
      <c r="H175">
        <v>2.9</v>
      </c>
      <c r="I175">
        <v>2.2999999999999998</v>
      </c>
      <c r="J175">
        <v>2.1</v>
      </c>
      <c r="K175">
        <v>2.4</v>
      </c>
      <c r="L175">
        <v>4</v>
      </c>
      <c r="M175">
        <v>4</v>
      </c>
      <c r="N175">
        <v>5.5</v>
      </c>
      <c r="O175">
        <v>30243.8</v>
      </c>
      <c r="P175">
        <v>208.1</v>
      </c>
      <c r="Q175">
        <v>302.60000000000002</v>
      </c>
      <c r="R175">
        <v>20.6</v>
      </c>
    </row>
    <row r="176" spans="1:26" x14ac:dyDescent="0.25">
      <c r="A176" t="s">
        <v>18</v>
      </c>
      <c r="B176" t="s">
        <v>193</v>
      </c>
      <c r="C176">
        <v>2.1</v>
      </c>
      <c r="D176">
        <v>3.8</v>
      </c>
      <c r="E176">
        <v>2.9</v>
      </c>
      <c r="F176">
        <v>4.5</v>
      </c>
      <c r="G176">
        <v>3.6</v>
      </c>
      <c r="H176">
        <v>1.8</v>
      </c>
      <c r="I176">
        <v>2</v>
      </c>
      <c r="J176">
        <v>1.7</v>
      </c>
      <c r="K176">
        <v>1.8</v>
      </c>
      <c r="L176">
        <v>3.4</v>
      </c>
      <c r="M176">
        <v>3.7</v>
      </c>
      <c r="N176">
        <v>5.3</v>
      </c>
      <c r="O176">
        <v>30441.8</v>
      </c>
      <c r="P176">
        <v>210.2</v>
      </c>
      <c r="Q176">
        <v>310.89999999999998</v>
      </c>
      <c r="R176">
        <v>24.6</v>
      </c>
      <c r="S176">
        <f t="shared" ref="S176:S190" si="0">K176-I176</f>
        <v>-0.19999999999999996</v>
      </c>
      <c r="T176">
        <f t="shared" ref="T176:T190" si="1">LN(Q176/Q172)</f>
        <v>0.10861802243126495</v>
      </c>
      <c r="U176">
        <f t="shared" ref="U176:U190" si="2">S176*T176</f>
        <v>-2.1723604486252986E-2</v>
      </c>
      <c r="W176">
        <f t="shared" ref="W176:W190" si="3">0.012236 + (-0.003761*S176) + (0.131542*T176)</f>
        <v>2.7276031906653453E-2</v>
      </c>
      <c r="X176">
        <f t="shared" ref="X176:X190" si="4">0.022531 + (-0.007714*S176)+(0.116173*T176)</f>
        <v>3.669228151990734E-2</v>
      </c>
      <c r="Y176">
        <f t="shared" ref="Y176:Y190" si="5">0.038528+ (-0.012381*S176)+(-0.048423*T176)+(0.05259*U176)</f>
        <v>3.4602145139878811E-2</v>
      </c>
      <c r="Z176">
        <f t="shared" ref="Z176:Z190" si="6">0.022307 +(-0.008596*S176)+(0.040856*U176)</f>
        <v>2.313866041510965E-2</v>
      </c>
    </row>
    <row r="177" spans="1:26" x14ac:dyDescent="0.25">
      <c r="A177" t="s">
        <v>18</v>
      </c>
      <c r="B177" t="s">
        <v>194</v>
      </c>
      <c r="C177">
        <v>2</v>
      </c>
      <c r="D177">
        <v>4</v>
      </c>
      <c r="E177">
        <v>2.1</v>
      </c>
      <c r="F177">
        <v>4.5</v>
      </c>
      <c r="G177">
        <v>3.5</v>
      </c>
      <c r="H177">
        <v>2.6</v>
      </c>
      <c r="I177">
        <v>1.6</v>
      </c>
      <c r="J177">
        <v>1.6</v>
      </c>
      <c r="K177">
        <v>1.8</v>
      </c>
      <c r="L177">
        <v>3.3</v>
      </c>
      <c r="M177">
        <v>3.7</v>
      </c>
      <c r="N177">
        <v>4.8</v>
      </c>
      <c r="O177">
        <v>33035.4</v>
      </c>
      <c r="P177">
        <v>211.5</v>
      </c>
      <c r="Q177">
        <v>316</v>
      </c>
      <c r="R177">
        <v>20.6</v>
      </c>
      <c r="S177">
        <f t="shared" si="0"/>
        <v>0.19999999999999996</v>
      </c>
      <c r="T177">
        <f t="shared" si="1"/>
        <v>0.11988175541616952</v>
      </c>
      <c r="U177">
        <f t="shared" si="2"/>
        <v>2.3976351083233899E-2</v>
      </c>
      <c r="W177">
        <f t="shared" si="3"/>
        <v>2.725328587095377E-2</v>
      </c>
      <c r="X177">
        <f t="shared" si="4"/>
        <v>3.4915223171962662E-2</v>
      </c>
      <c r="Y177">
        <f t="shared" si="5"/>
        <v>3.1507682060950094E-2</v>
      </c>
      <c r="Z177">
        <f t="shared" si="6"/>
        <v>2.1567377799856603E-2</v>
      </c>
    </row>
    <row r="178" spans="1:26" x14ac:dyDescent="0.25">
      <c r="A178" s="3" t="s">
        <v>209</v>
      </c>
      <c r="B178" s="3" t="s">
        <v>196</v>
      </c>
      <c r="C178" s="3">
        <v>-5.3</v>
      </c>
      <c r="D178" s="3">
        <v>-3.8</v>
      </c>
      <c r="E178" s="3">
        <v>-5.5</v>
      </c>
      <c r="F178" s="3">
        <v>-4.2</v>
      </c>
      <c r="G178" s="3">
        <v>4.5</v>
      </c>
      <c r="H178" s="3">
        <v>1.7</v>
      </c>
      <c r="I178" s="3">
        <v>0.1</v>
      </c>
      <c r="J178" s="3">
        <v>0.5</v>
      </c>
      <c r="K178" s="3">
        <v>0.7</v>
      </c>
      <c r="L178" s="3">
        <v>5.2</v>
      </c>
      <c r="M178" s="3">
        <v>3.9</v>
      </c>
      <c r="N178" s="3">
        <v>3.4</v>
      </c>
      <c r="O178" s="3">
        <v>22262.400000000001</v>
      </c>
      <c r="P178" s="3">
        <v>205.4</v>
      </c>
      <c r="Q178" s="3">
        <v>307.7</v>
      </c>
      <c r="R178" s="3">
        <v>69.099999999999994</v>
      </c>
      <c r="S178" s="3">
        <f t="shared" si="0"/>
        <v>0.6</v>
      </c>
      <c r="T178" s="3">
        <f t="shared" si="1"/>
        <v>6.1315468130612678E-2</v>
      </c>
      <c r="U178" s="3">
        <f t="shared" si="2"/>
        <v>3.6789280878367608E-2</v>
      </c>
      <c r="V178" s="3"/>
      <c r="W178" s="3">
        <f t="shared" si="3"/>
        <v>1.8044959308837052E-2</v>
      </c>
      <c r="X178" s="3">
        <f t="shared" si="4"/>
        <v>2.5025801879137666E-2</v>
      </c>
      <c r="Y178" s="3">
        <f t="shared" si="5"/>
        <v>3.0065069368104696E-2</v>
      </c>
      <c r="Z178">
        <f t="shared" si="6"/>
        <v>1.865246285956659E-2</v>
      </c>
    </row>
    <row r="179" spans="1:26" x14ac:dyDescent="0.25">
      <c r="A179" s="3" t="s">
        <v>209</v>
      </c>
      <c r="B179" s="3" t="s">
        <v>197</v>
      </c>
      <c r="C179" s="3">
        <v>-9.9</v>
      </c>
      <c r="D179" s="3">
        <v>-8.6999999999999993</v>
      </c>
      <c r="E179" s="3">
        <v>-7.3</v>
      </c>
      <c r="F179" s="3">
        <v>-6.6</v>
      </c>
      <c r="G179" s="3">
        <v>6.1</v>
      </c>
      <c r="H179" s="3">
        <v>1.1000000000000001</v>
      </c>
      <c r="I179" s="3">
        <v>0.1</v>
      </c>
      <c r="J179" s="3">
        <v>0.6</v>
      </c>
      <c r="K179" s="3">
        <v>0.9</v>
      </c>
      <c r="L179" s="3">
        <v>6.1</v>
      </c>
      <c r="M179" s="3">
        <v>4.2</v>
      </c>
      <c r="N179" s="3">
        <v>3.4</v>
      </c>
      <c r="O179" s="3">
        <v>18622.5</v>
      </c>
      <c r="P179" s="3">
        <v>198</v>
      </c>
      <c r="Q179" s="3">
        <v>299.39999999999998</v>
      </c>
      <c r="R179" s="3">
        <v>70</v>
      </c>
      <c r="S179" s="3">
        <f t="shared" si="0"/>
        <v>0.8</v>
      </c>
      <c r="T179" s="3">
        <f t="shared" si="1"/>
        <v>-1.0631329368727733E-2</v>
      </c>
      <c r="U179" s="3">
        <f t="shared" si="2"/>
        <v>-8.5050634949821857E-3</v>
      </c>
      <c r="V179" s="3"/>
      <c r="W179" s="3">
        <f t="shared" si="3"/>
        <v>7.828733672178817E-3</v>
      </c>
      <c r="X179" s="3">
        <f t="shared" si="4"/>
        <v>1.512472657324679E-2</v>
      </c>
      <c r="Y179" s="3">
        <f t="shared" si="5"/>
        <v>2.8690719572820794E-2</v>
      </c>
      <c r="Z179">
        <f t="shared" si="6"/>
        <v>1.5082717125849009E-2</v>
      </c>
    </row>
    <row r="180" spans="1:26" x14ac:dyDescent="0.25">
      <c r="A180" s="3" t="s">
        <v>209</v>
      </c>
      <c r="B180" s="3" t="s">
        <v>198</v>
      </c>
      <c r="C180" s="3">
        <v>-7.6</v>
      </c>
      <c r="D180" s="3">
        <v>-6.5</v>
      </c>
      <c r="E180" s="3">
        <v>-5</v>
      </c>
      <c r="F180" s="3">
        <v>-4.4000000000000004</v>
      </c>
      <c r="G180" s="3">
        <v>7.4</v>
      </c>
      <c r="H180" s="3">
        <v>1</v>
      </c>
      <c r="I180" s="3">
        <v>0.1</v>
      </c>
      <c r="J180" s="3">
        <v>0.6</v>
      </c>
      <c r="K180" s="3">
        <v>1</v>
      </c>
      <c r="L180" s="3">
        <v>6.5</v>
      </c>
      <c r="M180" s="3">
        <v>4.4000000000000004</v>
      </c>
      <c r="N180" s="3">
        <v>3.3</v>
      </c>
      <c r="O180" s="3">
        <v>16910.400000000001</v>
      </c>
      <c r="P180" s="3">
        <v>190.7</v>
      </c>
      <c r="Q180" s="3">
        <v>288.39999999999998</v>
      </c>
      <c r="R180" s="3">
        <v>66</v>
      </c>
      <c r="S180" s="3">
        <f t="shared" si="0"/>
        <v>0.9</v>
      </c>
      <c r="T180" s="3">
        <f t="shared" si="1"/>
        <v>-7.5122911653914062E-2</v>
      </c>
      <c r="U180" s="3">
        <f t="shared" si="2"/>
        <v>-6.7610620488522663E-2</v>
      </c>
      <c r="V180" s="3"/>
      <c r="W180" s="3">
        <f t="shared" si="3"/>
        <v>-1.0307180447791629E-3</v>
      </c>
      <c r="X180" s="3">
        <f t="shared" si="4"/>
        <v>6.8611459844298405E-3</v>
      </c>
      <c r="Y180" s="3">
        <f t="shared" si="5"/>
        <v>2.7467134219526072E-2</v>
      </c>
      <c r="Z180">
        <f t="shared" si="6"/>
        <v>1.1808300489320918E-2</v>
      </c>
    </row>
    <row r="181" spans="1:26" x14ac:dyDescent="0.25">
      <c r="A181" s="3" t="s">
        <v>209</v>
      </c>
      <c r="B181" s="3" t="s">
        <v>199</v>
      </c>
      <c r="C181" s="3">
        <v>-5.3</v>
      </c>
      <c r="D181" s="3">
        <v>-4.0999999999999996</v>
      </c>
      <c r="E181" s="3">
        <v>-3.4</v>
      </c>
      <c r="F181" s="3">
        <v>-2.7</v>
      </c>
      <c r="G181" s="3">
        <v>8.4</v>
      </c>
      <c r="H181" s="3">
        <v>1.1000000000000001</v>
      </c>
      <c r="I181" s="3">
        <v>0.1</v>
      </c>
      <c r="J181" s="3">
        <v>0.7</v>
      </c>
      <c r="K181" s="3">
        <v>1.1000000000000001</v>
      </c>
      <c r="L181" s="3">
        <v>6.6</v>
      </c>
      <c r="M181" s="3">
        <v>4.4000000000000004</v>
      </c>
      <c r="N181" s="3">
        <v>3.3</v>
      </c>
      <c r="O181" s="3">
        <v>16517.7</v>
      </c>
      <c r="P181" s="3">
        <v>181.9</v>
      </c>
      <c r="Q181" s="3">
        <v>271.8</v>
      </c>
      <c r="R181" s="3">
        <v>60.3</v>
      </c>
      <c r="S181" s="3">
        <f t="shared" si="0"/>
        <v>1</v>
      </c>
      <c r="T181" s="3">
        <f t="shared" si="1"/>
        <v>-0.15067571186986875</v>
      </c>
      <c r="U181" s="3">
        <f t="shared" si="2"/>
        <v>-0.15067571186986875</v>
      </c>
      <c r="V181" s="3"/>
      <c r="W181" s="3">
        <f t="shared" si="3"/>
        <v>-1.1345184490786274E-2</v>
      </c>
      <c r="X181" s="3">
        <f t="shared" si="4"/>
        <v>-2.6874494750582633E-3</v>
      </c>
      <c r="Y181" s="3">
        <f t="shared" si="5"/>
        <v>2.551913430863826E-2</v>
      </c>
      <c r="Z181">
        <f t="shared" si="6"/>
        <v>7.5549931158446432E-3</v>
      </c>
    </row>
    <row r="182" spans="1:26" x14ac:dyDescent="0.25">
      <c r="A182" s="3" t="s">
        <v>209</v>
      </c>
      <c r="B182" s="3" t="s">
        <v>200</v>
      </c>
      <c r="C182" s="3">
        <v>-4.0999999999999996</v>
      </c>
      <c r="D182" s="3">
        <v>-2.9</v>
      </c>
      <c r="E182" s="3">
        <v>-2.7</v>
      </c>
      <c r="F182" s="3">
        <v>-1.8</v>
      </c>
      <c r="G182" s="3">
        <v>9.1999999999999993</v>
      </c>
      <c r="H182" s="3">
        <v>1.3</v>
      </c>
      <c r="I182" s="3">
        <v>0.1</v>
      </c>
      <c r="J182" s="3">
        <v>0.8</v>
      </c>
      <c r="K182" s="3">
        <v>1.2</v>
      </c>
      <c r="L182" s="3">
        <v>6.2</v>
      </c>
      <c r="M182" s="3">
        <v>4.4000000000000004</v>
      </c>
      <c r="N182" s="3">
        <v>3.3</v>
      </c>
      <c r="O182" s="3">
        <v>17151.2</v>
      </c>
      <c r="P182" s="3">
        <v>173.5</v>
      </c>
      <c r="Q182" s="3">
        <v>255.2</v>
      </c>
      <c r="R182" s="3">
        <v>51.2</v>
      </c>
      <c r="S182" s="3">
        <f t="shared" si="0"/>
        <v>1.0999999999999999</v>
      </c>
      <c r="T182" s="3">
        <f t="shared" si="1"/>
        <v>-0.18707773085736132</v>
      </c>
      <c r="U182" s="3">
        <f t="shared" si="2"/>
        <v>-0.20578550394309741</v>
      </c>
      <c r="V182" s="3"/>
      <c r="W182" s="3">
        <f t="shared" si="3"/>
        <v>-1.6509678872439024E-2</v>
      </c>
      <c r="X182" s="3">
        <f t="shared" si="4"/>
        <v>-7.6877812268922371E-3</v>
      </c>
      <c r="Y182" s="3">
        <f t="shared" si="5"/>
        <v>2.314550530893851E-2</v>
      </c>
      <c r="Z182">
        <f t="shared" si="6"/>
        <v>4.4438274509008141E-3</v>
      </c>
    </row>
    <row r="183" spans="1:26" x14ac:dyDescent="0.25">
      <c r="A183" s="3" t="s">
        <v>209</v>
      </c>
      <c r="B183" s="3" t="s">
        <v>201</v>
      </c>
      <c r="C183" s="3">
        <v>-1.6</v>
      </c>
      <c r="D183" s="3">
        <v>-0.3</v>
      </c>
      <c r="E183" s="3">
        <v>-1.5</v>
      </c>
      <c r="F183" s="3">
        <v>-0.4</v>
      </c>
      <c r="G183" s="3">
        <v>9.6999999999999993</v>
      </c>
      <c r="H183" s="3">
        <v>1.4</v>
      </c>
      <c r="I183" s="3">
        <v>0.1</v>
      </c>
      <c r="J183" s="3">
        <v>0.9</v>
      </c>
      <c r="K183" s="3">
        <v>1.3</v>
      </c>
      <c r="L183" s="3">
        <v>5.9</v>
      </c>
      <c r="M183" s="3">
        <v>4.3</v>
      </c>
      <c r="N183" s="3">
        <v>3.3</v>
      </c>
      <c r="O183" s="3">
        <v>18193.400000000001</v>
      </c>
      <c r="P183" s="3">
        <v>165.8</v>
      </c>
      <c r="Q183" s="3">
        <v>238.6</v>
      </c>
      <c r="R183" s="3">
        <v>44.9</v>
      </c>
      <c r="S183" s="3">
        <f t="shared" si="0"/>
        <v>1.2</v>
      </c>
      <c r="T183" s="3">
        <f t="shared" si="1"/>
        <v>-0.22699196232171212</v>
      </c>
      <c r="U183" s="3">
        <f t="shared" si="2"/>
        <v>-0.27239035478605456</v>
      </c>
      <c r="V183" s="3"/>
      <c r="W183" s="3">
        <f t="shared" si="3"/>
        <v>-2.2136176707722652E-2</v>
      </c>
      <c r="X183" s="3">
        <f t="shared" si="4"/>
        <v>-1.3096137238800263E-2</v>
      </c>
      <c r="Y183" s="3">
        <f t="shared" si="5"/>
        <v>2.0337423033305657E-2</v>
      </c>
      <c r="Z183">
        <f t="shared" si="6"/>
        <v>8.6301966486095581E-4</v>
      </c>
    </row>
    <row r="184" spans="1:26" x14ac:dyDescent="0.25">
      <c r="A184" s="3" t="s">
        <v>209</v>
      </c>
      <c r="B184" s="3" t="s">
        <v>202</v>
      </c>
      <c r="C184" s="3">
        <v>-0.4</v>
      </c>
      <c r="D184" s="3">
        <v>1.1000000000000001</v>
      </c>
      <c r="E184" s="3">
        <v>-0.7</v>
      </c>
      <c r="F184" s="3">
        <v>0.4</v>
      </c>
      <c r="G184" s="3">
        <v>10</v>
      </c>
      <c r="H184" s="3">
        <v>1.5</v>
      </c>
      <c r="I184" s="3">
        <v>0.1</v>
      </c>
      <c r="J184" s="3">
        <v>1</v>
      </c>
      <c r="K184" s="3">
        <v>1.4</v>
      </c>
      <c r="L184" s="3">
        <v>5.6</v>
      </c>
      <c r="M184" s="3">
        <v>4.2</v>
      </c>
      <c r="N184" s="3">
        <v>3.3</v>
      </c>
      <c r="O184" s="3">
        <v>19439.599999999999</v>
      </c>
      <c r="P184" s="3">
        <v>158.4</v>
      </c>
      <c r="Q184" s="3">
        <v>222</v>
      </c>
      <c r="R184" s="3">
        <v>40.1</v>
      </c>
      <c r="S184" s="3">
        <f t="shared" si="0"/>
        <v>1.2999999999999998</v>
      </c>
      <c r="T184" s="3">
        <f t="shared" si="1"/>
        <v>-0.26167102353851446</v>
      </c>
      <c r="U184" s="3">
        <f t="shared" si="2"/>
        <v>-0.34017233060006874</v>
      </c>
      <c r="V184" s="3"/>
      <c r="W184" s="3">
        <f t="shared" si="3"/>
        <v>-2.7074029778303265E-2</v>
      </c>
      <c r="X184" s="3">
        <f t="shared" si="4"/>
        <v>-1.7896307817539842E-2</v>
      </c>
      <c r="Y184" s="3">
        <f t="shared" si="5"/>
        <v>1.7213933106547875E-2</v>
      </c>
      <c r="Z184">
        <f t="shared" si="6"/>
        <v>-2.7658807389964075E-3</v>
      </c>
    </row>
    <row r="185" spans="1:26" x14ac:dyDescent="0.25">
      <c r="A185" s="3" t="s">
        <v>209</v>
      </c>
      <c r="B185" s="3" t="s">
        <v>203</v>
      </c>
      <c r="C185" s="3">
        <v>2.9</v>
      </c>
      <c r="D185" s="3">
        <v>4.4000000000000004</v>
      </c>
      <c r="E185" s="3">
        <v>1</v>
      </c>
      <c r="F185" s="3">
        <v>2.4</v>
      </c>
      <c r="G185" s="3">
        <v>9.9</v>
      </c>
      <c r="H185" s="3">
        <v>1.7</v>
      </c>
      <c r="I185" s="3">
        <v>0.1</v>
      </c>
      <c r="J185" s="3">
        <v>1</v>
      </c>
      <c r="K185" s="3">
        <v>1.5</v>
      </c>
      <c r="L185" s="3">
        <v>5.2</v>
      </c>
      <c r="M185" s="3">
        <v>4.0999999999999996</v>
      </c>
      <c r="N185" s="3">
        <v>3.2</v>
      </c>
      <c r="O185" s="3">
        <v>20915.099999999999</v>
      </c>
      <c r="P185" s="3">
        <v>154.30000000000001</v>
      </c>
      <c r="Q185" s="3">
        <v>210.9</v>
      </c>
      <c r="R185" s="3">
        <v>36.200000000000003</v>
      </c>
      <c r="S185" s="3">
        <f t="shared" si="0"/>
        <v>1.4</v>
      </c>
      <c r="T185" s="3">
        <f t="shared" si="1"/>
        <v>-0.25368241423231447</v>
      </c>
      <c r="U185" s="3">
        <f t="shared" si="2"/>
        <v>-0.35515537992524021</v>
      </c>
      <c r="V185" s="3"/>
      <c r="W185" s="3">
        <f t="shared" si="3"/>
        <v>-2.6399292132947109E-2</v>
      </c>
      <c r="X185" s="3">
        <f t="shared" si="4"/>
        <v>-1.773964710861067E-2</v>
      </c>
      <c r="Y185" s="3">
        <f t="shared" si="5"/>
        <v>1.4801042114102984E-2</v>
      </c>
      <c r="Z185">
        <f t="shared" si="6"/>
        <v>-4.2376282022256132E-3</v>
      </c>
    </row>
    <row r="186" spans="1:26" x14ac:dyDescent="0.25">
      <c r="A186" s="3" t="s">
        <v>209</v>
      </c>
      <c r="B186" s="3" t="s">
        <v>204</v>
      </c>
      <c r="C186" s="3">
        <v>3.7</v>
      </c>
      <c r="D186" s="3">
        <v>5.2</v>
      </c>
      <c r="E186" s="3">
        <v>1.7</v>
      </c>
      <c r="F186" s="3">
        <v>3.2</v>
      </c>
      <c r="G186" s="3">
        <v>9.6999999999999993</v>
      </c>
      <c r="H186" s="3">
        <v>1.8</v>
      </c>
      <c r="I186" s="3">
        <v>0.1</v>
      </c>
      <c r="J186" s="3">
        <v>1.1000000000000001</v>
      </c>
      <c r="K186" s="3">
        <v>1.6</v>
      </c>
      <c r="L186" s="3">
        <v>4.9000000000000004</v>
      </c>
      <c r="M186" s="3">
        <v>4</v>
      </c>
      <c r="N186" s="3">
        <v>3.2</v>
      </c>
      <c r="O186" s="3">
        <v>22661.5</v>
      </c>
      <c r="P186" s="3">
        <v>153</v>
      </c>
      <c r="Q186" s="3">
        <v>205.4</v>
      </c>
      <c r="R186" s="3">
        <v>32.700000000000003</v>
      </c>
      <c r="S186" s="3">
        <f t="shared" si="0"/>
        <v>1.5</v>
      </c>
      <c r="T186" s="3">
        <f t="shared" si="1"/>
        <v>-0.21708825397617695</v>
      </c>
      <c r="U186" s="3">
        <f t="shared" si="2"/>
        <v>-0.32563238096426544</v>
      </c>
      <c r="V186" s="3"/>
      <c r="W186" s="3">
        <f t="shared" si="3"/>
        <v>-2.1961723104534269E-2</v>
      </c>
      <c r="X186" s="3">
        <f t="shared" si="4"/>
        <v>-1.4259793729174408E-2</v>
      </c>
      <c r="Y186" s="3">
        <f t="shared" si="5"/>
        <v>1.3343557607377699E-2</v>
      </c>
      <c r="Z186">
        <f t="shared" si="6"/>
        <v>-3.8910365566760287E-3</v>
      </c>
    </row>
    <row r="187" spans="1:26" x14ac:dyDescent="0.25">
      <c r="A187" s="3" t="s">
        <v>209</v>
      </c>
      <c r="B187" s="3" t="s">
        <v>205</v>
      </c>
      <c r="C187" s="3">
        <v>4.2</v>
      </c>
      <c r="D187" s="3">
        <v>5.6</v>
      </c>
      <c r="E187" s="3">
        <v>1.9</v>
      </c>
      <c r="F187" s="3">
        <v>3.3</v>
      </c>
      <c r="G187" s="3">
        <v>9.5</v>
      </c>
      <c r="H187" s="3">
        <v>1.8</v>
      </c>
      <c r="I187" s="3">
        <v>0.1</v>
      </c>
      <c r="J187" s="3">
        <v>1.2</v>
      </c>
      <c r="K187" s="3">
        <v>1.8</v>
      </c>
      <c r="L187" s="3">
        <v>4.5999999999999996</v>
      </c>
      <c r="M187" s="3">
        <v>4</v>
      </c>
      <c r="N187" s="3">
        <v>3.2</v>
      </c>
      <c r="O187" s="3">
        <v>24497.3</v>
      </c>
      <c r="P187" s="3">
        <v>154.19999999999999</v>
      </c>
      <c r="Q187" s="3">
        <v>205.4</v>
      </c>
      <c r="R187" s="3">
        <v>29.4</v>
      </c>
      <c r="S187" s="3">
        <f t="shared" si="0"/>
        <v>1.7</v>
      </c>
      <c r="T187" s="3">
        <f t="shared" si="1"/>
        <v>-0.14982921216935779</v>
      </c>
      <c r="U187" s="3">
        <f t="shared" si="2"/>
        <v>-0.25470966068790823</v>
      </c>
      <c r="V187" s="3"/>
      <c r="W187" s="3">
        <f t="shared" si="3"/>
        <v>-1.3866534227181659E-2</v>
      </c>
      <c r="X187" s="3">
        <f t="shared" si="4"/>
        <v>-7.9889090653508053E-3</v>
      </c>
      <c r="Y187" s="3">
        <f t="shared" si="5"/>
        <v>1.1340298885299718E-2</v>
      </c>
      <c r="Z187">
        <f t="shared" si="6"/>
        <v>-2.7126178970651778E-3</v>
      </c>
    </row>
    <row r="188" spans="1:26" x14ac:dyDescent="0.25">
      <c r="A188" s="3" t="s">
        <v>209</v>
      </c>
      <c r="B188" s="3" t="s">
        <v>206</v>
      </c>
      <c r="C188" s="3">
        <v>4.5</v>
      </c>
      <c r="D188" s="3">
        <v>5.9</v>
      </c>
      <c r="E188" s="3">
        <v>2</v>
      </c>
      <c r="F188" s="3">
        <v>3.5</v>
      </c>
      <c r="G188" s="3">
        <v>9.1999999999999993</v>
      </c>
      <c r="H188" s="3">
        <v>1.8</v>
      </c>
      <c r="I188" s="3">
        <v>0.1</v>
      </c>
      <c r="J188" s="3">
        <v>1.3</v>
      </c>
      <c r="K188" s="3">
        <v>1.9</v>
      </c>
      <c r="L188" s="3">
        <v>4.4000000000000004</v>
      </c>
      <c r="M188" s="3">
        <v>3.9</v>
      </c>
      <c r="N188" s="3">
        <v>3.2</v>
      </c>
      <c r="O188" s="3">
        <v>26589</v>
      </c>
      <c r="P188" s="3">
        <v>155.6</v>
      </c>
      <c r="Q188" s="3">
        <v>205.5</v>
      </c>
      <c r="R188" s="3">
        <v>26.2</v>
      </c>
      <c r="S188" s="3">
        <f t="shared" si="0"/>
        <v>1.7999999999999998</v>
      </c>
      <c r="T188" s="3">
        <f t="shared" si="1"/>
        <v>-7.7231347935990166E-2</v>
      </c>
      <c r="U188" s="3">
        <f t="shared" si="2"/>
        <v>-0.13901642628478228</v>
      </c>
      <c r="V188" s="3"/>
      <c r="W188" s="3">
        <f t="shared" si="3"/>
        <v>-4.6929659701960176E-3</v>
      </c>
      <c r="X188" s="3">
        <f t="shared" si="4"/>
        <v>-3.2639738376778575E-4</v>
      </c>
      <c r="Y188" s="3">
        <f t="shared" si="5"/>
        <v>1.2671099702787755E-2</v>
      </c>
      <c r="Z188">
        <f t="shared" si="6"/>
        <v>1.1545448877089371E-3</v>
      </c>
    </row>
    <row r="189" spans="1:26" x14ac:dyDescent="0.25">
      <c r="A189" s="3" t="s">
        <v>209</v>
      </c>
      <c r="B189" s="3" t="s">
        <v>207</v>
      </c>
      <c r="C189" s="3">
        <v>4.7</v>
      </c>
      <c r="D189" s="3">
        <v>6.1</v>
      </c>
      <c r="E189" s="3">
        <v>2.1</v>
      </c>
      <c r="F189" s="3">
        <v>3.6</v>
      </c>
      <c r="G189" s="3">
        <v>8.8000000000000007</v>
      </c>
      <c r="H189" s="3">
        <v>1.8</v>
      </c>
      <c r="I189" s="3">
        <v>0.1</v>
      </c>
      <c r="J189" s="3">
        <v>1.4</v>
      </c>
      <c r="K189" s="3">
        <v>2.1</v>
      </c>
      <c r="L189" s="3">
        <v>4.0999999999999996</v>
      </c>
      <c r="M189" s="3">
        <v>3.9</v>
      </c>
      <c r="N189" s="3">
        <v>3.2</v>
      </c>
      <c r="O189" s="3">
        <v>28904.799999999999</v>
      </c>
      <c r="P189" s="3">
        <v>158.1</v>
      </c>
      <c r="Q189" s="3">
        <v>207.7</v>
      </c>
      <c r="R189" s="3">
        <v>23</v>
      </c>
      <c r="S189" s="3">
        <f t="shared" si="0"/>
        <v>2</v>
      </c>
      <c r="T189" s="3">
        <f t="shared" si="1"/>
        <v>-1.5289356602662316E-2</v>
      </c>
      <c r="U189" s="3">
        <f t="shared" si="2"/>
        <v>-3.0578713205324633E-2</v>
      </c>
      <c r="V189" s="3"/>
      <c r="W189" s="3">
        <f t="shared" si="3"/>
        <v>2.7028074537725939E-3</v>
      </c>
      <c r="X189" s="3">
        <f t="shared" si="4"/>
        <v>5.3267895753989093E-3</v>
      </c>
      <c r="Y189" s="3">
        <f t="shared" si="5"/>
        <v>1.2898221987302694E-2</v>
      </c>
      <c r="Z189">
        <f t="shared" si="6"/>
        <v>3.865676093283258E-3</v>
      </c>
    </row>
    <row r="190" spans="1:26" x14ac:dyDescent="0.25">
      <c r="A190" s="3" t="s">
        <v>209</v>
      </c>
      <c r="B190" s="3" t="s">
        <v>208</v>
      </c>
      <c r="C190" s="3">
        <v>4.7</v>
      </c>
      <c r="D190" s="3">
        <v>6.1</v>
      </c>
      <c r="E190" s="3">
        <v>2.1</v>
      </c>
      <c r="F190" s="3">
        <v>3.5</v>
      </c>
      <c r="G190" s="3">
        <v>8.5</v>
      </c>
      <c r="H190" s="3">
        <v>1.7</v>
      </c>
      <c r="I190" s="3">
        <v>0.1</v>
      </c>
      <c r="J190" s="3">
        <v>1.5</v>
      </c>
      <c r="K190" s="3">
        <v>2.2000000000000002</v>
      </c>
      <c r="L190" s="3">
        <v>3.7</v>
      </c>
      <c r="M190" s="3">
        <v>3.8</v>
      </c>
      <c r="N190" s="3">
        <v>3.2</v>
      </c>
      <c r="O190" s="3">
        <v>31454.3</v>
      </c>
      <c r="P190" s="3">
        <v>160.69999999999999</v>
      </c>
      <c r="Q190" s="3">
        <v>210.5</v>
      </c>
      <c r="R190" s="3">
        <v>20</v>
      </c>
      <c r="S190" s="3">
        <f t="shared" si="0"/>
        <v>2.1</v>
      </c>
      <c r="T190" s="3">
        <f t="shared" si="1"/>
        <v>2.452635562797828E-2</v>
      </c>
      <c r="U190" s="3">
        <f t="shared" si="2"/>
        <v>5.1505346818754391E-2</v>
      </c>
      <c r="V190" s="3"/>
      <c r="W190" s="3">
        <f t="shared" si="3"/>
        <v>7.5641458720155192E-3</v>
      </c>
      <c r="X190" s="3">
        <f t="shared" si="4"/>
        <v>9.1809003123691172E-3</v>
      </c>
      <c r="Y190" s="3">
        <f t="shared" si="5"/>
        <v>1.4048926470624699E-2</v>
      </c>
      <c r="Z190">
        <f t="shared" si="6"/>
        <v>6.3597024496270292E-3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opLeftCell="A153" workbookViewId="0">
      <selection activeCell="G165" sqref="G165"/>
    </sheetView>
  </sheetViews>
  <sheetFormatPr defaultRowHeight="12.75" x14ac:dyDescent="0.2"/>
  <cols>
    <col min="1" max="5" width="9.140625" style="5"/>
    <col min="6" max="6" width="18.7109375" style="5" bestFit="1" customWidth="1"/>
    <col min="7" max="7" width="11" style="5" customWidth="1"/>
    <col min="8" max="8" width="24.28515625" style="5" bestFit="1" customWidth="1"/>
    <col min="9" max="12" width="9.140625" style="5"/>
    <col min="13" max="13" width="15.7109375" style="5" bestFit="1" customWidth="1"/>
    <col min="14" max="14" width="16.140625" style="5" bestFit="1" customWidth="1"/>
    <col min="15" max="15" width="15.140625" style="5" bestFit="1" customWidth="1"/>
    <col min="16" max="16384" width="9.140625" style="5"/>
  </cols>
  <sheetData>
    <row r="1" spans="1:16" x14ac:dyDescent="0.2">
      <c r="A1" s="4" t="str">
        <f>[1]ModelBuildRaw!A1</f>
        <v>observation_date</v>
      </c>
      <c r="B1" s="5" t="str">
        <f>[1]ModelBuildRaw!B1</f>
        <v>TOTCI_growth</v>
      </c>
      <c r="C1" s="5" t="str">
        <f>[1]ModelBuildRaw!C1</f>
        <v>ACILOB_growth</v>
      </c>
      <c r="D1" s="5" t="str">
        <f>[1]ModelBuildRaw!E1</f>
        <v>Nominal GDP growth</v>
      </c>
      <c r="E1" s="5" t="str">
        <f>[1]ModelBuildRaw!M1</f>
        <v>YieldSpread</v>
      </c>
      <c r="F1" s="5" t="str">
        <f>[1]ModelBuildRaw!N1</f>
        <v>CREPriceMomentum</v>
      </c>
      <c r="G1" s="5" t="str">
        <f>[1]ModelBuildRaw!O1</f>
        <v>DRTSCILM</v>
      </c>
      <c r="H1" s="5" t="str">
        <f>[1]ModelBuildRaw!L1</f>
        <v>Market Volatility Index (VIX)</v>
      </c>
      <c r="I1" s="6" t="s">
        <v>218</v>
      </c>
      <c r="J1" s="6" t="s">
        <v>219</v>
      </c>
      <c r="K1" s="5" t="s">
        <v>220</v>
      </c>
      <c r="L1" s="5" t="str">
        <f>[1]ModelBuildRaw!Q1</f>
        <v>CREPM</v>
      </c>
      <c r="M1" s="5" t="s">
        <v>221</v>
      </c>
      <c r="N1" s="5" t="s">
        <v>223</v>
      </c>
      <c r="O1" s="5" t="s">
        <v>222</v>
      </c>
      <c r="P1" s="5" t="str">
        <f>Historic_Domestic!AC1</f>
        <v>Not100Model</v>
      </c>
    </row>
    <row r="2" spans="1:16" x14ac:dyDescent="0.2">
      <c r="A2" s="4">
        <f>[1]ModelBuildRaw!A2</f>
        <v>27760</v>
      </c>
      <c r="B2" s="5">
        <f>[1]ModelBuildRaw!B2</f>
        <v>-3.1276782423112104E-2</v>
      </c>
      <c r="C2" s="5">
        <f>[1]ModelBuildRaw!C2</f>
        <v>0</v>
      </c>
      <c r="D2" s="5">
        <f>[1]ModelBuildRaw!E2/100</f>
        <v>0.14000000000000001</v>
      </c>
      <c r="E2" s="5">
        <f>Historic_Domestic!S2</f>
        <v>2.6999999999999993</v>
      </c>
      <c r="F2" s="5">
        <f>Historic_Domestic!T2</f>
        <v>0</v>
      </c>
      <c r="G2" s="5">
        <f>[1]ModelBuildRaw!O2/100</f>
        <v>0</v>
      </c>
      <c r="H2" s="5">
        <f>[1]ModelBuildRaw!L2</f>
        <v>0</v>
      </c>
      <c r="I2" s="5">
        <f>0.012236 +0.071611*D2+(-0.003761*E2)+(0.131542*F2)</f>
        <v>1.2106840000000002E-2</v>
      </c>
      <c r="J2" s="5">
        <f>0.022531 +(-0.007714*$E2)+(0.116173*$F2)</f>
        <v>1.7032000000000019E-3</v>
      </c>
      <c r="K2" s="5">
        <f>[1]ModelBuildRaw!P2</f>
        <v>0</v>
      </c>
      <c r="L2" s="5">
        <f>[1]ModelBuildRaw!Q2/100</f>
        <v>0</v>
      </c>
      <c r="M2" s="5">
        <f>[1]ModelBuildRaw!$R2</f>
        <v>0</v>
      </c>
      <c r="N2" s="5">
        <f>E2*F2</f>
        <v>0</v>
      </c>
      <c r="O2" s="5">
        <f>0.038528+ (-0.012381*E2)+(-0.048423*F2)+(0.05259*N2)</f>
        <v>5.099300000000008E-3</v>
      </c>
      <c r="P2" s="5">
        <f>0.022307 +(-0.008596*E2)+(0.040856*N2)</f>
        <v>-9.021999999999919E-4</v>
      </c>
    </row>
    <row r="3" spans="1:16" x14ac:dyDescent="0.2">
      <c r="A3" s="4">
        <f>[1]ModelBuildRaw!A3</f>
        <v>27851</v>
      </c>
      <c r="B3" s="5">
        <f>[1]ModelBuildRaw!B3</f>
        <v>9.0360106924444478E-3</v>
      </c>
      <c r="C3" s="5">
        <f>[1]ModelBuildRaw!C3</f>
        <v>0</v>
      </c>
      <c r="D3" s="5">
        <f>[1]ModelBuildRaw!E3/100</f>
        <v>7.2999999999999995E-2</v>
      </c>
      <c r="E3" s="5">
        <f>Historic_Domestic!S3</f>
        <v>2.3999999999999995</v>
      </c>
      <c r="F3" s="5">
        <f>Historic_Domestic!T3</f>
        <v>0</v>
      </c>
      <c r="G3" s="5">
        <f>[1]ModelBuildRaw!O3/100</f>
        <v>0</v>
      </c>
      <c r="H3" s="5">
        <f>[1]ModelBuildRaw!L3</f>
        <v>0</v>
      </c>
      <c r="I3" s="5">
        <f t="shared" ref="I3:I66" si="0">0.012236 +0.071611*D3+(-0.003761*E3)+(0.131542*F3)</f>
        <v>8.4372030000000025E-3</v>
      </c>
      <c r="J3" s="5">
        <f t="shared" ref="J3:J66" si="1">0.022531 +(-0.007714*$E3)+(0.116173*$F3)</f>
        <v>4.0174000000000008E-3</v>
      </c>
      <c r="K3" s="5">
        <f>[1]ModelBuildRaw!P3</f>
        <v>0</v>
      </c>
      <c r="L3" s="5">
        <f>[1]ModelBuildRaw!Q3/100</f>
        <v>0</v>
      </c>
      <c r="M3" s="5">
        <f>[1]ModelBuildRaw!$R3</f>
        <v>0</v>
      </c>
      <c r="N3" s="5">
        <f t="shared" ref="N3:N66" si="2">E3*F3</f>
        <v>0</v>
      </c>
      <c r="O3" s="5">
        <f t="shared" ref="O3:O66" si="3">0.038528+ (-0.012381*E3)+(-0.048423*F3)+(0.05259*N3)</f>
        <v>8.8136000000000082E-3</v>
      </c>
      <c r="P3" s="5">
        <f t="shared" ref="P3:P66" si="4">0.022307 +(-0.008596*E3)+(0.040856*N3)</f>
        <v>1.6766000000000073E-3</v>
      </c>
    </row>
    <row r="4" spans="1:16" x14ac:dyDescent="0.2">
      <c r="A4" s="4">
        <f>[1]ModelBuildRaw!A4</f>
        <v>27942</v>
      </c>
      <c r="B4" s="5">
        <f>[1]ModelBuildRaw!B4</f>
        <v>1.0084841395695317E-2</v>
      </c>
      <c r="C4" s="5">
        <f>[1]ModelBuildRaw!C4</f>
        <v>0</v>
      </c>
      <c r="D4" s="5">
        <f>[1]ModelBuildRaw!E4/100</f>
        <v>7.400000000000001E-2</v>
      </c>
      <c r="E4" s="5">
        <f>Historic_Domestic!S4</f>
        <v>2.3999999999999995</v>
      </c>
      <c r="F4" s="5">
        <f>Historic_Domestic!T4</f>
        <v>0</v>
      </c>
      <c r="G4" s="5">
        <f>[1]ModelBuildRaw!O4/100</f>
        <v>0</v>
      </c>
      <c r="H4" s="5">
        <f>[1]ModelBuildRaw!L4</f>
        <v>0</v>
      </c>
      <c r="I4" s="5">
        <f t="shared" si="0"/>
        <v>8.5088140000000017E-3</v>
      </c>
      <c r="J4" s="5">
        <f t="shared" si="1"/>
        <v>4.0174000000000008E-3</v>
      </c>
      <c r="K4" s="5">
        <f>[1]ModelBuildRaw!P4</f>
        <v>1.22</v>
      </c>
      <c r="L4" s="5">
        <f>[1]ModelBuildRaw!Q4/100</f>
        <v>0</v>
      </c>
      <c r="M4" s="5">
        <f>[1]ModelBuildRaw!$R4</f>
        <v>0</v>
      </c>
      <c r="N4" s="5">
        <f t="shared" si="2"/>
        <v>0</v>
      </c>
      <c r="O4" s="5">
        <f t="shared" si="3"/>
        <v>8.8136000000000082E-3</v>
      </c>
      <c r="P4" s="5">
        <f t="shared" si="4"/>
        <v>1.6766000000000073E-3</v>
      </c>
    </row>
    <row r="5" spans="1:16" x14ac:dyDescent="0.2">
      <c r="A5" s="4">
        <f>[1]ModelBuildRaw!A5</f>
        <v>28034</v>
      </c>
      <c r="B5" s="5">
        <f>[1]ModelBuildRaw!B5</f>
        <v>2.0501995584491079E-2</v>
      </c>
      <c r="C5" s="5">
        <f>[1]ModelBuildRaw!C5</f>
        <v>0</v>
      </c>
      <c r="D5" s="5">
        <f>[1]ModelBuildRaw!E5/100</f>
        <v>0.105</v>
      </c>
      <c r="E5" s="5">
        <f>Historic_Domestic!S5</f>
        <v>2.3999999999999995</v>
      </c>
      <c r="F5" s="5">
        <f>Historic_Domestic!T5</f>
        <v>0</v>
      </c>
      <c r="G5" s="5">
        <f>[1]ModelBuildRaw!O5/100</f>
        <v>0</v>
      </c>
      <c r="H5" s="5">
        <f>[1]ModelBuildRaw!L5</f>
        <v>0</v>
      </c>
      <c r="I5" s="5">
        <f t="shared" si="0"/>
        <v>1.0728755000000001E-2</v>
      </c>
      <c r="J5" s="5">
        <f t="shared" si="1"/>
        <v>4.0174000000000008E-3</v>
      </c>
      <c r="K5" s="5">
        <f>[1]ModelBuildRaw!P5</f>
        <v>1.47</v>
      </c>
      <c r="L5" s="5">
        <f>[1]ModelBuildRaw!Q5/100</f>
        <v>0</v>
      </c>
      <c r="M5" s="5">
        <f>[1]ModelBuildRaw!$R5</f>
        <v>0</v>
      </c>
      <c r="N5" s="5">
        <f t="shared" si="2"/>
        <v>0</v>
      </c>
      <c r="O5" s="5">
        <f t="shared" si="3"/>
        <v>8.8136000000000082E-3</v>
      </c>
      <c r="P5" s="5">
        <f t="shared" si="4"/>
        <v>1.6766000000000073E-3</v>
      </c>
    </row>
    <row r="6" spans="1:16" x14ac:dyDescent="0.2">
      <c r="A6" s="4">
        <f>[1]ModelBuildRaw!A6</f>
        <v>28126</v>
      </c>
      <c r="B6" s="5">
        <f>[1]ModelBuildRaw!B6</f>
        <v>2.2570244066498758E-2</v>
      </c>
      <c r="C6" s="5">
        <f>[1]ModelBuildRaw!C6</f>
        <v>0</v>
      </c>
      <c r="D6" s="5">
        <f>[1]ModelBuildRaw!E6/100</f>
        <v>0.11599999999999999</v>
      </c>
      <c r="E6" s="5">
        <f>Historic_Domestic!S6</f>
        <v>2.6000000000000005</v>
      </c>
      <c r="F6" s="5">
        <f>Historic_Domestic!T6</f>
        <v>7.7470261675993982E-2</v>
      </c>
      <c r="G6" s="5">
        <f>[1]ModelBuildRaw!O6/100</f>
        <v>0</v>
      </c>
      <c r="H6" s="5">
        <f>[1]ModelBuildRaw!L6</f>
        <v>0</v>
      </c>
      <c r="I6" s="5">
        <f t="shared" si="0"/>
        <v>2.0954869161383602E-2</v>
      </c>
      <c r="J6" s="5">
        <f t="shared" si="1"/>
        <v>1.1474552709685242E-2</v>
      </c>
      <c r="K6" s="5">
        <f>[1]ModelBuildRaw!P6</f>
        <v>1.41</v>
      </c>
      <c r="L6" s="5">
        <f>[1]ModelBuildRaw!Q6/100</f>
        <v>0</v>
      </c>
      <c r="M6" s="5">
        <f>[1]ModelBuildRaw!$R6</f>
        <v>0</v>
      </c>
      <c r="N6" s="5">
        <f t="shared" si="2"/>
        <v>0.2014226803575844</v>
      </c>
      <c r="O6" s="5">
        <f t="shared" si="3"/>
        <v>1.31788762788687E-2</v>
      </c>
      <c r="P6" s="5">
        <f t="shared" si="4"/>
        <v>8.1867250286894646E-3</v>
      </c>
    </row>
    <row r="7" spans="1:16" x14ac:dyDescent="0.2">
      <c r="A7" s="4">
        <f>[1]ModelBuildRaw!A7</f>
        <v>28216</v>
      </c>
      <c r="B7" s="5">
        <f>[1]ModelBuildRaw!B7</f>
        <v>2.5034841255024746E-2</v>
      </c>
      <c r="C7" s="5">
        <f>[1]ModelBuildRaw!C7</f>
        <v>0</v>
      </c>
      <c r="D7" s="5">
        <f>[1]ModelBuildRaw!E7/100</f>
        <v>0.14300000000000002</v>
      </c>
      <c r="E7" s="5">
        <f>Historic_Domestic!S7</f>
        <v>2.5</v>
      </c>
      <c r="F7" s="5">
        <f>Historic_Domestic!T7</f>
        <v>7.7961541469711917E-2</v>
      </c>
      <c r="G7" s="5">
        <f>[1]ModelBuildRaw!O7/100</f>
        <v>0</v>
      </c>
      <c r="H7" s="5">
        <f>[1]ModelBuildRaw!L7</f>
        <v>0</v>
      </c>
      <c r="I7" s="5">
        <f t="shared" si="0"/>
        <v>2.3329090088008847E-2</v>
      </c>
      <c r="J7" s="5">
        <f t="shared" si="1"/>
        <v>1.2303026157160842E-2</v>
      </c>
      <c r="K7" s="5">
        <f>[1]ModelBuildRaw!P7</f>
        <v>1.1200000000000001</v>
      </c>
      <c r="L7" s="5">
        <f>[1]ModelBuildRaw!Q7/100</f>
        <v>0</v>
      </c>
      <c r="M7" s="5">
        <f>[1]ModelBuildRaw!$R7</f>
        <v>0</v>
      </c>
      <c r="N7" s="5">
        <f t="shared" si="2"/>
        <v>0.19490385367427979</v>
      </c>
      <c r="O7" s="5">
        <f t="shared" si="3"/>
        <v>1.4050361942142512E-2</v>
      </c>
      <c r="P7" s="5">
        <f t="shared" si="4"/>
        <v>8.779991845716378E-3</v>
      </c>
    </row>
    <row r="8" spans="1:16" x14ac:dyDescent="0.2">
      <c r="A8" s="4">
        <f>[1]ModelBuildRaw!A8</f>
        <v>28307</v>
      </c>
      <c r="B8" s="5">
        <f>[1]ModelBuildRaw!B8</f>
        <v>2.5628798790255675E-2</v>
      </c>
      <c r="C8" s="5">
        <f>[1]ModelBuildRaw!C8</f>
        <v>0</v>
      </c>
      <c r="D8" s="5">
        <f>[1]ModelBuildRaw!E8/100</f>
        <v>0.126</v>
      </c>
      <c r="E8" s="5">
        <f>Historic_Domestic!S8</f>
        <v>1.7999999999999998</v>
      </c>
      <c r="F8" s="5">
        <f>Historic_Domestic!T8</f>
        <v>8.5584503977029533E-2</v>
      </c>
      <c r="G8" s="5">
        <f>[1]ModelBuildRaw!O8/100</f>
        <v>0</v>
      </c>
      <c r="H8" s="5">
        <f>[1]ModelBuildRaw!L8</f>
        <v>0</v>
      </c>
      <c r="I8" s="5">
        <f t="shared" si="0"/>
        <v>2.5747142822146421E-2</v>
      </c>
      <c r="J8" s="5">
        <f t="shared" si="1"/>
        <v>1.8588408580523453E-2</v>
      </c>
      <c r="K8" s="5">
        <f>[1]ModelBuildRaw!P8</f>
        <v>0.59</v>
      </c>
      <c r="L8" s="5">
        <f>[1]ModelBuildRaw!Q8/100</f>
        <v>0</v>
      </c>
      <c r="M8" s="5">
        <f>[1]ModelBuildRaw!$R8</f>
        <v>0</v>
      </c>
      <c r="N8" s="5">
        <f t="shared" si="2"/>
        <v>0.15405210715865314</v>
      </c>
      <c r="O8" s="5">
        <f t="shared" si="3"/>
        <v>2.0199541879393868E-2</v>
      </c>
      <c r="P8" s="5">
        <f t="shared" si="4"/>
        <v>1.3128152890073935E-2</v>
      </c>
    </row>
    <row r="9" spans="1:16" x14ac:dyDescent="0.2">
      <c r="A9" s="4">
        <f>[1]ModelBuildRaw!A9</f>
        <v>28399</v>
      </c>
      <c r="B9" s="5">
        <f>[1]ModelBuildRaw!B9</f>
        <v>2.843292251378525E-2</v>
      </c>
      <c r="C9" s="5">
        <f>[1]ModelBuildRaw!C9</f>
        <v>0</v>
      </c>
      <c r="D9" s="5">
        <f>[1]ModelBuildRaw!E9/100</f>
        <v>0.09</v>
      </c>
      <c r="E9" s="5">
        <f>Historic_Domestic!S9</f>
        <v>1.5</v>
      </c>
      <c r="F9" s="5">
        <f>Historic_Domestic!T9</f>
        <v>9.1216008271661764E-2</v>
      </c>
      <c r="G9" s="5">
        <f>[1]ModelBuildRaw!O9/100</f>
        <v>0</v>
      </c>
      <c r="H9" s="5">
        <f>[1]ModelBuildRaw!L9</f>
        <v>0</v>
      </c>
      <c r="I9" s="5">
        <f t="shared" si="0"/>
        <v>2.5038226160070932E-2</v>
      </c>
      <c r="J9" s="5">
        <f t="shared" si="1"/>
        <v>2.155683732894376E-2</v>
      </c>
      <c r="K9" s="5">
        <f>[1]ModelBuildRaw!P9</f>
        <v>0.56000000000000005</v>
      </c>
      <c r="L9" s="5">
        <f>[1]ModelBuildRaw!Q9/100</f>
        <v>0</v>
      </c>
      <c r="M9" s="5">
        <f>[1]ModelBuildRaw!$R9</f>
        <v>0</v>
      </c>
      <c r="N9" s="5">
        <f t="shared" si="2"/>
        <v>0.13682401240749265</v>
      </c>
      <c r="O9" s="5">
        <f t="shared" si="3"/>
        <v>2.2735122043971361E-2</v>
      </c>
      <c r="P9" s="5">
        <f t="shared" si="4"/>
        <v>1.5003081850920521E-2</v>
      </c>
    </row>
    <row r="10" spans="1:16" x14ac:dyDescent="0.2">
      <c r="A10" s="4">
        <f>[1]ModelBuildRaw!A10</f>
        <v>28491</v>
      </c>
      <c r="B10" s="5">
        <f>[1]ModelBuildRaw!B10</f>
        <v>4.5641467776318959E-2</v>
      </c>
      <c r="C10" s="5">
        <f>[1]ModelBuildRaw!C10</f>
        <v>0</v>
      </c>
      <c r="D10" s="5">
        <f>[1]ModelBuildRaw!E10/100</f>
        <v>7.5999999999999998E-2</v>
      </c>
      <c r="E10" s="5">
        <f>Historic_Domestic!S10</f>
        <v>1.5999999999999996</v>
      </c>
      <c r="F10" s="5">
        <f>Historic_Domestic!T10</f>
        <v>8.1998835166085485E-2</v>
      </c>
      <c r="G10" s="5">
        <f>[1]ModelBuildRaw!O10/100</f>
        <v>0</v>
      </c>
      <c r="H10" s="5">
        <f>[1]ModelBuildRaw!L10</f>
        <v>0</v>
      </c>
      <c r="I10" s="5">
        <f t="shared" si="0"/>
        <v>2.2447126775417218E-2</v>
      </c>
      <c r="J10" s="5">
        <f t="shared" si="1"/>
        <v>1.9714650677749648E-2</v>
      </c>
      <c r="K10" s="5">
        <f>[1]ModelBuildRaw!P10</f>
        <v>0.45</v>
      </c>
      <c r="L10" s="5">
        <f>[1]ModelBuildRaw!Q10/100</f>
        <v>0</v>
      </c>
      <c r="M10" s="5">
        <f>[1]ModelBuildRaw!$R10</f>
        <v>0</v>
      </c>
      <c r="N10" s="5">
        <f t="shared" si="2"/>
        <v>0.13119813626573676</v>
      </c>
      <c r="O10" s="5">
        <f t="shared" si="3"/>
        <v>2.1647480390967741E-2</v>
      </c>
      <c r="P10" s="5">
        <f t="shared" si="4"/>
        <v>1.3913631055272945E-2</v>
      </c>
    </row>
    <row r="11" spans="1:16" x14ac:dyDescent="0.2">
      <c r="A11" s="4">
        <f>[1]ModelBuildRaw!A11</f>
        <v>28581</v>
      </c>
      <c r="B11" s="5">
        <f>[1]ModelBuildRaw!B11</f>
        <v>4.4376583787964795E-2</v>
      </c>
      <c r="C11" s="5">
        <f>[1]ModelBuildRaw!C11</f>
        <v>0</v>
      </c>
      <c r="D11" s="5">
        <f>[1]ModelBuildRaw!E11/100</f>
        <v>0.252</v>
      </c>
      <c r="E11" s="5">
        <f>Historic_Domestic!S11</f>
        <v>1.6999999999999993</v>
      </c>
      <c r="F11" s="5">
        <f>Historic_Domestic!T11</f>
        <v>9.2058144417947435E-2</v>
      </c>
      <c r="G11" s="5">
        <f>[1]ModelBuildRaw!O11/100</f>
        <v>0</v>
      </c>
      <c r="H11" s="5">
        <f>[1]ModelBuildRaw!L11</f>
        <v>0</v>
      </c>
      <c r="I11" s="5">
        <f t="shared" si="0"/>
        <v>3.5997784433025641E-2</v>
      </c>
      <c r="J11" s="5">
        <f t="shared" si="1"/>
        <v>2.0111870811466211E-2</v>
      </c>
      <c r="K11" s="5">
        <f>[1]ModelBuildRaw!P11</f>
        <v>0.14000000000000001</v>
      </c>
      <c r="L11" s="5">
        <f>[1]ModelBuildRaw!Q11/100</f>
        <v>0</v>
      </c>
      <c r="M11" s="5">
        <f>[1]ModelBuildRaw!$R11</f>
        <v>0</v>
      </c>
      <c r="N11" s="5">
        <f t="shared" si="2"/>
        <v>0.15649884551051058</v>
      </c>
      <c r="O11" s="5">
        <f t="shared" si="3"/>
        <v>2.125284275824749E-2</v>
      </c>
      <c r="P11" s="5">
        <f t="shared" si="4"/>
        <v>1.4087716832177428E-2</v>
      </c>
    </row>
    <row r="12" spans="1:16" x14ac:dyDescent="0.2">
      <c r="A12" s="4">
        <f>[1]ModelBuildRaw!A12</f>
        <v>28672</v>
      </c>
      <c r="B12" s="5">
        <f>[1]ModelBuildRaw!B12</f>
        <v>2.9081511639186854E-2</v>
      </c>
      <c r="C12" s="5">
        <f>[1]ModelBuildRaw!C12</f>
        <v>0</v>
      </c>
      <c r="D12" s="5">
        <f>[1]ModelBuildRaw!E12/100</f>
        <v>0.111</v>
      </c>
      <c r="E12" s="5">
        <f>Historic_Domestic!S12</f>
        <v>1.1000000000000005</v>
      </c>
      <c r="F12" s="5">
        <f>Historic_Domestic!T12</f>
        <v>9.3245539985700926E-2</v>
      </c>
      <c r="G12" s="5">
        <f>[1]ModelBuildRaw!O12/100</f>
        <v>0</v>
      </c>
      <c r="H12" s="5">
        <f>[1]ModelBuildRaw!L12</f>
        <v>0</v>
      </c>
      <c r="I12" s="5">
        <f t="shared" si="0"/>
        <v>2.8313425820799067E-2</v>
      </c>
      <c r="J12" s="5">
        <f t="shared" si="1"/>
        <v>2.4878214116758827E-2</v>
      </c>
      <c r="K12" s="5">
        <f>[1]ModelBuildRaw!P12</f>
        <v>-0.14000000000000001</v>
      </c>
      <c r="L12" s="5">
        <f>[1]ModelBuildRaw!Q12/100</f>
        <v>0</v>
      </c>
      <c r="M12" s="5">
        <f>[1]ModelBuildRaw!$R12</f>
        <v>0</v>
      </c>
      <c r="N12" s="5">
        <f t="shared" si="2"/>
        <v>0.10257009398427107</v>
      </c>
      <c r="O12" s="5">
        <f t="shared" si="3"/>
        <v>2.5787832459905211E-2</v>
      </c>
      <c r="P12" s="5">
        <f t="shared" si="4"/>
        <v>1.7042003759821376E-2</v>
      </c>
    </row>
    <row r="13" spans="1:16" x14ac:dyDescent="0.2">
      <c r="A13" s="4">
        <f>[1]ModelBuildRaw!A13</f>
        <v>28764</v>
      </c>
      <c r="B13" s="5">
        <f>[1]ModelBuildRaw!B13</f>
        <v>2.5266180257851333E-2</v>
      </c>
      <c r="C13" s="5">
        <f>[1]ModelBuildRaw!C13</f>
        <v>0</v>
      </c>
      <c r="D13" s="5">
        <f>[1]ModelBuildRaw!E13/100</f>
        <v>0.14599999999999999</v>
      </c>
      <c r="E13" s="5">
        <f>Historic_Domestic!S13</f>
        <v>9.9999999999999645E-2</v>
      </c>
      <c r="F13" s="5">
        <f>Historic_Domestic!T13</f>
        <v>9.9187656550745226E-2</v>
      </c>
      <c r="G13" s="5">
        <f>[1]ModelBuildRaw!O13/100</f>
        <v>0</v>
      </c>
      <c r="H13" s="5">
        <f>[1]ModelBuildRaw!L13</f>
        <v>0</v>
      </c>
      <c r="I13" s="5">
        <f t="shared" si="0"/>
        <v>3.5362448717998131E-2</v>
      </c>
      <c r="J13" s="5">
        <f t="shared" si="1"/>
        <v>3.3282527624469725E-2</v>
      </c>
      <c r="K13" s="5">
        <f>[1]ModelBuildRaw!P13</f>
        <v>-0.83</v>
      </c>
      <c r="L13" s="5">
        <f>[1]ModelBuildRaw!Q13/100</f>
        <v>0</v>
      </c>
      <c r="M13" s="5">
        <f>[1]ModelBuildRaw!$R13</f>
        <v>0</v>
      </c>
      <c r="N13" s="5">
        <f t="shared" si="2"/>
        <v>9.9187656550744872E-3</v>
      </c>
      <c r="O13" s="5">
        <f t="shared" si="3"/>
        <v>3.3008563992643632E-2</v>
      </c>
      <c r="P13" s="5">
        <f t="shared" si="4"/>
        <v>2.1852641089603726E-2</v>
      </c>
    </row>
    <row r="14" spans="1:16" x14ac:dyDescent="0.2">
      <c r="A14" s="4">
        <f>[1]ModelBuildRaw!A14</f>
        <v>28856</v>
      </c>
      <c r="B14" s="5">
        <f>[1]ModelBuildRaw!B14</f>
        <v>5.1548858042387569E-2</v>
      </c>
      <c r="C14" s="5">
        <f>[1]ModelBuildRaw!C14</f>
        <v>0</v>
      </c>
      <c r="D14" s="5">
        <f>[1]ModelBuildRaw!E14/100</f>
        <v>8.199999999999999E-2</v>
      </c>
      <c r="E14" s="5">
        <f>Historic_Domestic!S14</f>
        <v>-0.40000000000000036</v>
      </c>
      <c r="F14" s="5">
        <f>Historic_Domestic!T14</f>
        <v>0.10786992726325197</v>
      </c>
      <c r="G14" s="5">
        <f>[1]ModelBuildRaw!O14/100</f>
        <v>0</v>
      </c>
      <c r="H14" s="5">
        <f>[1]ModelBuildRaw!L14</f>
        <v>0</v>
      </c>
      <c r="I14" s="5">
        <f t="shared" si="0"/>
        <v>3.380192797206269E-2</v>
      </c>
      <c r="J14" s="5">
        <f t="shared" si="1"/>
        <v>3.8148173059953772E-2</v>
      </c>
      <c r="K14" s="5">
        <f>[1]ModelBuildRaw!P14</f>
        <v>-0.61</v>
      </c>
      <c r="L14" s="5">
        <f>[1]ModelBuildRaw!Q14/100</f>
        <v>0</v>
      </c>
      <c r="M14" s="5">
        <f>[1]ModelBuildRaw!$R14</f>
        <v>0</v>
      </c>
      <c r="N14" s="5">
        <f t="shared" si="2"/>
        <v>-4.3147970905300828E-2</v>
      </c>
      <c r="O14" s="5">
        <f t="shared" si="3"/>
        <v>3.5987862722221778E-2</v>
      </c>
      <c r="P14" s="5">
        <f t="shared" si="4"/>
        <v>2.3982546500693029E-2</v>
      </c>
    </row>
    <row r="15" spans="1:16" x14ac:dyDescent="0.2">
      <c r="A15" s="4">
        <f>[1]ModelBuildRaw!A15</f>
        <v>28946</v>
      </c>
      <c r="B15" s="5">
        <f>[1]ModelBuildRaw!B15</f>
        <v>6.0787568976757349E-2</v>
      </c>
      <c r="C15" s="5">
        <f>[1]ModelBuildRaw!C15</f>
        <v>0</v>
      </c>
      <c r="D15" s="5">
        <f>[1]ModelBuildRaw!E15/100</f>
        <v>0.106</v>
      </c>
      <c r="E15" s="5">
        <f>Historic_Domestic!S15</f>
        <v>-0.40000000000000036</v>
      </c>
      <c r="F15" s="5">
        <f>Historic_Domestic!T15</f>
        <v>0.10942391011508287</v>
      </c>
      <c r="G15" s="5">
        <f>[1]ModelBuildRaw!O15/100</f>
        <v>0</v>
      </c>
      <c r="H15" s="5">
        <f>[1]ModelBuildRaw!L15</f>
        <v>0</v>
      </c>
      <c r="I15" s="5">
        <f t="shared" si="0"/>
        <v>3.5725005984358231E-2</v>
      </c>
      <c r="J15" s="5">
        <f t="shared" si="1"/>
        <v>3.8328703909799526E-2</v>
      </c>
      <c r="K15" s="5">
        <f>[1]ModelBuildRaw!P15</f>
        <v>-0.16</v>
      </c>
      <c r="L15" s="5">
        <f>[1]ModelBuildRaw!Q15/100</f>
        <v>0</v>
      </c>
      <c r="M15" s="5">
        <f>[1]ModelBuildRaw!$R15</f>
        <v>0</v>
      </c>
      <c r="N15" s="5">
        <f t="shared" si="2"/>
        <v>-4.3769564046033188E-2</v>
      </c>
      <c r="O15" s="5">
        <f t="shared" si="3"/>
        <v>3.5879924627316456E-2</v>
      </c>
      <c r="P15" s="5">
        <f t="shared" si="4"/>
        <v>2.395715069133527E-2</v>
      </c>
    </row>
    <row r="16" spans="1:16" x14ac:dyDescent="0.2">
      <c r="A16" s="4">
        <f>[1]ModelBuildRaw!A16</f>
        <v>29037</v>
      </c>
      <c r="B16" s="5">
        <f>[1]ModelBuildRaw!B16</f>
        <v>3.9289054898890778E-2</v>
      </c>
      <c r="C16" s="5">
        <f>[1]ModelBuildRaw!C16</f>
        <v>0</v>
      </c>
      <c r="D16" s="5">
        <f>[1]ModelBuildRaw!E16/100</f>
        <v>0.12</v>
      </c>
      <c r="E16" s="5">
        <f>Historic_Domestic!S16</f>
        <v>-0.69999999999999929</v>
      </c>
      <c r="F16" s="5">
        <f>Historic_Domestic!T16</f>
        <v>0.11548398079280149</v>
      </c>
      <c r="G16" s="5">
        <f>[1]ModelBuildRaw!O16/100</f>
        <v>0</v>
      </c>
      <c r="H16" s="5">
        <f>[1]ModelBuildRaw!L16</f>
        <v>0</v>
      </c>
      <c r="I16" s="5">
        <f t="shared" si="0"/>
        <v>3.8653013801446687E-2</v>
      </c>
      <c r="J16" s="5">
        <f t="shared" si="1"/>
        <v>4.134692050064212E-2</v>
      </c>
      <c r="K16" s="5">
        <f>[1]ModelBuildRaw!P16</f>
        <v>-0.66</v>
      </c>
      <c r="L16" s="5">
        <f>[1]ModelBuildRaw!Q16/100</f>
        <v>0</v>
      </c>
      <c r="M16" s="5">
        <f>[1]ModelBuildRaw!$R16</f>
        <v>0</v>
      </c>
      <c r="N16" s="5">
        <f t="shared" si="2"/>
        <v>-8.0838786554960962E-2</v>
      </c>
      <c r="O16" s="5">
        <f t="shared" si="3"/>
        <v>3.7351307413144769E-2</v>
      </c>
      <c r="P16" s="5">
        <f t="shared" si="4"/>
        <v>2.502145053651051E-2</v>
      </c>
    </row>
    <row r="17" spans="1:16" x14ac:dyDescent="0.2">
      <c r="A17" s="4">
        <f>[1]ModelBuildRaw!A17</f>
        <v>29129</v>
      </c>
      <c r="B17" s="5">
        <f>[1]ModelBuildRaw!B17</f>
        <v>1.8726088529802967E-2</v>
      </c>
      <c r="C17" s="5">
        <f>[1]ModelBuildRaw!C17</f>
        <v>0</v>
      </c>
      <c r="D17" s="5">
        <f>[1]ModelBuildRaw!E17/100</f>
        <v>9.3000000000000013E-2</v>
      </c>
      <c r="E17" s="5">
        <f>Historic_Domestic!S17</f>
        <v>-1.4000000000000004</v>
      </c>
      <c r="F17" s="5">
        <f>Historic_Domestic!T17</f>
        <v>0.10983963350234724</v>
      </c>
      <c r="G17" s="5">
        <f>[1]ModelBuildRaw!O17/100</f>
        <v>0</v>
      </c>
      <c r="H17" s="5">
        <f>[1]ModelBuildRaw!L17</f>
        <v>0</v>
      </c>
      <c r="I17" s="5">
        <f t="shared" si="0"/>
        <v>3.8609748070165761E-2</v>
      </c>
      <c r="J17" s="5">
        <f t="shared" si="1"/>
        <v>4.6090999742868191E-2</v>
      </c>
      <c r="K17" s="5">
        <f>[1]ModelBuildRaw!P17</f>
        <v>-0.9</v>
      </c>
      <c r="L17" s="5">
        <f>[1]ModelBuildRaw!Q17/100</f>
        <v>0</v>
      </c>
      <c r="M17" s="5">
        <f>[1]ModelBuildRaw!$R17</f>
        <v>0</v>
      </c>
      <c r="N17" s="5">
        <f t="shared" si="2"/>
        <v>-0.15377548690328618</v>
      </c>
      <c r="O17" s="5">
        <f t="shared" si="3"/>
        <v>4.2455582570672029E-2</v>
      </c>
      <c r="P17" s="5">
        <f t="shared" si="4"/>
        <v>2.8058748707079341E-2</v>
      </c>
    </row>
    <row r="18" spans="1:16" x14ac:dyDescent="0.2">
      <c r="A18" s="4">
        <f>[1]ModelBuildRaw!A18</f>
        <v>29221</v>
      </c>
      <c r="B18" s="5">
        <f>[1]ModelBuildRaw!B18</f>
        <v>3.0953798638680894E-2</v>
      </c>
      <c r="C18" s="5">
        <f>[1]ModelBuildRaw!C18</f>
        <v>0</v>
      </c>
      <c r="D18" s="5">
        <f>[1]ModelBuildRaw!E18/100</f>
        <v>0.1</v>
      </c>
      <c r="E18" s="5">
        <f>Historic_Domestic!S18</f>
        <v>-1.5</v>
      </c>
      <c r="F18" s="5">
        <f>Historic_Domestic!T18</f>
        <v>9.8721987958661453E-2</v>
      </c>
      <c r="G18" s="5">
        <f>[1]ModelBuildRaw!O18/100</f>
        <v>0</v>
      </c>
      <c r="H18" s="5">
        <f>[1]ModelBuildRaw!L18</f>
        <v>0</v>
      </c>
      <c r="I18" s="5">
        <f t="shared" si="0"/>
        <v>3.8024687740058245E-2</v>
      </c>
      <c r="J18" s="5">
        <f t="shared" si="1"/>
        <v>4.5570829507121574E-2</v>
      </c>
      <c r="K18" s="5">
        <f>[1]ModelBuildRaw!P18</f>
        <v>-1.99</v>
      </c>
      <c r="L18" s="5">
        <f>[1]ModelBuildRaw!Q18/100</f>
        <v>0</v>
      </c>
      <c r="M18" s="5">
        <f>[1]ModelBuildRaw!$R18</f>
        <v>0</v>
      </c>
      <c r="N18" s="5">
        <f t="shared" si="2"/>
        <v>-0.14808298193799219</v>
      </c>
      <c r="O18" s="5">
        <f t="shared" si="3"/>
        <v>4.4531401156958729E-2</v>
      </c>
      <c r="P18" s="5">
        <f t="shared" si="4"/>
        <v>2.9150921689941385E-2</v>
      </c>
    </row>
    <row r="19" spans="1:16" x14ac:dyDescent="0.2">
      <c r="A19" s="4">
        <f>[1]ModelBuildRaw!A19</f>
        <v>29312</v>
      </c>
      <c r="B19" s="5">
        <f>[1]ModelBuildRaw!B19</f>
        <v>-1.0032743543896537E-2</v>
      </c>
      <c r="C19" s="5">
        <f>[1]ModelBuildRaw!C19</f>
        <v>0</v>
      </c>
      <c r="D19" s="5">
        <f>[1]ModelBuildRaw!E19/100</f>
        <v>5.0000000000000001E-3</v>
      </c>
      <c r="E19" s="5">
        <f>Historic_Domestic!S19</f>
        <v>0.80000000000000071</v>
      </c>
      <c r="F19" s="5">
        <f>Historic_Domestic!T19</f>
        <v>8.9320145254994252E-2</v>
      </c>
      <c r="G19" s="5">
        <f>[1]ModelBuildRaw!O19/100</f>
        <v>0</v>
      </c>
      <c r="H19" s="5">
        <f>[1]ModelBuildRaw!L19</f>
        <v>0</v>
      </c>
      <c r="I19" s="5">
        <f t="shared" si="0"/>
        <v>2.133460554713245E-2</v>
      </c>
      <c r="J19" s="5">
        <f t="shared" si="1"/>
        <v>2.6736389234708439E-2</v>
      </c>
      <c r="K19" s="5">
        <f>[1]ModelBuildRaw!P19</f>
        <v>1.1200000000000001</v>
      </c>
      <c r="L19" s="5">
        <f>[1]ModelBuildRaw!Q19/100</f>
        <v>0</v>
      </c>
      <c r="M19" s="5">
        <f>[1]ModelBuildRaw!$R19</f>
        <v>0</v>
      </c>
      <c r="N19" s="5">
        <f t="shared" si="2"/>
        <v>7.1456116203995459E-2</v>
      </c>
      <c r="O19" s="5">
        <f t="shared" si="3"/>
        <v>2.8055927757485527E-2</v>
      </c>
      <c r="P19" s="5">
        <f t="shared" si="4"/>
        <v>1.8349611083630434E-2</v>
      </c>
    </row>
    <row r="20" spans="1:16" x14ac:dyDescent="0.2">
      <c r="A20" s="4">
        <f>[1]ModelBuildRaw!A20</f>
        <v>29403</v>
      </c>
      <c r="B20" s="5">
        <f>[1]ModelBuildRaw!B20</f>
        <v>2.709273097455505E-2</v>
      </c>
      <c r="C20" s="5">
        <f>[1]ModelBuildRaw!C20</f>
        <v>0</v>
      </c>
      <c r="D20" s="5">
        <f>[1]ModelBuildRaw!E20/100</f>
        <v>8.900000000000001E-2</v>
      </c>
      <c r="E20" s="5">
        <f>Historic_Domestic!S20</f>
        <v>1.7000000000000011</v>
      </c>
      <c r="F20" s="5">
        <f>Historic_Domestic!T20</f>
        <v>7.8952551673278623E-2</v>
      </c>
      <c r="G20" s="5">
        <f>[1]ModelBuildRaw!O20/100</f>
        <v>0</v>
      </c>
      <c r="H20" s="5">
        <f>[1]ModelBuildRaw!L20</f>
        <v>0</v>
      </c>
      <c r="I20" s="5">
        <f t="shared" si="0"/>
        <v>2.2601255552206413E-2</v>
      </c>
      <c r="J20" s="5">
        <f t="shared" si="1"/>
        <v>1.8589354785539788E-2</v>
      </c>
      <c r="K20" s="5">
        <f>[1]ModelBuildRaw!P20</f>
        <v>-0.27</v>
      </c>
      <c r="L20" s="5">
        <f>[1]ModelBuildRaw!Q20/100</f>
        <v>0</v>
      </c>
      <c r="M20" s="5">
        <f>[1]ModelBuildRaw!$R20</f>
        <v>0</v>
      </c>
      <c r="N20" s="5">
        <f t="shared" si="2"/>
        <v>0.13421933784457374</v>
      </c>
      <c r="O20" s="5">
        <f t="shared" si="3"/>
        <v>2.0715775567570947E-2</v>
      </c>
      <c r="P20" s="5">
        <f t="shared" si="4"/>
        <v>1.3177465266977897E-2</v>
      </c>
    </row>
    <row r="21" spans="1:16" x14ac:dyDescent="0.2">
      <c r="A21" s="4">
        <f>[1]ModelBuildRaw!A21</f>
        <v>29495</v>
      </c>
      <c r="B21" s="5">
        <f>[1]ModelBuildRaw!B21</f>
        <v>5.6077331368979438E-2</v>
      </c>
      <c r="C21" s="5">
        <f>[1]ModelBuildRaw!C21</f>
        <v>0</v>
      </c>
      <c r="D21" s="5">
        <f>[1]ModelBuildRaw!E21/100</f>
        <v>0.2</v>
      </c>
      <c r="E21" s="5">
        <f>Historic_Domestic!S21</f>
        <v>-1.2999999999999989</v>
      </c>
      <c r="F21" s="5">
        <f>Historic_Domestic!T21</f>
        <v>8.8858952572930014E-2</v>
      </c>
      <c r="G21" s="5">
        <f>[1]ModelBuildRaw!O21/100</f>
        <v>0</v>
      </c>
      <c r="H21" s="5">
        <f>[1]ModelBuildRaw!L21</f>
        <v>0</v>
      </c>
      <c r="I21" s="5">
        <f t="shared" si="0"/>
        <v>4.3136184339348356E-2</v>
      </c>
      <c r="J21" s="5">
        <f t="shared" si="1"/>
        <v>4.2882211097254985E-2</v>
      </c>
      <c r="K21" s="5">
        <f>[1]ModelBuildRaw!P21</f>
        <v>-0.63</v>
      </c>
      <c r="L21" s="5">
        <f>[1]ModelBuildRaw!Q21/100</f>
        <v>0</v>
      </c>
      <c r="M21" s="5">
        <f>[1]ModelBuildRaw!$R21</f>
        <v>0</v>
      </c>
      <c r="N21" s="5">
        <f t="shared" si="2"/>
        <v>-0.11551663834480892</v>
      </c>
      <c r="O21" s="5">
        <f t="shared" si="3"/>
        <v>4.4245462929007495E-2</v>
      </c>
      <c r="P21" s="5">
        <f t="shared" si="4"/>
        <v>2.8762252223784479E-2</v>
      </c>
    </row>
    <row r="22" spans="1:16" x14ac:dyDescent="0.2">
      <c r="A22" s="4">
        <f>[1]ModelBuildRaw!A22</f>
        <v>29587</v>
      </c>
      <c r="B22" s="5">
        <f>[1]ModelBuildRaw!B22</f>
        <v>9.5961544941030805E-3</v>
      </c>
      <c r="C22" s="5">
        <f>[1]ModelBuildRaw!C22</f>
        <v>0</v>
      </c>
      <c r="D22" s="5">
        <f>[1]ModelBuildRaw!E22/100</f>
        <v>0.19800000000000001</v>
      </c>
      <c r="E22" s="5">
        <f>Historic_Domestic!S22</f>
        <v>-1.5999999999999996</v>
      </c>
      <c r="F22" s="5">
        <f>Historic_Domestic!T22</f>
        <v>0.1144471720625541</v>
      </c>
      <c r="G22" s="5">
        <f>[1]ModelBuildRaw!O22/100</f>
        <v>0</v>
      </c>
      <c r="H22" s="5">
        <f>[1]ModelBuildRaw!L22</f>
        <v>0</v>
      </c>
      <c r="I22" s="5">
        <f t="shared" si="0"/>
        <v>4.7487187907452488E-2</v>
      </c>
      <c r="J22" s="5">
        <f t="shared" si="1"/>
        <v>4.8169071320023099E-2</v>
      </c>
      <c r="K22" s="5">
        <f>[1]ModelBuildRaw!P22</f>
        <v>-0.04</v>
      </c>
      <c r="L22" s="5">
        <f>[1]ModelBuildRaw!Q22/100</f>
        <v>0</v>
      </c>
      <c r="M22" s="5">
        <f>[1]ModelBuildRaw!$R22</f>
        <v>0</v>
      </c>
      <c r="N22" s="5">
        <f t="shared" si="2"/>
        <v>-0.18311547530008651</v>
      </c>
      <c r="O22" s="5">
        <f t="shared" si="3"/>
        <v>4.316568174118339E-2</v>
      </c>
      <c r="P22" s="5">
        <f t="shared" si="4"/>
        <v>2.8579234141139664E-2</v>
      </c>
    </row>
    <row r="23" spans="1:16" x14ac:dyDescent="0.2">
      <c r="A23" s="4">
        <f>[1]ModelBuildRaw!A23</f>
        <v>29677</v>
      </c>
      <c r="B23" s="5">
        <f>[1]ModelBuildRaw!B23</f>
        <v>4.4206817315039469E-2</v>
      </c>
      <c r="C23" s="5">
        <f>[1]ModelBuildRaw!C23</f>
        <v>0</v>
      </c>
      <c r="D23" s="5">
        <f>[1]ModelBuildRaw!E23/100</f>
        <v>4.5999999999999999E-2</v>
      </c>
      <c r="E23" s="5">
        <f>Historic_Domestic!S23</f>
        <v>-1.3000000000000007</v>
      </c>
      <c r="F23" s="5">
        <f>Historic_Domestic!T23</f>
        <v>0.12767314505615454</v>
      </c>
      <c r="G23" s="5">
        <f>[1]ModelBuildRaw!O23/100</f>
        <v>0</v>
      </c>
      <c r="H23" s="5">
        <f>[1]ModelBuildRaw!L23</f>
        <v>0</v>
      </c>
      <c r="I23" s="5">
        <f t="shared" si="0"/>
        <v>3.7213786846976682E-2</v>
      </c>
      <c r="J23" s="5">
        <f t="shared" si="1"/>
        <v>4.7391372280608648E-2</v>
      </c>
      <c r="K23" s="5">
        <f>[1]ModelBuildRaw!P23</f>
        <v>-0.8</v>
      </c>
      <c r="L23" s="5">
        <f>[1]ModelBuildRaw!Q23/100</f>
        <v>0</v>
      </c>
      <c r="M23" s="5">
        <f>[1]ModelBuildRaw!$R23</f>
        <v>0</v>
      </c>
      <c r="N23" s="5">
        <f t="shared" si="2"/>
        <v>-0.165975088573001</v>
      </c>
      <c r="O23" s="5">
        <f t="shared" si="3"/>
        <v>3.9712353388891716E-2</v>
      </c>
      <c r="P23" s="5">
        <f t="shared" si="4"/>
        <v>2.6700721781261476E-2</v>
      </c>
    </row>
    <row r="24" spans="1:16" x14ac:dyDescent="0.2">
      <c r="A24" s="4">
        <f>[1]ModelBuildRaw!A24</f>
        <v>29768</v>
      </c>
      <c r="B24" s="5">
        <f>[1]ModelBuildRaw!B24</f>
        <v>3.6038055935725496E-2</v>
      </c>
      <c r="C24" s="5">
        <f>[1]ModelBuildRaw!C24</f>
        <v>0</v>
      </c>
      <c r="D24" s="5">
        <f>[1]ModelBuildRaw!E24/100</f>
        <v>0.124</v>
      </c>
      <c r="E24" s="5">
        <f>Historic_Domestic!S24</f>
        <v>-0.5</v>
      </c>
      <c r="F24" s="5">
        <f>Historic_Domestic!T24</f>
        <v>0.1367983017698709</v>
      </c>
      <c r="G24" s="5">
        <f>[1]ModelBuildRaw!O24/100</f>
        <v>0</v>
      </c>
      <c r="H24" s="5">
        <f>[1]ModelBuildRaw!L24</f>
        <v>0</v>
      </c>
      <c r="I24" s="5">
        <f t="shared" si="0"/>
        <v>4.099098621141236E-2</v>
      </c>
      <c r="J24" s="5">
        <f t="shared" si="1"/>
        <v>4.2280269111511212E-2</v>
      </c>
      <c r="K24" s="5">
        <f>[1]ModelBuildRaw!P24</f>
        <v>-0.85</v>
      </c>
      <c r="L24" s="5">
        <f>[1]ModelBuildRaw!Q24/100</f>
        <v>0</v>
      </c>
      <c r="M24" s="5">
        <f>[1]ModelBuildRaw!$R24</f>
        <v>0</v>
      </c>
      <c r="N24" s="5">
        <f t="shared" si="2"/>
        <v>-6.839915088493545E-2</v>
      </c>
      <c r="O24" s="5">
        <f t="shared" si="3"/>
        <v>3.4497204488358787E-2</v>
      </c>
      <c r="P24" s="5">
        <f t="shared" si="4"/>
        <v>2.3810484291445076E-2</v>
      </c>
    </row>
    <row r="25" spans="1:16" x14ac:dyDescent="0.2">
      <c r="A25" s="4">
        <f>[1]ModelBuildRaw!A25</f>
        <v>29860</v>
      </c>
      <c r="B25" s="5">
        <f>[1]ModelBuildRaw!B25</f>
        <v>3.0419459954889625E-2</v>
      </c>
      <c r="C25" s="5">
        <f>[1]ModelBuildRaw!C25</f>
        <v>0</v>
      </c>
      <c r="D25" s="5">
        <f>[1]ModelBuildRaw!E25/100</f>
        <v>2.7999999999999997E-2</v>
      </c>
      <c r="E25" s="5">
        <f>Historic_Domestic!S25</f>
        <v>2.0999999999999996</v>
      </c>
      <c r="F25" s="5">
        <f>Historic_Domestic!T25</f>
        <v>0.13954121618510015</v>
      </c>
      <c r="G25" s="5">
        <f>[1]ModelBuildRaw!O25/100</f>
        <v>0</v>
      </c>
      <c r="H25" s="5">
        <f>[1]ModelBuildRaw!L25</f>
        <v>0</v>
      </c>
      <c r="I25" s="5">
        <f t="shared" si="0"/>
        <v>2.4698538659420448E-2</v>
      </c>
      <c r="J25" s="5">
        <f t="shared" si="1"/>
        <v>2.2542521707871639E-2</v>
      </c>
      <c r="K25" s="5">
        <f>[1]ModelBuildRaw!P25</f>
        <v>0.35</v>
      </c>
      <c r="L25" s="5">
        <f>[1]ModelBuildRaw!Q25/100</f>
        <v>0</v>
      </c>
      <c r="M25" s="5">
        <f>[1]ModelBuildRaw!$R25</f>
        <v>0</v>
      </c>
      <c r="N25" s="5">
        <f t="shared" si="2"/>
        <v>0.29303655398871026</v>
      </c>
      <c r="O25" s="5">
        <f t="shared" si="3"/>
        <v>2.1181688062935172E-2</v>
      </c>
      <c r="P25" s="5">
        <f t="shared" si="4"/>
        <v>1.6227701449762752E-2</v>
      </c>
    </row>
    <row r="26" spans="1:16" x14ac:dyDescent="0.2">
      <c r="A26" s="4">
        <f>[1]ModelBuildRaw!A26</f>
        <v>29952</v>
      </c>
      <c r="B26" s="5">
        <f>[1]ModelBuildRaw!B26</f>
        <v>4.1792400955519567E-2</v>
      </c>
      <c r="C26" s="5">
        <f>[1]ModelBuildRaw!C26</f>
        <v>0</v>
      </c>
      <c r="D26" s="5">
        <f>[1]ModelBuildRaw!E26/100</f>
        <v>-1.2E-2</v>
      </c>
      <c r="E26" s="5">
        <f>Historic_Domestic!S26</f>
        <v>1.2999999999999989</v>
      </c>
      <c r="F26" s="5">
        <f>Historic_Domestic!T26</f>
        <v>0.11791803396910963</v>
      </c>
      <c r="G26" s="5">
        <f>[1]ModelBuildRaw!O26/100</f>
        <v>0</v>
      </c>
      <c r="H26" s="5">
        <f>[1]ModelBuildRaw!L26</f>
        <v>0</v>
      </c>
      <c r="I26" s="5">
        <f t="shared" si="0"/>
        <v>2.1998542024364624E-2</v>
      </c>
      <c r="J26" s="5">
        <f t="shared" si="1"/>
        <v>2.620169176029338E-2</v>
      </c>
      <c r="K26" s="5">
        <f>[1]ModelBuildRaw!P26</f>
        <v>-0.34</v>
      </c>
      <c r="L26" s="5">
        <f>[1]ModelBuildRaw!Q26/100</f>
        <v>0</v>
      </c>
      <c r="M26" s="5">
        <f>[1]ModelBuildRaw!$R26</f>
        <v>0.19</v>
      </c>
      <c r="N26" s="5">
        <f t="shared" si="2"/>
        <v>0.15329344415984239</v>
      </c>
      <c r="O26" s="5">
        <f t="shared" si="3"/>
        <v>2.4784457269479931E-2</v>
      </c>
      <c r="P26" s="5">
        <f t="shared" si="4"/>
        <v>1.739515695459453E-2</v>
      </c>
    </row>
    <row r="27" spans="1:16" x14ac:dyDescent="0.2">
      <c r="A27" s="4">
        <f>[1]ModelBuildRaw!A27</f>
        <v>30042</v>
      </c>
      <c r="B27" s="5">
        <f>[1]ModelBuildRaw!B27</f>
        <v>4.3421154419491605E-2</v>
      </c>
      <c r="C27" s="5">
        <f>[1]ModelBuildRaw!C27</f>
        <v>0</v>
      </c>
      <c r="D27" s="5">
        <f>[1]ModelBuildRaw!E27/100</f>
        <v>7.2000000000000008E-2</v>
      </c>
      <c r="E27" s="5">
        <f>Historic_Domestic!S27</f>
        <v>1.2999999999999989</v>
      </c>
      <c r="F27" s="5">
        <f>Historic_Domestic!T27</f>
        <v>9.4134400715312996E-2</v>
      </c>
      <c r="G27" s="5">
        <f>[1]ModelBuildRaw!O27/100</f>
        <v>0</v>
      </c>
      <c r="H27" s="5">
        <f>[1]ModelBuildRaw!L27</f>
        <v>0</v>
      </c>
      <c r="I27" s="5">
        <f t="shared" si="0"/>
        <v>2.4885319338893708E-2</v>
      </c>
      <c r="J27" s="5">
        <f t="shared" si="1"/>
        <v>2.3438675734300064E-2</v>
      </c>
      <c r="K27" s="5">
        <f>[1]ModelBuildRaw!P27</f>
        <v>-0.22</v>
      </c>
      <c r="L27" s="5">
        <f>[1]ModelBuildRaw!Q27/100</f>
        <v>0</v>
      </c>
      <c r="M27" s="5">
        <f>[1]ModelBuildRaw!$R27</f>
        <v>1.08</v>
      </c>
      <c r="N27" s="5">
        <f t="shared" si="2"/>
        <v>0.1223747209299068</v>
      </c>
      <c r="O27" s="5">
        <f t="shared" si="3"/>
        <v>2.4310116487866212E-2</v>
      </c>
      <c r="P27" s="5">
        <f t="shared" si="4"/>
        <v>1.6131941598312282E-2</v>
      </c>
    </row>
    <row r="28" spans="1:16" x14ac:dyDescent="0.2">
      <c r="A28" s="4">
        <f>[1]ModelBuildRaw!A28</f>
        <v>30133</v>
      </c>
      <c r="B28" s="5">
        <f>[1]ModelBuildRaw!B28</f>
        <v>2.3978301335280967E-2</v>
      </c>
      <c r="C28" s="5">
        <f>[1]ModelBuildRaw!C28</f>
        <v>0</v>
      </c>
      <c r="D28" s="5">
        <f>[1]ModelBuildRaw!E28/100</f>
        <v>4.4000000000000004E-2</v>
      </c>
      <c r="E28" s="5">
        <f>Historic_Domestic!S28</f>
        <v>3.5999999999999996</v>
      </c>
      <c r="F28" s="5">
        <f>Historic_Domestic!T28</f>
        <v>6.8383858069833367E-2</v>
      </c>
      <c r="G28" s="5">
        <f>[1]ModelBuildRaw!O28/100</f>
        <v>0</v>
      </c>
      <c r="H28" s="5">
        <f>[1]ModelBuildRaw!L28</f>
        <v>0</v>
      </c>
      <c r="I28" s="5">
        <f t="shared" si="0"/>
        <v>1.0842633458222022E-2</v>
      </c>
      <c r="J28" s="5">
        <f t="shared" si="1"/>
        <v>2.7049579435467538E-3</v>
      </c>
      <c r="K28" s="5">
        <f>[1]ModelBuildRaw!P28</f>
        <v>0.5</v>
      </c>
      <c r="L28" s="5">
        <f>[1]ModelBuildRaw!Q28/100</f>
        <v>0</v>
      </c>
      <c r="M28" s="5">
        <f>[1]ModelBuildRaw!$R28</f>
        <v>3.85</v>
      </c>
      <c r="N28" s="5">
        <f t="shared" si="2"/>
        <v>0.24618188905140009</v>
      </c>
      <c r="O28" s="5">
        <f t="shared" si="3"/>
        <v>3.5917539858975941E-3</v>
      </c>
      <c r="P28" s="5">
        <f t="shared" si="4"/>
        <v>1.419407259084007E-3</v>
      </c>
    </row>
    <row r="29" spans="1:16" x14ac:dyDescent="0.2">
      <c r="A29" s="4">
        <f>[1]ModelBuildRaw!A29</f>
        <v>30225</v>
      </c>
      <c r="B29" s="5">
        <f>[1]ModelBuildRaw!B29</f>
        <v>-4.1547403790651192E-3</v>
      </c>
      <c r="C29" s="5">
        <f>[1]ModelBuildRaw!C29</f>
        <v>0</v>
      </c>
      <c r="D29" s="5">
        <f>[1]ModelBuildRaw!E29/100</f>
        <v>4.9000000000000002E-2</v>
      </c>
      <c r="E29" s="5">
        <f>Historic_Domestic!S29</f>
        <v>3</v>
      </c>
      <c r="F29" s="5">
        <f>Historic_Domestic!T29</f>
        <v>2.9365894804364537E-2</v>
      </c>
      <c r="G29" s="5">
        <f>[1]ModelBuildRaw!O29/100</f>
        <v>0</v>
      </c>
      <c r="H29" s="5">
        <f>[1]ModelBuildRaw!L29</f>
        <v>0</v>
      </c>
      <c r="I29" s="5">
        <f t="shared" si="0"/>
        <v>8.3247875343557196E-3</v>
      </c>
      <c r="J29" s="5">
        <f t="shared" si="1"/>
        <v>2.8005240971074375E-3</v>
      </c>
      <c r="K29" s="5">
        <f>[1]ModelBuildRaw!P29</f>
        <v>0.88</v>
      </c>
      <c r="L29" s="5">
        <f>[1]ModelBuildRaw!Q29/100</f>
        <v>0</v>
      </c>
      <c r="M29" s="5">
        <f>[1]ModelBuildRaw!$R29</f>
        <v>2.16</v>
      </c>
      <c r="N29" s="5">
        <f t="shared" si="2"/>
        <v>8.809768441309361E-2</v>
      </c>
      <c r="O29" s="5">
        <f t="shared" si="3"/>
        <v>4.5960724991728529E-3</v>
      </c>
      <c r="P29" s="5">
        <f t="shared" si="4"/>
        <v>1.1831899438135467E-4</v>
      </c>
    </row>
    <row r="30" spans="1:16" x14ac:dyDescent="0.2">
      <c r="A30" s="4">
        <f>[1]ModelBuildRaw!A30</f>
        <v>30317</v>
      </c>
      <c r="B30" s="5">
        <f>[1]ModelBuildRaw!B30</f>
        <v>9.6882221605564898E-3</v>
      </c>
      <c r="C30" s="5">
        <f>[1]ModelBuildRaw!C30</f>
        <v>0</v>
      </c>
      <c r="D30" s="5">
        <f>[1]ModelBuildRaw!E30/100</f>
        <v>8.8000000000000009E-2</v>
      </c>
      <c r="E30" s="5">
        <f>Historic_Domestic!S30</f>
        <v>2.5999999999999996</v>
      </c>
      <c r="F30" s="5">
        <f>Historic_Domestic!T30</f>
        <v>-9.7667623897144239E-3</v>
      </c>
      <c r="G30" s="5">
        <f>[1]ModelBuildRaw!O30/100</f>
        <v>0</v>
      </c>
      <c r="H30" s="5">
        <f>[1]ModelBuildRaw!L30</f>
        <v>0</v>
      </c>
      <c r="I30" s="5">
        <f t="shared" si="0"/>
        <v>7.4744285417321869E-3</v>
      </c>
      <c r="J30" s="5">
        <f t="shared" si="1"/>
        <v>1.3399659128997066E-3</v>
      </c>
      <c r="K30" s="5">
        <f>[1]ModelBuildRaw!P30</f>
        <v>0.75</v>
      </c>
      <c r="L30" s="5">
        <f>[1]ModelBuildRaw!Q30/100</f>
        <v>0</v>
      </c>
      <c r="M30" s="5">
        <f>[1]ModelBuildRaw!$R30</f>
        <v>1.66</v>
      </c>
      <c r="N30" s="5">
        <f t="shared" si="2"/>
        <v>-2.53935822132575E-2</v>
      </c>
      <c r="O30" s="5">
        <f t="shared" si="3"/>
        <v>5.4748874466019372E-3</v>
      </c>
      <c r="P30" s="5">
        <f t="shared" si="4"/>
        <v>-1.0800801949048453E-3</v>
      </c>
    </row>
    <row r="31" spans="1:16" x14ac:dyDescent="0.2">
      <c r="A31" s="4">
        <f>[1]ModelBuildRaw!A31</f>
        <v>30407</v>
      </c>
      <c r="B31" s="5">
        <f>[1]ModelBuildRaw!B31</f>
        <v>-1.9853461619003428E-3</v>
      </c>
      <c r="C31" s="5">
        <f>[1]ModelBuildRaw!C31</f>
        <v>0</v>
      </c>
      <c r="D31" s="5">
        <f>[1]ModelBuildRaw!E31/100</f>
        <v>0.124</v>
      </c>
      <c r="E31" s="5">
        <f>Historic_Domestic!S31</f>
        <v>2.2999999999999989</v>
      </c>
      <c r="F31" s="5">
        <f>Historic_Domestic!T31</f>
        <v>-3.0404079173550359E-2</v>
      </c>
      <c r="G31" s="5">
        <f>[1]ModelBuildRaw!O31/100</f>
        <v>0</v>
      </c>
      <c r="H31" s="5">
        <f>[1]ModelBuildRaw!L31</f>
        <v>0</v>
      </c>
      <c r="I31" s="5">
        <f t="shared" si="0"/>
        <v>8.4660506173528452E-3</v>
      </c>
      <c r="J31" s="5">
        <f t="shared" si="1"/>
        <v>1.2566669101711403E-3</v>
      </c>
      <c r="K31" s="5">
        <f>[1]ModelBuildRaw!P31</f>
        <v>0.73</v>
      </c>
      <c r="L31" s="5">
        <f>[1]ModelBuildRaw!Q31/100</f>
        <v>0</v>
      </c>
      <c r="M31" s="5">
        <f>[1]ModelBuildRaw!$R31</f>
        <v>1.81</v>
      </c>
      <c r="N31" s="5">
        <f t="shared" si="2"/>
        <v>-6.9929382099165799E-2</v>
      </c>
      <c r="O31" s="5">
        <f t="shared" si="3"/>
        <v>7.8463705212257137E-3</v>
      </c>
      <c r="P31" s="5">
        <f t="shared" si="4"/>
        <v>-3.2083483504350904E-4</v>
      </c>
    </row>
    <row r="32" spans="1:16" x14ac:dyDescent="0.2">
      <c r="A32" s="4">
        <f>[1]ModelBuildRaw!A32</f>
        <v>30498</v>
      </c>
      <c r="B32" s="5">
        <f>[1]ModelBuildRaw!B32</f>
        <v>2.2610829132980594E-2</v>
      </c>
      <c r="C32" s="5">
        <f>[1]ModelBuildRaw!C32</f>
        <v>0</v>
      </c>
      <c r="D32" s="5">
        <f>[1]ModelBuildRaw!E32/100</f>
        <v>0.127</v>
      </c>
      <c r="E32" s="5">
        <f>Historic_Domestic!S32</f>
        <v>2.5999999999999996</v>
      </c>
      <c r="F32" s="5">
        <f>Historic_Domestic!T32</f>
        <v>-3.581500530629849E-2</v>
      </c>
      <c r="G32" s="5">
        <f>[1]ModelBuildRaw!O32/100</f>
        <v>0</v>
      </c>
      <c r="H32" s="5">
        <f>[1]ModelBuildRaw!L32</f>
        <v>0</v>
      </c>
      <c r="I32" s="5">
        <f t="shared" si="0"/>
        <v>6.8408195719988855E-3</v>
      </c>
      <c r="J32" s="5">
        <f t="shared" si="1"/>
        <v>-1.6861366114486144E-3</v>
      </c>
      <c r="K32" s="5">
        <f>[1]ModelBuildRaw!P32</f>
        <v>0.91</v>
      </c>
      <c r="L32" s="5">
        <f>[1]ModelBuildRaw!Q32/100</f>
        <v>0</v>
      </c>
      <c r="M32" s="5">
        <f>[1]ModelBuildRaw!$R32</f>
        <v>2.4</v>
      </c>
      <c r="N32" s="5">
        <f t="shared" si="2"/>
        <v>-9.3119013796376063E-2</v>
      </c>
      <c r="O32" s="5">
        <f t="shared" si="3"/>
        <v>3.1745410663954815E-3</v>
      </c>
      <c r="P32" s="5">
        <f t="shared" si="4"/>
        <v>-3.8470704276647376E-3</v>
      </c>
    </row>
    <row r="33" spans="1:16" x14ac:dyDescent="0.2">
      <c r="A33" s="4">
        <f>[1]ModelBuildRaw!A33</f>
        <v>30590</v>
      </c>
      <c r="B33" s="5">
        <f>[1]ModelBuildRaw!B33</f>
        <v>3.0457619880959227E-2</v>
      </c>
      <c r="C33" s="5">
        <f>[1]ModelBuildRaw!C33</f>
        <v>0</v>
      </c>
      <c r="D33" s="5">
        <f>[1]ModelBuildRaw!E33/100</f>
        <v>0.11699999999999999</v>
      </c>
      <c r="E33" s="5">
        <f>Historic_Domestic!S33</f>
        <v>2.8999999999999986</v>
      </c>
      <c r="F33" s="5">
        <f>Historic_Domestic!T33</f>
        <v>-3.1575840455167273E-2</v>
      </c>
      <c r="G33" s="5">
        <f>[1]ModelBuildRaw!O33/100</f>
        <v>0</v>
      </c>
      <c r="H33" s="5">
        <f>[1]ModelBuildRaw!L33</f>
        <v>0</v>
      </c>
      <c r="I33" s="5">
        <f t="shared" si="0"/>
        <v>5.5540377948463922E-3</v>
      </c>
      <c r="J33" s="5">
        <f t="shared" si="1"/>
        <v>-3.507860113198139E-3</v>
      </c>
      <c r="K33" s="5">
        <f>[1]ModelBuildRaw!P33</f>
        <v>0.97</v>
      </c>
      <c r="L33" s="5">
        <f>[1]ModelBuildRaw!Q33/100</f>
        <v>0</v>
      </c>
      <c r="M33" s="5">
        <f>[1]ModelBuildRaw!$R33</f>
        <v>2.4900000000000002</v>
      </c>
      <c r="N33" s="5">
        <f t="shared" si="2"/>
        <v>-9.1569937319985042E-2</v>
      </c>
      <c r="O33" s="5">
        <f t="shared" si="3"/>
        <v>-6.6356608129743144E-4</v>
      </c>
      <c r="P33" s="5">
        <f t="shared" si="4"/>
        <v>-6.3625813591452942E-3</v>
      </c>
    </row>
    <row r="34" spans="1:16" x14ac:dyDescent="0.2">
      <c r="A34" s="4">
        <f>[1]ModelBuildRaw!A34</f>
        <v>30682</v>
      </c>
      <c r="B34" s="5">
        <f>[1]ModelBuildRaw!B34</f>
        <v>3.9540558959784429E-2</v>
      </c>
      <c r="C34" s="5">
        <f>[1]ModelBuildRaw!C34</f>
        <v>0</v>
      </c>
      <c r="D34" s="5">
        <f>[1]ModelBuildRaw!E34/100</f>
        <v>0.129</v>
      </c>
      <c r="E34" s="5">
        <f>Historic_Domestic!S34</f>
        <v>2.7000000000000011</v>
      </c>
      <c r="F34" s="5">
        <f>Historic_Domestic!T34</f>
        <v>-1.3172528556538781E-2</v>
      </c>
      <c r="G34" s="5">
        <f>[1]ModelBuildRaw!O34/100</f>
        <v>0</v>
      </c>
      <c r="H34" s="5">
        <f>[1]ModelBuildRaw!L34</f>
        <v>0</v>
      </c>
      <c r="I34" s="5">
        <f t="shared" si="0"/>
        <v>9.5863782486157699E-3</v>
      </c>
      <c r="J34" s="5">
        <f t="shared" si="1"/>
        <v>1.7290784000120827E-4</v>
      </c>
      <c r="K34" s="5">
        <f>[1]ModelBuildRaw!P34</f>
        <v>0.93</v>
      </c>
      <c r="L34" s="5">
        <f>[1]ModelBuildRaw!Q34/100</f>
        <v>0</v>
      </c>
      <c r="M34" s="5">
        <f>[1]ModelBuildRaw!$R34</f>
        <v>2.44</v>
      </c>
      <c r="N34" s="5">
        <f t="shared" si="2"/>
        <v>-3.5565827102654726E-2</v>
      </c>
      <c r="O34" s="5">
        <f t="shared" si="3"/>
        <v>3.8667465029646529E-3</v>
      </c>
      <c r="P34" s="5">
        <f t="shared" si="4"/>
        <v>-2.3552774321060673E-3</v>
      </c>
    </row>
    <row r="35" spans="1:16" x14ac:dyDescent="0.2">
      <c r="A35" s="4">
        <f>[1]ModelBuildRaw!A35</f>
        <v>30773</v>
      </c>
      <c r="B35" s="5">
        <f>[1]ModelBuildRaw!B35</f>
        <v>4.7671087348870475E-2</v>
      </c>
      <c r="C35" s="5">
        <f>[1]ModelBuildRaw!C35</f>
        <v>0</v>
      </c>
      <c r="D35" s="5">
        <f>[1]ModelBuildRaw!E35/100</f>
        <v>0.109</v>
      </c>
      <c r="E35" s="5">
        <f>Historic_Domestic!S35</f>
        <v>3.3999999999999986</v>
      </c>
      <c r="F35" s="5">
        <f>Historic_Domestic!T35</f>
        <v>7.68812133901349E-3</v>
      </c>
      <c r="G35" s="5">
        <f>[1]ModelBuildRaw!O35/100</f>
        <v>0</v>
      </c>
      <c r="H35" s="5">
        <f>[1]ModelBuildRaw!L35</f>
        <v>0</v>
      </c>
      <c r="I35" s="5">
        <f t="shared" si="0"/>
        <v>8.265509857176518E-3</v>
      </c>
      <c r="J35" s="5">
        <f t="shared" si="1"/>
        <v>-2.8034478796827769E-3</v>
      </c>
      <c r="K35" s="5">
        <f>[1]ModelBuildRaw!P35</f>
        <v>0.67</v>
      </c>
      <c r="L35" s="5">
        <f>[1]ModelBuildRaw!Q35/100</f>
        <v>0</v>
      </c>
      <c r="M35" s="5">
        <f>[1]ModelBuildRaw!$R35</f>
        <v>3.53</v>
      </c>
      <c r="N35" s="5">
        <f t="shared" si="2"/>
        <v>2.6139612552645856E-2</v>
      </c>
      <c r="O35" s="5">
        <f t="shared" si="3"/>
        <v>-2.5649996754553888E-3</v>
      </c>
      <c r="P35" s="5">
        <f t="shared" si="4"/>
        <v>-5.8514399895490858E-3</v>
      </c>
    </row>
    <row r="36" spans="1:16" x14ac:dyDescent="0.2">
      <c r="A36" s="4">
        <f>[1]ModelBuildRaw!A36</f>
        <v>30864</v>
      </c>
      <c r="B36" s="5">
        <f>[1]ModelBuildRaw!B36</f>
        <v>1.9783186168572494E-2</v>
      </c>
      <c r="C36" s="5">
        <f>[1]ModelBuildRaw!C36</f>
        <v>0</v>
      </c>
      <c r="D36" s="5">
        <f>[1]ModelBuildRaw!E36/100</f>
        <v>7.400000000000001E-2</v>
      </c>
      <c r="E36" s="5">
        <f>Historic_Domestic!S36</f>
        <v>2.5999999999999996</v>
      </c>
      <c r="F36" s="5">
        <f>Historic_Domestic!T36</f>
        <v>1.6438726343159939E-2</v>
      </c>
      <c r="G36" s="5">
        <f>[1]ModelBuildRaw!O36/100</f>
        <v>0</v>
      </c>
      <c r="H36" s="5">
        <f>[1]ModelBuildRaw!L36</f>
        <v>0</v>
      </c>
      <c r="I36" s="5">
        <f t="shared" si="0"/>
        <v>9.9189969406319467E-3</v>
      </c>
      <c r="J36" s="5">
        <f t="shared" si="1"/>
        <v>4.3843361554639203E-3</v>
      </c>
      <c r="K36" s="5">
        <f>[1]ModelBuildRaw!P36</f>
        <v>0.4</v>
      </c>
      <c r="L36" s="5">
        <f>[1]ModelBuildRaw!Q36/100</f>
        <v>0</v>
      </c>
      <c r="M36" s="5">
        <f>[1]ModelBuildRaw!$R36</f>
        <v>1.84</v>
      </c>
      <c r="N36" s="5">
        <f t="shared" si="2"/>
        <v>4.2740688492215836E-2</v>
      </c>
      <c r="O36" s="5">
        <f t="shared" si="3"/>
        <v>7.7891203620908036E-3</v>
      </c>
      <c r="P36" s="5">
        <f t="shared" si="4"/>
        <v>1.7036135690379735E-3</v>
      </c>
    </row>
    <row r="37" spans="1:16" x14ac:dyDescent="0.2">
      <c r="A37" s="4">
        <f>[1]ModelBuildRaw!A37</f>
        <v>30956</v>
      </c>
      <c r="B37" s="5">
        <f>[1]ModelBuildRaw!B37</f>
        <v>2.6373059801876438E-2</v>
      </c>
      <c r="C37" s="5">
        <f>[1]ModelBuildRaw!C37</f>
        <v>0</v>
      </c>
      <c r="D37" s="5">
        <f>[1]ModelBuildRaw!E37/100</f>
        <v>0.06</v>
      </c>
      <c r="E37" s="5">
        <f>Historic_Domestic!S37</f>
        <v>3</v>
      </c>
      <c r="F37" s="5">
        <f>Historic_Domestic!T37</f>
        <v>2.2964377120248649E-2</v>
      </c>
      <c r="G37" s="5">
        <f>[1]ModelBuildRaw!O37/100</f>
        <v>0</v>
      </c>
      <c r="H37" s="5">
        <f>[1]ModelBuildRaw!L37</f>
        <v>0</v>
      </c>
      <c r="I37" s="5">
        <f t="shared" si="0"/>
        <v>8.270440095151748E-3</v>
      </c>
      <c r="J37" s="5">
        <f t="shared" si="1"/>
        <v>2.0568405831906424E-3</v>
      </c>
      <c r="K37" s="5">
        <f>[1]ModelBuildRaw!P37</f>
        <v>1.53</v>
      </c>
      <c r="L37" s="5">
        <f>[1]ModelBuildRaw!Q37/100</f>
        <v>0</v>
      </c>
      <c r="M37" s="5">
        <f>[1]ModelBuildRaw!$R37</f>
        <v>3.43</v>
      </c>
      <c r="N37" s="5">
        <f t="shared" si="2"/>
        <v>6.8893131360745943E-2</v>
      </c>
      <c r="O37" s="5">
        <f t="shared" si="3"/>
        <v>3.8960857449678327E-3</v>
      </c>
      <c r="P37" s="5">
        <f t="shared" si="4"/>
        <v>-6.6630222512536162E-4</v>
      </c>
    </row>
    <row r="38" spans="1:16" x14ac:dyDescent="0.2">
      <c r="A38" s="4">
        <f>[1]ModelBuildRaw!A38</f>
        <v>31048</v>
      </c>
      <c r="B38" s="5">
        <f>[1]ModelBuildRaw!B38</f>
        <v>1.5057497882167491E-2</v>
      </c>
      <c r="C38" s="5">
        <f>[1]ModelBuildRaw!C38</f>
        <v>0</v>
      </c>
      <c r="D38" s="5">
        <f>[1]ModelBuildRaw!E38/100</f>
        <v>8.900000000000001E-2</v>
      </c>
      <c r="E38" s="5">
        <f>Historic_Domestic!S38</f>
        <v>3.4000000000000004</v>
      </c>
      <c r="F38" s="5">
        <f>Historic_Domestic!T38</f>
        <v>2.9397870985665139E-2</v>
      </c>
      <c r="G38" s="5">
        <f>[1]ModelBuildRaw!O38/100</f>
        <v>0</v>
      </c>
      <c r="H38" s="5">
        <f>[1]ModelBuildRaw!L38</f>
        <v>0</v>
      </c>
      <c r="I38" s="5">
        <f t="shared" si="0"/>
        <v>9.6890337451963644E-3</v>
      </c>
      <c r="J38" s="5">
        <f t="shared" si="1"/>
        <v>-2.8136113398232864E-4</v>
      </c>
      <c r="K38" s="5">
        <f>[1]ModelBuildRaw!P38</f>
        <v>1.22</v>
      </c>
      <c r="L38" s="5">
        <f>[1]ModelBuildRaw!Q38/100</f>
        <v>0</v>
      </c>
      <c r="M38" s="5">
        <f>[1]ModelBuildRaw!$R38</f>
        <v>3.18</v>
      </c>
      <c r="N38" s="5">
        <f t="shared" si="2"/>
        <v>9.9952761351261479E-2</v>
      </c>
      <c r="O38" s="5">
        <f t="shared" si="3"/>
        <v>2.6558261272397257E-4</v>
      </c>
      <c r="P38" s="5">
        <f t="shared" si="4"/>
        <v>-2.8357299822328597E-3</v>
      </c>
    </row>
    <row r="39" spans="1:16" x14ac:dyDescent="0.2">
      <c r="A39" s="4">
        <f>[1]ModelBuildRaw!A39</f>
        <v>31138</v>
      </c>
      <c r="B39" s="5">
        <f>[1]ModelBuildRaw!B39</f>
        <v>1.3754353604015631E-3</v>
      </c>
      <c r="C39" s="5">
        <f>[1]ModelBuildRaw!C39</f>
        <v>2.176782187079174E-2</v>
      </c>
      <c r="D39" s="5">
        <f>[1]ModelBuildRaw!E39/100</f>
        <v>6.3E-2</v>
      </c>
      <c r="E39" s="5">
        <f>Historic_Domestic!S39</f>
        <v>3.4000000000000004</v>
      </c>
      <c r="F39" s="5">
        <f>Historic_Domestic!T39</f>
        <v>2.1645866774692508E-2</v>
      </c>
      <c r="G39" s="5">
        <f>[1]ModelBuildRaw!O39/100</f>
        <v>0</v>
      </c>
      <c r="H39" s="5">
        <f>[1]ModelBuildRaw!L39</f>
        <v>0</v>
      </c>
      <c r="I39" s="5">
        <f t="shared" si="0"/>
        <v>6.8074336072765996E-3</v>
      </c>
      <c r="J39" s="5">
        <f t="shared" si="1"/>
        <v>-1.1819347191836522E-3</v>
      </c>
      <c r="K39" s="5">
        <f>[1]ModelBuildRaw!P39</f>
        <v>1.58</v>
      </c>
      <c r="L39" s="5">
        <f>[1]ModelBuildRaw!Q39/100</f>
        <v>0</v>
      </c>
      <c r="M39" s="5">
        <f>[1]ModelBuildRaw!$R39</f>
        <v>3.2</v>
      </c>
      <c r="N39" s="5">
        <f t="shared" si="2"/>
        <v>7.3595947033954529E-2</v>
      </c>
      <c r="O39" s="5">
        <f t="shared" si="3"/>
        <v>-7.4514695231527213E-4</v>
      </c>
      <c r="P39" s="5">
        <f t="shared" si="4"/>
        <v>-3.9125639879807527E-3</v>
      </c>
    </row>
    <row r="40" spans="1:16" x14ac:dyDescent="0.2">
      <c r="A40" s="4">
        <f>[1]ModelBuildRaw!A40</f>
        <v>31229</v>
      </c>
      <c r="B40" s="5">
        <f>[1]ModelBuildRaw!B40</f>
        <v>2.7583852270561711E-2</v>
      </c>
      <c r="C40" s="5">
        <f>[1]ModelBuildRaw!C40</f>
        <v>2.3839036622255263E-3</v>
      </c>
      <c r="D40" s="5">
        <f>[1]ModelBuildRaw!E40/100</f>
        <v>8.900000000000001E-2</v>
      </c>
      <c r="E40" s="5">
        <f>Historic_Domestic!S40</f>
        <v>3.4000000000000004</v>
      </c>
      <c r="F40" s="5">
        <f>Historic_Domestic!T40</f>
        <v>2.0441809165177068E-2</v>
      </c>
      <c r="G40" s="5">
        <f>[1]ModelBuildRaw!O40/100</f>
        <v>0</v>
      </c>
      <c r="H40" s="5">
        <f>[1]ModelBuildRaw!L40</f>
        <v>0</v>
      </c>
      <c r="I40" s="5">
        <f t="shared" si="0"/>
        <v>8.5109354612057236E-3</v>
      </c>
      <c r="J40" s="5">
        <f t="shared" si="1"/>
        <v>-1.321813703853889E-3</v>
      </c>
      <c r="K40" s="5">
        <f>[1]ModelBuildRaw!P40</f>
        <v>1.43</v>
      </c>
      <c r="L40" s="5">
        <f>[1]ModelBuildRaw!Q40/100</f>
        <v>0</v>
      </c>
      <c r="M40" s="5">
        <f>[1]ModelBuildRaw!$R40</f>
        <v>3.04</v>
      </c>
      <c r="N40" s="5">
        <f t="shared" si="2"/>
        <v>6.9502151161602035E-2</v>
      </c>
      <c r="O40" s="5">
        <f t="shared" si="3"/>
        <v>-9.02135595616724E-4</v>
      </c>
      <c r="P40" s="5">
        <f t="shared" si="4"/>
        <v>-4.0798201121415856E-3</v>
      </c>
    </row>
    <row r="41" spans="1:16" x14ac:dyDescent="0.2">
      <c r="A41" s="4">
        <f>[1]ModelBuildRaw!A41</f>
        <v>31321</v>
      </c>
      <c r="B41" s="5">
        <f>[1]ModelBuildRaw!B41</f>
        <v>2.3875693302675173E-3</v>
      </c>
      <c r="C41" s="5">
        <f>[1]ModelBuildRaw!C41</f>
        <v>1.4394048112453607E-2</v>
      </c>
      <c r="D41" s="5">
        <f>[1]ModelBuildRaw!E41/100</f>
        <v>5.4000000000000006E-2</v>
      </c>
      <c r="E41" s="5">
        <f>Historic_Domestic!S41</f>
        <v>2.8</v>
      </c>
      <c r="F41" s="5">
        <f>Historic_Domestic!T41</f>
        <v>-2.1645030095730142E-3</v>
      </c>
      <c r="G41" s="5">
        <f>[1]ModelBuildRaw!O41/100</f>
        <v>0</v>
      </c>
      <c r="H41" s="5">
        <f>[1]ModelBuildRaw!L41</f>
        <v>0</v>
      </c>
      <c r="I41" s="5">
        <f t="shared" si="0"/>
        <v>5.2874709451147493E-3</v>
      </c>
      <c r="J41" s="5">
        <f t="shared" si="1"/>
        <v>6.8034319186887422E-4</v>
      </c>
      <c r="K41" s="5">
        <f>[1]ModelBuildRaw!P41</f>
        <v>1.02</v>
      </c>
      <c r="L41" s="5">
        <f>[1]ModelBuildRaw!Q41/100</f>
        <v>0</v>
      </c>
      <c r="M41" s="5">
        <f>[1]ModelBuildRaw!$R41</f>
        <v>1.72</v>
      </c>
      <c r="N41" s="5">
        <f t="shared" si="2"/>
        <v>-6.0606084268044393E-3</v>
      </c>
      <c r="O41" s="5">
        <f t="shared" si="3"/>
        <v>3.6472843320669111E-3</v>
      </c>
      <c r="P41" s="5">
        <f t="shared" si="4"/>
        <v>-2.0094122178855194E-3</v>
      </c>
    </row>
    <row r="42" spans="1:16" x14ac:dyDescent="0.2">
      <c r="A42" s="4">
        <f>[1]ModelBuildRaw!A42</f>
        <v>31413</v>
      </c>
      <c r="B42" s="5">
        <f>[1]ModelBuildRaw!B42</f>
        <v>2.1005160916850361E-2</v>
      </c>
      <c r="C42" s="5">
        <f>[1]ModelBuildRaw!C42</f>
        <v>2.2596230014975308E-2</v>
      </c>
      <c r="D42" s="5">
        <f>[1]ModelBuildRaw!E42/100</f>
        <v>5.7999999999999996E-2</v>
      </c>
      <c r="E42" s="5">
        <f>Historic_Domestic!S42</f>
        <v>1.9000000000000004</v>
      </c>
      <c r="F42" s="5">
        <f>Historic_Domestic!T42</f>
        <v>9.6103248997882595E-3</v>
      </c>
      <c r="G42" s="5">
        <f>[1]ModelBuildRaw!O42/100</f>
        <v>0</v>
      </c>
      <c r="H42" s="5">
        <f>[1]ModelBuildRaw!L42</f>
        <v>0</v>
      </c>
      <c r="I42" s="5">
        <f t="shared" si="0"/>
        <v>1.0507699357967946E-2</v>
      </c>
      <c r="J42" s="5">
        <f t="shared" si="1"/>
        <v>8.9908602745830957E-3</v>
      </c>
      <c r="K42" s="5">
        <f>[1]ModelBuildRaw!P42</f>
        <v>0.47</v>
      </c>
      <c r="L42" s="5">
        <f>[1]ModelBuildRaw!Q42/100</f>
        <v>0</v>
      </c>
      <c r="M42" s="5">
        <f>[1]ModelBuildRaw!$R42</f>
        <v>0.86</v>
      </c>
      <c r="N42" s="5">
        <f t="shared" si="2"/>
        <v>1.8259617309597697E-2</v>
      </c>
      <c r="O42" s="5">
        <f t="shared" si="3"/>
        <v>1.5499012511689291E-2</v>
      </c>
      <c r="P42" s="5">
        <f t="shared" si="4"/>
        <v>6.720614924800924E-3</v>
      </c>
    </row>
    <row r="43" spans="1:16" x14ac:dyDescent="0.2">
      <c r="A43" s="4">
        <f>[1]ModelBuildRaw!A43</f>
        <v>31503</v>
      </c>
      <c r="B43" s="5">
        <f>[1]ModelBuildRaw!B43</f>
        <v>1.3063821335301927E-2</v>
      </c>
      <c r="C43" s="5">
        <f>[1]ModelBuildRaw!C43</f>
        <v>7.0313354542015953E-3</v>
      </c>
      <c r="D43" s="5">
        <f>[1]ModelBuildRaw!E43/100</f>
        <v>3.5000000000000003E-2</v>
      </c>
      <c r="E43" s="5">
        <f>Historic_Domestic!S43</f>
        <v>1.8000000000000007</v>
      </c>
      <c r="F43" s="5">
        <f>Historic_Domestic!T43</f>
        <v>2.6414636654595581E-2</v>
      </c>
      <c r="G43" s="5">
        <f>[1]ModelBuildRaw!O43/100</f>
        <v>0</v>
      </c>
      <c r="H43" s="5">
        <f>[1]ModelBuildRaw!L43</f>
        <v>0</v>
      </c>
      <c r="I43" s="5">
        <f t="shared" si="0"/>
        <v>1.1447219134818809E-2</v>
      </c>
      <c r="J43" s="5">
        <f t="shared" si="1"/>
        <v>1.1714467584074326E-2</v>
      </c>
      <c r="K43" s="5">
        <f>[1]ModelBuildRaw!P43</f>
        <v>0.54</v>
      </c>
      <c r="L43" s="5">
        <f>[1]ModelBuildRaw!Q43/100</f>
        <v>0</v>
      </c>
      <c r="M43" s="5">
        <f>[1]ModelBuildRaw!$R43</f>
        <v>1.22</v>
      </c>
      <c r="N43" s="5">
        <f t="shared" si="2"/>
        <v>4.7546345978272064E-2</v>
      </c>
      <c r="O43" s="5">
        <f t="shared" si="3"/>
        <v>1.7463586384271836E-2</v>
      </c>
      <c r="P43" s="5">
        <f t="shared" si="4"/>
        <v>8.7767535112882791E-3</v>
      </c>
    </row>
    <row r="44" spans="1:16" x14ac:dyDescent="0.2">
      <c r="A44" s="4">
        <f>[1]ModelBuildRaw!A44</f>
        <v>31594</v>
      </c>
      <c r="B44" s="5">
        <f>[1]ModelBuildRaw!B44</f>
        <v>5.9434901873008658E-3</v>
      </c>
      <c r="C44" s="5">
        <f>[1]ModelBuildRaw!C44</f>
        <v>-1.727783111141365E-2</v>
      </c>
      <c r="D44" s="5">
        <f>[1]ModelBuildRaw!E44/100</f>
        <v>5.7999999999999996E-2</v>
      </c>
      <c r="E44" s="5">
        <f>Historic_Domestic!S44</f>
        <v>2.2000000000000002</v>
      </c>
      <c r="F44" s="5">
        <f>Historic_Domestic!T44</f>
        <v>3.5568602977742107E-2</v>
      </c>
      <c r="G44" s="5">
        <f>[1]ModelBuildRaw!O44/100</f>
        <v>0</v>
      </c>
      <c r="H44" s="5">
        <f>[1]ModelBuildRaw!L44</f>
        <v>0</v>
      </c>
      <c r="I44" s="5">
        <f t="shared" si="0"/>
        <v>1.2794003172898151E-2</v>
      </c>
      <c r="J44" s="5">
        <f t="shared" si="1"/>
        <v>9.6923113137332324E-3</v>
      </c>
      <c r="K44" s="5">
        <f>[1]ModelBuildRaw!P44</f>
        <v>1.07</v>
      </c>
      <c r="L44" s="5">
        <f>[1]ModelBuildRaw!Q44/100</f>
        <v>0</v>
      </c>
      <c r="M44" s="5">
        <f>[1]ModelBuildRaw!$R44</f>
        <v>2.11</v>
      </c>
      <c r="N44" s="5">
        <f t="shared" si="2"/>
        <v>7.8250926551032648E-2</v>
      </c>
      <c r="O44" s="5">
        <f t="shared" si="3"/>
        <v>1.3682677765327601E-2</v>
      </c>
      <c r="P44" s="5">
        <f t="shared" si="4"/>
        <v>6.5928198551689909E-3</v>
      </c>
    </row>
    <row r="45" spans="1:16" x14ac:dyDescent="0.2">
      <c r="A45" s="4">
        <f>[1]ModelBuildRaw!A45</f>
        <v>31686</v>
      </c>
      <c r="B45" s="5">
        <f>[1]ModelBuildRaw!B45</f>
        <v>7.0414418415686228E-2</v>
      </c>
      <c r="C45" s="5">
        <f>[1]ModelBuildRaw!C45</f>
        <v>2.1860378756246641E-2</v>
      </c>
      <c r="D45" s="5">
        <f>[1]ModelBuildRaw!E45/100</f>
        <v>4.4000000000000004E-2</v>
      </c>
      <c r="E45" s="5">
        <f>Historic_Domestic!S45</f>
        <v>2.1999999999999993</v>
      </c>
      <c r="F45" s="5">
        <f>Historic_Domestic!T45</f>
        <v>6.704080493062943E-2</v>
      </c>
      <c r="G45" s="5">
        <f>[1]ModelBuildRaw!O45/100</f>
        <v>0</v>
      </c>
      <c r="H45" s="5">
        <f>[1]ModelBuildRaw!L45</f>
        <v>0</v>
      </c>
      <c r="I45" s="5">
        <f t="shared" si="0"/>
        <v>1.5931365562184857E-2</v>
      </c>
      <c r="J45" s="5">
        <f t="shared" si="1"/>
        <v>1.3348531431206017E-2</v>
      </c>
      <c r="K45" s="5">
        <f>[1]ModelBuildRaw!P45</f>
        <v>0.88</v>
      </c>
      <c r="L45" s="5">
        <f>[1]ModelBuildRaw!Q45/100</f>
        <v>0</v>
      </c>
      <c r="M45" s="5">
        <f>[1]ModelBuildRaw!$R45</f>
        <v>1.4</v>
      </c>
      <c r="N45" s="5">
        <f t="shared" si="2"/>
        <v>0.14748977084738471</v>
      </c>
      <c r="O45" s="5">
        <f t="shared" si="3"/>
        <v>1.5799970151708101E-2</v>
      </c>
      <c r="P45" s="5">
        <f t="shared" si="4"/>
        <v>9.4216420777407592E-3</v>
      </c>
    </row>
    <row r="46" spans="1:16" x14ac:dyDescent="0.2">
      <c r="A46" s="4">
        <f>[1]ModelBuildRaw!A46</f>
        <v>31778</v>
      </c>
      <c r="B46" s="5">
        <f>[1]ModelBuildRaw!B46</f>
        <v>-9.2166066926275964E-3</v>
      </c>
      <c r="C46" s="5">
        <f>[1]ModelBuildRaw!C46</f>
        <v>1.0624950868188602E-2</v>
      </c>
      <c r="D46" s="5">
        <f>[1]ModelBuildRaw!E46/100</f>
        <v>5.7999999999999996E-2</v>
      </c>
      <c r="E46" s="5">
        <f>Historic_Domestic!S46</f>
        <v>1.9000000000000004</v>
      </c>
      <c r="F46" s="5">
        <f>Historic_Domestic!T46</f>
        <v>6.6794211074304902E-2</v>
      </c>
      <c r="G46" s="5">
        <f>[1]ModelBuildRaw!O46/100</f>
        <v>0</v>
      </c>
      <c r="H46" s="5">
        <f>[1]ModelBuildRaw!L46</f>
        <v>0</v>
      </c>
      <c r="I46" s="5">
        <f t="shared" si="0"/>
        <v>1.8029782113136213E-2</v>
      </c>
      <c r="J46" s="5">
        <f t="shared" si="1"/>
        <v>1.5634083883135218E-2</v>
      </c>
      <c r="K46" s="5">
        <f>[1]ModelBuildRaw!P46</f>
        <v>0.97</v>
      </c>
      <c r="L46" s="5">
        <f>[1]ModelBuildRaw!Q46/100</f>
        <v>0</v>
      </c>
      <c r="M46" s="5">
        <f>[1]ModelBuildRaw!$R46</f>
        <v>1.72</v>
      </c>
      <c r="N46" s="5">
        <f t="shared" si="2"/>
        <v>0.12690900104117933</v>
      </c>
      <c r="O46" s="5">
        <f t="shared" si="3"/>
        <v>1.844386828190455E-2</v>
      </c>
      <c r="P46" s="5">
        <f t="shared" si="4"/>
        <v>1.1159594146538422E-2</v>
      </c>
    </row>
    <row r="47" spans="1:16" x14ac:dyDescent="0.2">
      <c r="A47" s="4">
        <f>[1]ModelBuildRaw!A47</f>
        <v>31868</v>
      </c>
      <c r="B47" s="5">
        <f>[1]ModelBuildRaw!B47</f>
        <v>9.0637056290544717E-3</v>
      </c>
      <c r="C47" s="5">
        <f>[1]ModelBuildRaw!C47</f>
        <v>-4.3112710783201492E-3</v>
      </c>
      <c r="D47" s="5">
        <f>[1]ModelBuildRaw!E47/100</f>
        <v>7.400000000000001E-2</v>
      </c>
      <c r="E47" s="5">
        <f>Historic_Domestic!S47</f>
        <v>2.8</v>
      </c>
      <c r="F47" s="5">
        <f>Historic_Domestic!T47</f>
        <v>6.7531950847276437E-2</v>
      </c>
      <c r="G47" s="5">
        <f>[1]ModelBuildRaw!O47/100</f>
        <v>0</v>
      </c>
      <c r="H47" s="5">
        <f>[1]ModelBuildRaw!L47</f>
        <v>0</v>
      </c>
      <c r="I47" s="5">
        <f t="shared" si="0"/>
        <v>1.5887701878352437E-2</v>
      </c>
      <c r="J47" s="5">
        <f t="shared" si="1"/>
        <v>8.777189325780645E-3</v>
      </c>
      <c r="K47" s="5">
        <f>[1]ModelBuildRaw!P47</f>
        <v>0.9</v>
      </c>
      <c r="L47" s="5">
        <f>[1]ModelBuildRaw!Q47/100</f>
        <v>0</v>
      </c>
      <c r="M47" s="5">
        <f>[1]ModelBuildRaw!$R47</f>
        <v>2.4700000000000002</v>
      </c>
      <c r="N47" s="5">
        <f t="shared" si="2"/>
        <v>0.18908946237237401</v>
      </c>
      <c r="O47" s="5">
        <f t="shared" si="3"/>
        <v>1.0535315170285484E-2</v>
      </c>
      <c r="P47" s="5">
        <f t="shared" si="4"/>
        <v>5.9636390746857157E-3</v>
      </c>
    </row>
    <row r="48" spans="1:16" x14ac:dyDescent="0.2">
      <c r="A48" s="4">
        <f>[1]ModelBuildRaw!A48</f>
        <v>31959</v>
      </c>
      <c r="B48" s="5">
        <f>[1]ModelBuildRaw!B48</f>
        <v>1.9009795930318582E-2</v>
      </c>
      <c r="C48" s="5">
        <f>[1]ModelBuildRaw!C48</f>
        <v>-8.1351984346617508E-3</v>
      </c>
      <c r="D48" s="5">
        <f>[1]ModelBuildRaw!E48/100</f>
        <v>6.7000000000000004E-2</v>
      </c>
      <c r="E48" s="5">
        <f>Historic_Domestic!S48</f>
        <v>3</v>
      </c>
      <c r="F48" s="5">
        <f>Historic_Domestic!T48</f>
        <v>5.8869863855503017E-2</v>
      </c>
      <c r="G48" s="5">
        <f>[1]ModelBuildRaw!O48/100</f>
        <v>0</v>
      </c>
      <c r="H48" s="5">
        <f>[1]ModelBuildRaw!L48</f>
        <v>0</v>
      </c>
      <c r="I48" s="5">
        <f t="shared" si="0"/>
        <v>1.3494796631280576E-2</v>
      </c>
      <c r="J48" s="5">
        <f t="shared" si="1"/>
        <v>6.2280886936853484E-3</v>
      </c>
      <c r="K48" s="5">
        <f>[1]ModelBuildRaw!P48</f>
        <v>1.03</v>
      </c>
      <c r="L48" s="5">
        <f>[1]ModelBuildRaw!Q48/100</f>
        <v>0</v>
      </c>
      <c r="M48" s="5">
        <f>[1]ModelBuildRaw!$R48</f>
        <v>2.8</v>
      </c>
      <c r="N48" s="5">
        <f t="shared" si="2"/>
        <v>0.17660959156650904</v>
      </c>
      <c r="O48" s="5">
        <f t="shared" si="3"/>
        <v>7.8222430030076926E-3</v>
      </c>
      <c r="P48" s="5">
        <f t="shared" si="4"/>
        <v>3.7345614730412962E-3</v>
      </c>
    </row>
    <row r="49" spans="1:16" x14ac:dyDescent="0.2">
      <c r="A49" s="4">
        <f>[1]ModelBuildRaw!A49</f>
        <v>32051</v>
      </c>
      <c r="B49" s="5">
        <f>[1]ModelBuildRaw!B49</f>
        <v>-6.5448700238128195E-4</v>
      </c>
      <c r="C49" s="5">
        <f>[1]ModelBuildRaw!C49</f>
        <v>1.2761307939173216E-2</v>
      </c>
      <c r="D49" s="5">
        <f>[1]ModelBuildRaw!E49/100</f>
        <v>0.10400000000000001</v>
      </c>
      <c r="E49" s="5">
        <f>Historic_Domestic!S49</f>
        <v>3.2999999999999989</v>
      </c>
      <c r="F49" s="5">
        <f>Historic_Domestic!T49</f>
        <v>5.0381024292352236E-2</v>
      </c>
      <c r="G49" s="5">
        <f>[1]ModelBuildRaw!O49/100</f>
        <v>0</v>
      </c>
      <c r="H49" s="5">
        <f>[1]ModelBuildRaw!L49</f>
        <v>0</v>
      </c>
      <c r="I49" s="5">
        <f t="shared" si="0"/>
        <v>1.3899464697464602E-2</v>
      </c>
      <c r="J49" s="5">
        <f t="shared" si="1"/>
        <v>2.9277147351154439E-3</v>
      </c>
      <c r="K49" s="5">
        <f>[1]ModelBuildRaw!P49</f>
        <v>1.06</v>
      </c>
      <c r="L49" s="5">
        <f>[1]ModelBuildRaw!Q49/100</f>
        <v>0</v>
      </c>
      <c r="M49" s="5">
        <f>[1]ModelBuildRaw!$R49</f>
        <v>2.97</v>
      </c>
      <c r="N49" s="5">
        <f t="shared" si="2"/>
        <v>0.16625738016476233</v>
      </c>
      <c r="O49" s="5">
        <f t="shared" si="3"/>
        <v>3.9745752835562923E-3</v>
      </c>
      <c r="P49" s="5">
        <f t="shared" si="4"/>
        <v>7.3281152401153977E-4</v>
      </c>
    </row>
    <row r="50" spans="1:16" x14ac:dyDescent="0.2">
      <c r="A50" s="4">
        <f>[1]ModelBuildRaw!A50</f>
        <v>32143</v>
      </c>
      <c r="B50" s="5">
        <f>[1]ModelBuildRaw!B50</f>
        <v>1.3941264924738645E-2</v>
      </c>
      <c r="C50" s="5">
        <f>[1]ModelBuildRaw!C50</f>
        <v>5.703109718183527E-3</v>
      </c>
      <c r="D50" s="5">
        <f>[1]ModelBuildRaw!E50/100</f>
        <v>5.5E-2</v>
      </c>
      <c r="E50" s="5">
        <f>Historic_Domestic!S50</f>
        <v>2.8999999999999995</v>
      </c>
      <c r="F50" s="5">
        <f>Historic_Domestic!T50</f>
        <v>4.1855257736612812E-2</v>
      </c>
      <c r="G50" s="5">
        <f>[1]ModelBuildRaw!O50/100</f>
        <v>0</v>
      </c>
      <c r="H50" s="5">
        <f>[1]ModelBuildRaw!L50</f>
        <v>0</v>
      </c>
      <c r="I50" s="5">
        <f t="shared" si="0"/>
        <v>1.0773429313189524E-2</v>
      </c>
      <c r="J50" s="5">
        <f t="shared" si="1"/>
        <v>5.0228508570355221E-3</v>
      </c>
      <c r="K50" s="5">
        <f>[1]ModelBuildRaw!P50</f>
        <v>1.1599999999999999</v>
      </c>
      <c r="L50" s="5">
        <f>[1]ModelBuildRaw!Q50/100</f>
        <v>0</v>
      </c>
      <c r="M50" s="5">
        <f>[1]ModelBuildRaw!$R50</f>
        <v>2.7</v>
      </c>
      <c r="N50" s="5">
        <f t="shared" si="2"/>
        <v>0.12138024743617713</v>
      </c>
      <c r="O50" s="5">
        <f t="shared" si="3"/>
        <v>6.9797300672885636E-3</v>
      </c>
      <c r="P50" s="5">
        <f t="shared" si="4"/>
        <v>2.3377113892524611E-3</v>
      </c>
    </row>
    <row r="51" spans="1:16" x14ac:dyDescent="0.2">
      <c r="A51" s="4">
        <f>[1]ModelBuildRaw!A51</f>
        <v>32234</v>
      </c>
      <c r="B51" s="5">
        <f>[1]ModelBuildRaw!B51</f>
        <v>3.3030644801681608E-2</v>
      </c>
      <c r="C51" s="5">
        <f>[1]ModelBuildRaw!C51</f>
        <v>2.1371316850265901E-2</v>
      </c>
      <c r="D51" s="5">
        <f>[1]ModelBuildRaw!E51/100</f>
        <v>9.5000000000000001E-2</v>
      </c>
      <c r="E51" s="5">
        <f>Historic_Domestic!S51</f>
        <v>2.8</v>
      </c>
      <c r="F51" s="5">
        <f>Historic_Domestic!T51</f>
        <v>3.3544112883268369E-2</v>
      </c>
      <c r="G51" s="5">
        <f>[1]ModelBuildRaw!O51/100</f>
        <v>0</v>
      </c>
      <c r="H51" s="5">
        <f>[1]ModelBuildRaw!L51</f>
        <v>0</v>
      </c>
      <c r="I51" s="5">
        <f t="shared" si="0"/>
        <v>1.2920704696890889E-2</v>
      </c>
      <c r="J51" s="5">
        <f t="shared" si="1"/>
        <v>4.8287202259879366E-3</v>
      </c>
      <c r="K51" s="5">
        <f>[1]ModelBuildRaw!P51</f>
        <v>0.8</v>
      </c>
      <c r="L51" s="5">
        <f>[1]ModelBuildRaw!Q51/100</f>
        <v>0</v>
      </c>
      <c r="M51" s="5">
        <f>[1]ModelBuildRaw!$R51</f>
        <v>2.0499999999999998</v>
      </c>
      <c r="N51" s="5">
        <f t="shared" si="2"/>
        <v>9.3923516073151428E-2</v>
      </c>
      <c r="O51" s="5">
        <f t="shared" si="3"/>
        <v>7.1763311321405314E-3</v>
      </c>
      <c r="P51" s="5">
        <f t="shared" si="4"/>
        <v>2.0755391726846777E-3</v>
      </c>
    </row>
    <row r="52" spans="1:16" x14ac:dyDescent="0.2">
      <c r="A52" s="4">
        <f>[1]ModelBuildRaw!A52</f>
        <v>32325</v>
      </c>
      <c r="B52" s="5">
        <f>[1]ModelBuildRaw!B52</f>
        <v>4.8569171435521594E-3</v>
      </c>
      <c r="C52" s="5">
        <f>[1]ModelBuildRaw!C52</f>
        <v>1.0652912335980373E-3</v>
      </c>
      <c r="D52" s="5">
        <f>[1]ModelBuildRaw!E52/100</f>
        <v>7.2000000000000008E-2</v>
      </c>
      <c r="E52" s="5">
        <f>Historic_Domestic!S52</f>
        <v>2.1999999999999993</v>
      </c>
      <c r="F52" s="5">
        <f>Historic_Domestic!T52</f>
        <v>3.0536723860081702E-2</v>
      </c>
      <c r="G52" s="5">
        <f>[1]ModelBuildRaw!O52/100</f>
        <v>0</v>
      </c>
      <c r="H52" s="5">
        <f>[1]ModelBuildRaw!L52</f>
        <v>0</v>
      </c>
      <c r="I52" s="5">
        <f t="shared" si="0"/>
        <v>1.3134653730002872E-2</v>
      </c>
      <c r="J52" s="5">
        <f t="shared" si="1"/>
        <v>9.1077428209972756E-3</v>
      </c>
      <c r="K52" s="5">
        <f>[1]ModelBuildRaw!P52</f>
        <v>0.44</v>
      </c>
      <c r="L52" s="5">
        <f>[1]ModelBuildRaw!Q52/100</f>
        <v>0</v>
      </c>
      <c r="M52" s="5">
        <f>[1]ModelBuildRaw!$R52</f>
        <v>1.38</v>
      </c>
      <c r="N52" s="5">
        <f t="shared" si="2"/>
        <v>6.7180792492179717E-2</v>
      </c>
      <c r="O52" s="5">
        <f t="shared" si="3"/>
        <v>1.3344158097687004E-2</v>
      </c>
      <c r="P52" s="5">
        <f t="shared" si="4"/>
        <v>6.1405384580605019E-3</v>
      </c>
    </row>
    <row r="53" spans="1:16" x14ac:dyDescent="0.2">
      <c r="A53" s="4">
        <f>[1]ModelBuildRaw!A53</f>
        <v>32417</v>
      </c>
      <c r="B53" s="5">
        <f>[1]ModelBuildRaw!B53</f>
        <v>1.5216197821232912E-2</v>
      </c>
      <c r="C53" s="5">
        <f>[1]ModelBuildRaw!C53</f>
        <v>7.4938886072160931E-3</v>
      </c>
      <c r="D53" s="5">
        <f>[1]ModelBuildRaw!E53/100</f>
        <v>8.8000000000000009E-2</v>
      </c>
      <c r="E53" s="5">
        <f>Historic_Domestic!S53</f>
        <v>1.2999999999999998</v>
      </c>
      <c r="F53" s="5">
        <f>Historic_Domestic!T53</f>
        <v>2.6617540999955926E-2</v>
      </c>
      <c r="G53" s="5">
        <f>[1]ModelBuildRaw!O53/100</f>
        <v>0</v>
      </c>
      <c r="H53" s="5">
        <f>[1]ModelBuildRaw!L53</f>
        <v>0</v>
      </c>
      <c r="I53" s="5">
        <f t="shared" si="0"/>
        <v>1.7149792578216201E-2</v>
      </c>
      <c r="J53" s="5">
        <f t="shared" si="1"/>
        <v>1.5595039590587879E-2</v>
      </c>
      <c r="K53" s="5">
        <f>[1]ModelBuildRaw!P53</f>
        <v>0</v>
      </c>
      <c r="L53" s="5">
        <f>[1]ModelBuildRaw!Q53/100</f>
        <v>0</v>
      </c>
      <c r="M53" s="5">
        <f>[1]ModelBuildRaw!$R53</f>
        <v>0.77</v>
      </c>
      <c r="N53" s="5">
        <f t="shared" si="2"/>
        <v>3.4602803299942697E-2</v>
      </c>
      <c r="O53" s="5">
        <f t="shared" si="3"/>
        <v>2.2963560237703122E-2</v>
      </c>
      <c r="P53" s="5">
        <f t="shared" si="4"/>
        <v>1.254593213162246E-2</v>
      </c>
    </row>
    <row r="54" spans="1:16" x14ac:dyDescent="0.2">
      <c r="A54" s="4">
        <f>[1]ModelBuildRaw!A54</f>
        <v>32509</v>
      </c>
      <c r="B54" s="5">
        <f>[1]ModelBuildRaw!B54</f>
        <v>2.1638973088233624E-2</v>
      </c>
      <c r="C54" s="5">
        <f>[1]ModelBuildRaw!C54</f>
        <v>1.116830907124202E-2</v>
      </c>
      <c r="D54" s="5">
        <f>[1]ModelBuildRaw!E54/100</f>
        <v>8.6999999999999994E-2</v>
      </c>
      <c r="E54" s="5">
        <f>Historic_Domestic!S54</f>
        <v>0.80000000000000071</v>
      </c>
      <c r="F54" s="5">
        <f>Historic_Domestic!T54</f>
        <v>2.5413132325432512E-2</v>
      </c>
      <c r="G54" s="5">
        <f>[1]ModelBuildRaw!O54/100</f>
        <v>0</v>
      </c>
      <c r="H54" s="5">
        <f>[1]ModelBuildRaw!L54</f>
        <v>0</v>
      </c>
      <c r="I54" s="5">
        <f t="shared" si="0"/>
        <v>1.8800251252352043E-2</v>
      </c>
      <c r="J54" s="5">
        <f t="shared" si="1"/>
        <v>1.9312119821642465E-2</v>
      </c>
      <c r="K54" s="5">
        <f>[1]ModelBuildRaw!P54</f>
        <v>-0.43</v>
      </c>
      <c r="L54" s="5">
        <f>[1]ModelBuildRaw!Q54/100</f>
        <v>0</v>
      </c>
      <c r="M54" s="5">
        <f>[1]ModelBuildRaw!$R54</f>
        <v>7.0000000000000007E-2</v>
      </c>
      <c r="N54" s="5">
        <f t="shared" si="2"/>
        <v>2.0330505860346029E-2</v>
      </c>
      <c r="O54" s="5">
        <f t="shared" si="3"/>
        <v>2.8461801196601168E-2</v>
      </c>
      <c r="P54" s="5">
        <f t="shared" si="4"/>
        <v>1.6260823147430291E-2</v>
      </c>
    </row>
    <row r="55" spans="1:16" x14ac:dyDescent="0.2">
      <c r="A55" s="4">
        <f>[1]ModelBuildRaw!A55</f>
        <v>32599</v>
      </c>
      <c r="B55" s="5">
        <f>[1]ModelBuildRaw!B55</f>
        <v>1.0011956469082262E-2</v>
      </c>
      <c r="C55" s="5">
        <f>[1]ModelBuildRaw!C55</f>
        <v>1.1952568109688899E-2</v>
      </c>
      <c r="D55" s="5">
        <f>[1]ModelBuildRaw!E55/100</f>
        <v>7.4999999999999997E-2</v>
      </c>
      <c r="E55" s="5">
        <f>Historic_Domestic!S55</f>
        <v>0.5</v>
      </c>
      <c r="F55" s="5">
        <f>Historic_Domestic!T55</f>
        <v>2.3289361879897604E-2</v>
      </c>
      <c r="G55" s="5">
        <f>[1]ModelBuildRaw!O55/100</f>
        <v>0</v>
      </c>
      <c r="H55" s="5">
        <f>[1]ModelBuildRaw!L55</f>
        <v>0</v>
      </c>
      <c r="I55" s="5">
        <f t="shared" si="0"/>
        <v>1.8789854240405489E-2</v>
      </c>
      <c r="J55" s="5">
        <f t="shared" si="1"/>
        <v>2.1379595037673345E-2</v>
      </c>
      <c r="K55" s="5">
        <f>[1]ModelBuildRaw!P55</f>
        <v>0.02</v>
      </c>
      <c r="L55" s="5">
        <f>[1]ModelBuildRaw!Q55/100</f>
        <v>0</v>
      </c>
      <c r="M55" s="5">
        <f>[1]ModelBuildRaw!$R55</f>
        <v>-0.16</v>
      </c>
      <c r="N55" s="5">
        <f t="shared" si="2"/>
        <v>1.1644680939948802E-2</v>
      </c>
      <c r="O55" s="5">
        <f t="shared" si="3"/>
        <v>3.1822153000321624E-2</v>
      </c>
      <c r="P55" s="5">
        <f t="shared" si="4"/>
        <v>1.8484755084482548E-2</v>
      </c>
    </row>
    <row r="56" spans="1:16" x14ac:dyDescent="0.2">
      <c r="A56" s="4">
        <f>[1]ModelBuildRaw!A56</f>
        <v>32690</v>
      </c>
      <c r="B56" s="5">
        <f>[1]ModelBuildRaw!B56</f>
        <v>1.9946703059372833E-2</v>
      </c>
      <c r="C56" s="5">
        <f>[1]ModelBuildRaw!C56</f>
        <v>-1.7909228455473246E-3</v>
      </c>
      <c r="D56" s="5">
        <f>[1]ModelBuildRaw!E56/100</f>
        <v>0.06</v>
      </c>
      <c r="E56" s="5">
        <f>Historic_Domestic!S56</f>
        <v>0.39999999999999947</v>
      </c>
      <c r="F56" s="5">
        <f>Historic_Domestic!T56</f>
        <v>2.4142305321599593E-2</v>
      </c>
      <c r="G56" s="5">
        <f>[1]ModelBuildRaw!O56/100</f>
        <v>0</v>
      </c>
      <c r="H56" s="5">
        <f>[1]ModelBuildRaw!L56</f>
        <v>0</v>
      </c>
      <c r="I56" s="5">
        <f t="shared" si="0"/>
        <v>1.8203987126613856E-2</v>
      </c>
      <c r="J56" s="5">
        <f t="shared" si="1"/>
        <v>2.2250084036126192E-2</v>
      </c>
      <c r="K56" s="5">
        <f>[1]ModelBuildRaw!P56</f>
        <v>-0.15</v>
      </c>
      <c r="L56" s="5">
        <f>[1]ModelBuildRaw!Q56/100</f>
        <v>0</v>
      </c>
      <c r="M56" s="5">
        <f>[1]ModelBuildRaw!$R56</f>
        <v>0.13</v>
      </c>
      <c r="N56" s="5">
        <f t="shared" si="2"/>
        <v>9.6569221286398246E-3</v>
      </c>
      <c r="O56" s="5">
        <f t="shared" si="3"/>
        <v>3.2914414684157352E-2</v>
      </c>
      <c r="P56" s="5">
        <f t="shared" si="4"/>
        <v>1.9263143210487714E-2</v>
      </c>
    </row>
    <row r="57" spans="1:16" x14ac:dyDescent="0.2">
      <c r="A57" s="4">
        <f>[1]ModelBuildRaw!A57</f>
        <v>32782</v>
      </c>
      <c r="B57" s="5">
        <f>[1]ModelBuildRaw!B57</f>
        <v>-5.2388840252277024E-4</v>
      </c>
      <c r="C57" s="5">
        <f>[1]ModelBuildRaw!C57</f>
        <v>9.889414245642077E-3</v>
      </c>
      <c r="D57" s="5">
        <f>[1]ModelBuildRaw!E57/100</f>
        <v>3.7000000000000005E-2</v>
      </c>
      <c r="E57" s="5">
        <f>Historic_Domestic!S57</f>
        <v>0.29999999999999982</v>
      </c>
      <c r="F57" s="5">
        <f>Historic_Domestic!T57</f>
        <v>2.5927378256136738E-2</v>
      </c>
      <c r="G57" s="5">
        <f>[1]ModelBuildRaw!O57/100</f>
        <v>0</v>
      </c>
      <c r="H57" s="5">
        <f>[1]ModelBuildRaw!L57</f>
        <v>0</v>
      </c>
      <c r="I57" s="5">
        <f t="shared" si="0"/>
        <v>1.7167846190568742E-2</v>
      </c>
      <c r="J57" s="5">
        <f t="shared" si="1"/>
        <v>2.3228861314150175E-2</v>
      </c>
      <c r="K57" s="5">
        <f>[1]ModelBuildRaw!P57</f>
        <v>0.06</v>
      </c>
      <c r="L57" s="5">
        <f>[1]ModelBuildRaw!Q57/100</f>
        <v>0</v>
      </c>
      <c r="M57" s="5">
        <f>[1]ModelBuildRaw!$R57</f>
        <v>0.13</v>
      </c>
      <c r="N57" s="5">
        <f t="shared" si="2"/>
        <v>7.7782134768410163E-3</v>
      </c>
      <c r="O57" s="5">
        <f t="shared" si="3"/>
        <v>3.3967274809450165E-2</v>
      </c>
      <c r="P57" s="5">
        <f t="shared" si="4"/>
        <v>2.0045986689809819E-2</v>
      </c>
    </row>
    <row r="58" spans="1:16" x14ac:dyDescent="0.2">
      <c r="A58" s="4">
        <f>[1]ModelBuildRaw!A58</f>
        <v>32874</v>
      </c>
      <c r="B58" s="5">
        <f>[1]ModelBuildRaw!B58</f>
        <v>4.1140391778515927E-3</v>
      </c>
      <c r="C58" s="5">
        <f>[1]ModelBuildRaw!C58</f>
        <v>-1.1075363196074625E-2</v>
      </c>
      <c r="D58" s="5">
        <f>[1]ModelBuildRaw!E58/100</f>
        <v>9.0999999999999998E-2</v>
      </c>
      <c r="E58" s="5">
        <f>Historic_Domestic!S58</f>
        <v>0.70000000000000018</v>
      </c>
      <c r="F58" s="5">
        <f>Historic_Domestic!T58</f>
        <v>7.4074412778618176E-3</v>
      </c>
      <c r="G58" s="5">
        <f>[1]ModelBuildRaw!O58/100</f>
        <v>0</v>
      </c>
      <c r="H58" s="5">
        <f>[1]ModelBuildRaw!L58</f>
        <v>27.3</v>
      </c>
      <c r="I58" s="5">
        <f t="shared" si="0"/>
        <v>1.7094290640572499E-2</v>
      </c>
      <c r="J58" s="5">
        <f t="shared" si="1"/>
        <v>1.7991744675573039E-2</v>
      </c>
      <c r="K58" s="5">
        <f>[1]ModelBuildRaw!P58</f>
        <v>0.01</v>
      </c>
      <c r="L58" s="5">
        <f>[1]ModelBuildRaw!Q58/100</f>
        <v>0</v>
      </c>
      <c r="M58" s="5">
        <f>[1]ModelBuildRaw!$R58</f>
        <v>0.57999999999999996</v>
      </c>
      <c r="N58" s="5">
        <f t="shared" si="2"/>
        <v>5.1852088945032737E-3</v>
      </c>
      <c r="O58" s="5">
        <f t="shared" si="3"/>
        <v>2.9775299606764026E-2</v>
      </c>
      <c r="P58" s="5">
        <f t="shared" si="4"/>
        <v>1.6501646894593824E-2</v>
      </c>
    </row>
    <row r="59" spans="1:16" x14ac:dyDescent="0.2">
      <c r="A59" s="4">
        <f>[1]ModelBuildRaw!A59</f>
        <v>32964</v>
      </c>
      <c r="B59" s="5">
        <f>[1]ModelBuildRaw!B59</f>
        <v>5.0090825011894343E-3</v>
      </c>
      <c r="C59" s="5">
        <f>[1]ModelBuildRaw!C59</f>
        <v>-7.314324094994812E-3</v>
      </c>
      <c r="D59" s="5">
        <f>[1]ModelBuildRaw!E59/100</f>
        <v>5.7999999999999996E-2</v>
      </c>
      <c r="E59" s="5">
        <f>Historic_Domestic!S59</f>
        <v>1.1000000000000005</v>
      </c>
      <c r="F59" s="5">
        <f>Historic_Domestic!T59</f>
        <v>-1.0180559932117493E-2</v>
      </c>
      <c r="G59" s="5">
        <f>[1]ModelBuildRaw!O59/100</f>
        <v>0</v>
      </c>
      <c r="H59" s="5">
        <f>[1]ModelBuildRaw!L59</f>
        <v>24.2</v>
      </c>
      <c r="I59" s="5">
        <f t="shared" si="0"/>
        <v>1.0913166785409399E-2</v>
      </c>
      <c r="J59" s="5">
        <f t="shared" si="1"/>
        <v>1.286289381100611E-2</v>
      </c>
      <c r="K59" s="5">
        <f>[1]ModelBuildRaw!P59</f>
        <v>0.19</v>
      </c>
      <c r="L59" s="5">
        <f>[1]ModelBuildRaw!Q59/100</f>
        <v>0</v>
      </c>
      <c r="M59" s="5">
        <f>[1]ModelBuildRaw!$R59</f>
        <v>0.43</v>
      </c>
      <c r="N59" s="5">
        <f t="shared" si="2"/>
        <v>-1.1198615925329248E-2</v>
      </c>
      <c r="O59" s="5">
        <f t="shared" si="3"/>
        <v>2.4812938042079853E-2</v>
      </c>
      <c r="P59" s="5">
        <f t="shared" si="4"/>
        <v>1.2393869347754745E-2</v>
      </c>
    </row>
    <row r="60" spans="1:16" x14ac:dyDescent="0.2">
      <c r="A60" s="4">
        <f>[1]ModelBuildRaw!A60</f>
        <v>33055</v>
      </c>
      <c r="B60" s="5">
        <f>[1]ModelBuildRaw!B60</f>
        <v>-4.2502949180134118E-3</v>
      </c>
      <c r="C60" s="5">
        <f>[1]ModelBuildRaw!C60</f>
        <v>-8.4155300780570097E-3</v>
      </c>
      <c r="D60" s="5">
        <f>[1]ModelBuildRaw!E60/100</f>
        <v>3.7000000000000005E-2</v>
      </c>
      <c r="E60" s="5">
        <f>Historic_Domestic!S60</f>
        <v>1.3000000000000007</v>
      </c>
      <c r="F60" s="5">
        <f>Historic_Domestic!T60</f>
        <v>-1.8519047767237527E-2</v>
      </c>
      <c r="G60" s="5">
        <f>[1]ModelBuildRaw!O60/100</f>
        <v>0</v>
      </c>
      <c r="H60" s="5">
        <f>[1]ModelBuildRaw!L60</f>
        <v>36.5</v>
      </c>
      <c r="I60" s="5">
        <f t="shared" si="0"/>
        <v>7.560274418602039E-3</v>
      </c>
      <c r="J60" s="5">
        <f t="shared" si="1"/>
        <v>1.0351386663736709E-2</v>
      </c>
      <c r="K60" s="5">
        <f>[1]ModelBuildRaw!P60</f>
        <v>0.8</v>
      </c>
      <c r="L60" s="5">
        <f>[1]ModelBuildRaw!Q60/100</f>
        <v>0</v>
      </c>
      <c r="M60" s="5">
        <f>[1]ModelBuildRaw!$R60</f>
        <v>1.45</v>
      </c>
      <c r="N60" s="5">
        <f t="shared" si="2"/>
        <v>-2.4074762097408799E-2</v>
      </c>
      <c r="O60" s="5">
        <f t="shared" si="3"/>
        <v>2.2063356111330208E-2</v>
      </c>
      <c r="P60" s="5">
        <f t="shared" si="4"/>
        <v>1.014860151974826E-2</v>
      </c>
    </row>
    <row r="61" spans="1:16" x14ac:dyDescent="0.2">
      <c r="A61" s="4">
        <f>[1]ModelBuildRaw!A61</f>
        <v>33147</v>
      </c>
      <c r="B61" s="5">
        <f>[1]ModelBuildRaw!B61</f>
        <v>6.1714963716168192E-3</v>
      </c>
      <c r="C61" s="5">
        <f>[1]ModelBuildRaw!C61</f>
        <v>-5.711359826944892E-3</v>
      </c>
      <c r="D61" s="5">
        <f>[1]ModelBuildRaw!E61/100</f>
        <v>-4.0000000000000001E-3</v>
      </c>
      <c r="E61" s="5">
        <f>Historic_Domestic!S61</f>
        <v>1.5</v>
      </c>
      <c r="F61" s="5">
        <f>Historic_Domestic!T61</f>
        <v>-2.5927378256136779E-2</v>
      </c>
      <c r="G61" s="5">
        <f>[1]ModelBuildRaw!O61/100</f>
        <v>0</v>
      </c>
      <c r="H61" s="5">
        <f>[1]ModelBuildRaw!L61</f>
        <v>34</v>
      </c>
      <c r="I61" s="5">
        <f t="shared" si="0"/>
        <v>2.8975168094312561E-3</v>
      </c>
      <c r="J61" s="5">
        <f t="shared" si="1"/>
        <v>7.9479386858498195E-3</v>
      </c>
      <c r="K61" s="5">
        <f>[1]ModelBuildRaw!P61</f>
        <v>0.93</v>
      </c>
      <c r="L61" s="5">
        <f>[1]ModelBuildRaw!Q61/100</f>
        <v>0</v>
      </c>
      <c r="M61" s="5">
        <f>[1]ModelBuildRaw!$R61</f>
        <v>1.45</v>
      </c>
      <c r="N61" s="5">
        <f t="shared" si="2"/>
        <v>-3.8891067384205169E-2</v>
      </c>
      <c r="O61" s="5">
        <f t="shared" si="3"/>
        <v>1.9166700203561562E-2</v>
      </c>
      <c r="P61" s="5">
        <f t="shared" si="4"/>
        <v>7.8240665509509144E-3</v>
      </c>
    </row>
    <row r="62" spans="1:16" x14ac:dyDescent="0.2">
      <c r="A62" s="4">
        <f>[1]ModelBuildRaw!A62</f>
        <v>33239</v>
      </c>
      <c r="B62" s="5">
        <f>[1]ModelBuildRaw!B62</f>
        <v>-1.0978094523890574E-2</v>
      </c>
      <c r="C62" s="5">
        <f>[1]ModelBuildRaw!C62</f>
        <v>-1.6726742190922426E-2</v>
      </c>
      <c r="D62" s="5">
        <f>[1]ModelBuildRaw!E62/100</f>
        <v>2.1000000000000001E-2</v>
      </c>
      <c r="E62" s="5">
        <f>Historic_Domestic!S62</f>
        <v>2.1999999999999993</v>
      </c>
      <c r="F62" s="5">
        <f>Historic_Domestic!T62</f>
        <v>-2.6169717733384834E-2</v>
      </c>
      <c r="G62" s="5">
        <f>[1]ModelBuildRaw!O62/100</f>
        <v>0</v>
      </c>
      <c r="H62" s="5">
        <f>[1]ModelBuildRaw!L62</f>
        <v>36.200000000000003</v>
      </c>
      <c r="I62" s="5">
        <f t="shared" si="0"/>
        <v>2.0232139899150963E-3</v>
      </c>
      <c r="J62" s="5">
        <f t="shared" si="1"/>
        <v>2.5199853817594884E-3</v>
      </c>
      <c r="K62" s="5">
        <f>[1]ModelBuildRaw!P62</f>
        <v>1.03</v>
      </c>
      <c r="L62" s="5">
        <f>[1]ModelBuildRaw!Q62/100</f>
        <v>0</v>
      </c>
      <c r="M62" s="5">
        <f>[1]ModelBuildRaw!$R62</f>
        <v>2.13</v>
      </c>
      <c r="N62" s="5">
        <f t="shared" si="2"/>
        <v>-5.757337901344662E-2</v>
      </c>
      <c r="O62" s="5">
        <f t="shared" si="3"/>
        <v>9.5292322394865455E-3</v>
      </c>
      <c r="P62" s="5">
        <f t="shared" si="4"/>
        <v>1.0435820270266326E-3</v>
      </c>
    </row>
    <row r="63" spans="1:16" x14ac:dyDescent="0.2">
      <c r="A63" s="4">
        <f>[1]ModelBuildRaw!A63</f>
        <v>33329</v>
      </c>
      <c r="B63" s="5">
        <f>[1]ModelBuildRaw!B63</f>
        <v>-1.4161032418650949E-2</v>
      </c>
      <c r="C63" s="5">
        <f>[1]ModelBuildRaw!C63</f>
        <v>-2.7183241855565192E-2</v>
      </c>
      <c r="D63" s="5">
        <f>[1]ModelBuildRaw!E63/100</f>
        <v>0.06</v>
      </c>
      <c r="E63" s="5">
        <f>Historic_Domestic!S63</f>
        <v>2.7000000000000011</v>
      </c>
      <c r="F63" s="5">
        <f>Historic_Domestic!T63</f>
        <v>-2.7347295936895017E-2</v>
      </c>
      <c r="G63" s="5">
        <f>[1]ModelBuildRaw!O63/100</f>
        <v>0</v>
      </c>
      <c r="H63" s="5">
        <f>[1]ModelBuildRaw!L63</f>
        <v>20.100000000000001</v>
      </c>
      <c r="I63" s="5">
        <f t="shared" si="0"/>
        <v>2.7806419978689528E-3</v>
      </c>
      <c r="J63" s="5">
        <f t="shared" si="1"/>
        <v>-1.4738174108769168E-3</v>
      </c>
      <c r="K63" s="5">
        <f>[1]ModelBuildRaw!P63</f>
        <v>1.34</v>
      </c>
      <c r="L63" s="5">
        <f>[1]ModelBuildRaw!Q63/100</f>
        <v>0</v>
      </c>
      <c r="M63" s="5">
        <f>[1]ModelBuildRaw!$R63</f>
        <v>2.5299999999999998</v>
      </c>
      <c r="N63" s="5">
        <f t="shared" si="2"/>
        <v>-7.383769902961658E-2</v>
      </c>
      <c r="O63" s="5">
        <f t="shared" si="3"/>
        <v>2.5404135191847187E-3</v>
      </c>
      <c r="P63" s="5">
        <f t="shared" si="4"/>
        <v>-3.9189130315540211E-3</v>
      </c>
    </row>
    <row r="64" spans="1:16" x14ac:dyDescent="0.2">
      <c r="A64" s="4">
        <f>[1]ModelBuildRaw!A64</f>
        <v>33420</v>
      </c>
      <c r="B64" s="5">
        <f>[1]ModelBuildRaw!B64</f>
        <v>-9.120388508440087E-3</v>
      </c>
      <c r="C64" s="5">
        <f>[1]ModelBuildRaw!C64</f>
        <v>-5.1750687928696526E-2</v>
      </c>
      <c r="D64" s="5">
        <f>[1]ModelBuildRaw!E64/100</f>
        <v>0.05</v>
      </c>
      <c r="E64" s="5">
        <f>Historic_Domestic!S64</f>
        <v>2.6999999999999993</v>
      </c>
      <c r="F64" s="5">
        <f>Historic_Domestic!T64</f>
        <v>-5.770831762064673E-2</v>
      </c>
      <c r="G64" s="5">
        <f>[1]ModelBuildRaw!O64/100</f>
        <v>0</v>
      </c>
      <c r="H64" s="5">
        <f>[1]ModelBuildRaw!L64</f>
        <v>21.2</v>
      </c>
      <c r="I64" s="5">
        <f t="shared" si="0"/>
        <v>-1.9292175164551109E-3</v>
      </c>
      <c r="J64" s="5">
        <f t="shared" si="1"/>
        <v>-5.0009483829433904E-3</v>
      </c>
      <c r="K64" s="5">
        <f>[1]ModelBuildRaw!P64</f>
        <v>1.48</v>
      </c>
      <c r="L64" s="5">
        <f>[1]ModelBuildRaw!Q64/100</f>
        <v>0</v>
      </c>
      <c r="M64" s="5">
        <f>[1]ModelBuildRaw!$R64</f>
        <v>2.21</v>
      </c>
      <c r="N64" s="5">
        <f t="shared" si="2"/>
        <v>-0.15581245757574613</v>
      </c>
      <c r="O64" s="5">
        <f t="shared" si="3"/>
        <v>-3.0046727976390346E-4</v>
      </c>
      <c r="P64" s="5">
        <f t="shared" si="4"/>
        <v>-7.268073766714676E-3</v>
      </c>
    </row>
    <row r="65" spans="1:16" x14ac:dyDescent="0.2">
      <c r="A65" s="4">
        <f>[1]ModelBuildRaw!A65</f>
        <v>33512</v>
      </c>
      <c r="B65" s="5">
        <f>[1]ModelBuildRaw!B65</f>
        <v>-3.4312643573501736E-3</v>
      </c>
      <c r="C65" s="5">
        <f>[1]ModelBuildRaw!C65</f>
        <v>-2.0531590151308718E-2</v>
      </c>
      <c r="D65" s="5">
        <f>[1]ModelBuildRaw!E65/100</f>
        <v>0.04</v>
      </c>
      <c r="E65" s="5">
        <f>Historic_Domestic!S65</f>
        <v>3</v>
      </c>
      <c r="F65" s="5">
        <f>Historic_Domestic!T65</f>
        <v>-8.8206018312697421E-2</v>
      </c>
      <c r="G65" s="5">
        <f>[1]ModelBuildRaw!O65/100</f>
        <v>0</v>
      </c>
      <c r="H65" s="5">
        <f>[1]ModelBuildRaw!L65</f>
        <v>21.9</v>
      </c>
      <c r="I65" s="5">
        <f t="shared" si="0"/>
        <v>-7.7853560608888428E-3</v>
      </c>
      <c r="J65" s="5">
        <f t="shared" si="1"/>
        <v>-1.0858157765441001E-2</v>
      </c>
      <c r="K65" s="5">
        <f>[1]ModelBuildRaw!P65</f>
        <v>1.94</v>
      </c>
      <c r="L65" s="5">
        <f>[1]ModelBuildRaw!Q65/100</f>
        <v>0</v>
      </c>
      <c r="M65" s="5">
        <f>[1]ModelBuildRaw!$R65</f>
        <v>2.75</v>
      </c>
      <c r="N65" s="5">
        <f t="shared" si="2"/>
        <v>-0.26461805493809226</v>
      </c>
      <c r="O65" s="5">
        <f t="shared" si="3"/>
        <v>-8.2600634844385203E-3</v>
      </c>
      <c r="P65" s="5">
        <f t="shared" si="4"/>
        <v>-1.4292235252550696E-2</v>
      </c>
    </row>
    <row r="66" spans="1:16" x14ac:dyDescent="0.2">
      <c r="A66" s="4">
        <f>[1]ModelBuildRaw!A66</f>
        <v>33604</v>
      </c>
      <c r="B66" s="5">
        <f>[1]ModelBuildRaw!B66</f>
        <v>-1.9613276792588986E-2</v>
      </c>
      <c r="C66" s="5">
        <f>[1]ModelBuildRaw!C66</f>
        <v>-8.6990269278908738E-3</v>
      </c>
      <c r="D66" s="5">
        <f>[1]ModelBuildRaw!E66/100</f>
        <v>6.6000000000000003E-2</v>
      </c>
      <c r="E66" s="5">
        <f>Historic_Domestic!S66</f>
        <v>3.6</v>
      </c>
      <c r="F66" s="5">
        <f>Historic_Domestic!T66</f>
        <v>-0.10157979281792009</v>
      </c>
      <c r="G66" s="5">
        <f>[1]ModelBuildRaw!O66/100</f>
        <v>0</v>
      </c>
      <c r="H66" s="5">
        <f>[1]ModelBuildRaw!L66</f>
        <v>19.8</v>
      </c>
      <c r="I66" s="5">
        <f t="shared" si="0"/>
        <v>-9.9392831068548446E-3</v>
      </c>
      <c r="J66" s="5">
        <f t="shared" si="1"/>
        <v>-1.7040229271036232E-2</v>
      </c>
      <c r="K66" s="5">
        <f>[1]ModelBuildRaw!P66</f>
        <v>1.94</v>
      </c>
      <c r="L66" s="5">
        <f>[1]ModelBuildRaw!Q66/100</f>
        <v>0</v>
      </c>
      <c r="M66" s="5">
        <f>[1]ModelBuildRaw!$R66</f>
        <v>3.39</v>
      </c>
      <c r="N66" s="5">
        <f t="shared" si="2"/>
        <v>-0.36568725414451236</v>
      </c>
      <c r="O66" s="5">
        <f t="shared" si="3"/>
        <v>-2.0356294387837762E-2</v>
      </c>
      <c r="P66" s="5">
        <f t="shared" si="4"/>
        <v>-2.3579118455328198E-2</v>
      </c>
    </row>
    <row r="67" spans="1:16" x14ac:dyDescent="0.2">
      <c r="A67" s="4">
        <f>[1]ModelBuildRaw!A67</f>
        <v>33695</v>
      </c>
      <c r="B67" s="5">
        <f>[1]ModelBuildRaw!B67</f>
        <v>-1.0844518238688311E-2</v>
      </c>
      <c r="C67" s="5">
        <f>[1]ModelBuildRaw!C67</f>
        <v>-2.5419744536155853E-2</v>
      </c>
      <c r="D67" s="5">
        <f>[1]ModelBuildRaw!E67/100</f>
        <v>7.2000000000000008E-2</v>
      </c>
      <c r="E67" s="5">
        <f>Historic_Domestic!S67</f>
        <v>3.8</v>
      </c>
      <c r="F67" s="5">
        <f>Historic_Domestic!T67</f>
        <v>-0.11539582993927694</v>
      </c>
      <c r="G67" s="5">
        <f>[1]ModelBuildRaw!O67/100</f>
        <v>0</v>
      </c>
      <c r="H67" s="5">
        <f>[1]ModelBuildRaw!L67</f>
        <v>20.2</v>
      </c>
      <c r="I67" s="5">
        <f t="shared" ref="I67:I130" si="5">0.012236 +0.071611*D67+(-0.003761*E67)+(0.131542*F67)</f>
        <v>-1.2079206261872363E-2</v>
      </c>
      <c r="J67" s="5">
        <f t="shared" ref="J67:J130" si="6">0.022531 +(-0.007714*$E67)+(0.116173*$F67)</f>
        <v>-2.0188079751535623E-2</v>
      </c>
      <c r="K67" s="5">
        <f>[1]ModelBuildRaw!P67</f>
        <v>2.31</v>
      </c>
      <c r="L67" s="5">
        <f>[1]ModelBuildRaw!Q67/100</f>
        <v>0</v>
      </c>
      <c r="M67" s="5">
        <f>[1]ModelBuildRaw!$R67</f>
        <v>3.49</v>
      </c>
      <c r="N67" s="5">
        <f t="shared" ref="N67:N130" si="7">E67*F67</f>
        <v>-0.43850415376925234</v>
      </c>
      <c r="O67" s="5">
        <f t="shared" ref="O67:O130" si="8">0.038528+ (-0.012381*E67)+(-0.048423*F67)+(0.05259*N67)</f>
        <v>-2.5992921173575365E-2</v>
      </c>
      <c r="P67" s="5">
        <f t="shared" ref="P67:P130" si="9">0.022307 +(-0.008596*E67)+(0.040856*N67)</f>
        <v>-2.8273325706396568E-2</v>
      </c>
    </row>
    <row r="68" spans="1:16" x14ac:dyDescent="0.2">
      <c r="A68" s="4">
        <f>[1]ModelBuildRaw!A68</f>
        <v>33786</v>
      </c>
      <c r="B68" s="5">
        <f>[1]ModelBuildRaw!B68</f>
        <v>-3.3206062654745987E-3</v>
      </c>
      <c r="C68" s="5">
        <f>[1]ModelBuildRaw!C68</f>
        <v>-5.1500330741515013E-2</v>
      </c>
      <c r="D68" s="5">
        <f>[1]ModelBuildRaw!E68/100</f>
        <v>5.9000000000000004E-2</v>
      </c>
      <c r="E68" s="5">
        <f>Historic_Domestic!S68</f>
        <v>3.8000000000000003</v>
      </c>
      <c r="F68" s="5">
        <f>Historic_Domestic!T68</f>
        <v>-0.10756315972016851</v>
      </c>
      <c r="G68" s="5">
        <f>[1]ModelBuildRaw!O68/100</f>
        <v>0</v>
      </c>
      <c r="H68" s="5">
        <f>[1]ModelBuildRaw!L68</f>
        <v>15.9</v>
      </c>
      <c r="I68" s="5">
        <f t="shared" si="5"/>
        <v>-1.1979824155910408E-2</v>
      </c>
      <c r="J68" s="5">
        <f t="shared" si="6"/>
        <v>-1.927813495417114E-2</v>
      </c>
      <c r="K68" s="5">
        <f>[1]ModelBuildRaw!P68</f>
        <v>2.57</v>
      </c>
      <c r="L68" s="5">
        <f>[1]ModelBuildRaw!Q68/100</f>
        <v>0</v>
      </c>
      <c r="M68" s="5">
        <f>[1]ModelBuildRaw!$R68</f>
        <v>3.62</v>
      </c>
      <c r="N68" s="5">
        <f t="shared" si="7"/>
        <v>-0.40874000693664037</v>
      </c>
      <c r="O68" s="5">
        <f t="shared" si="8"/>
        <v>-2.4806906081668197E-2</v>
      </c>
      <c r="P68" s="5">
        <f t="shared" si="9"/>
        <v>-2.7057281723403381E-2</v>
      </c>
    </row>
    <row r="69" spans="1:16" x14ac:dyDescent="0.2">
      <c r="A69" s="4">
        <f>[1]ModelBuildRaw!A69</f>
        <v>33878</v>
      </c>
      <c r="B69" s="5">
        <f>[1]ModelBuildRaw!B69</f>
        <v>-4.2175507612588611E-3</v>
      </c>
      <c r="C69" s="5">
        <f>[1]ModelBuildRaw!C69</f>
        <v>-3.165913710054793E-3</v>
      </c>
      <c r="D69" s="5">
        <f>[1]ModelBuildRaw!E69/100</f>
        <v>6.9000000000000006E-2</v>
      </c>
      <c r="E69" s="5">
        <f>Historic_Domestic!S69</f>
        <v>3.9</v>
      </c>
      <c r="F69" s="5">
        <f>Historic_Domestic!T69</f>
        <v>-0.1001373858091324</v>
      </c>
      <c r="G69" s="5">
        <f>[1]ModelBuildRaw!O69/100</f>
        <v>0</v>
      </c>
      <c r="H69" s="5">
        <f>[1]ModelBuildRaw!L69</f>
        <v>20.5</v>
      </c>
      <c r="I69" s="5">
        <f t="shared" si="5"/>
        <v>-1.0663013004104891E-2</v>
      </c>
      <c r="J69" s="5">
        <f t="shared" si="6"/>
        <v>-1.9186860521604336E-2</v>
      </c>
      <c r="K69" s="5">
        <f>[1]ModelBuildRaw!P69</f>
        <v>2.14</v>
      </c>
      <c r="L69" s="5">
        <f>[1]ModelBuildRaw!Q69/100</f>
        <v>0</v>
      </c>
      <c r="M69" s="5">
        <f>[1]ModelBuildRaw!$R69</f>
        <v>3.55</v>
      </c>
      <c r="N69" s="5">
        <f t="shared" si="7"/>
        <v>-0.39053580465561633</v>
      </c>
      <c r="O69" s="5">
        <f t="shared" si="8"/>
        <v>-2.5447225333803246E-2</v>
      </c>
      <c r="P69" s="5">
        <f t="shared" si="9"/>
        <v>-2.7173130835009857E-2</v>
      </c>
    </row>
    <row r="70" spans="1:16" x14ac:dyDescent="0.2">
      <c r="A70" s="4">
        <f>[1]ModelBuildRaw!A70</f>
        <v>33970</v>
      </c>
      <c r="B70" s="5">
        <f>[1]ModelBuildRaw!B70</f>
        <v>-1.2165353667110201E-2</v>
      </c>
      <c r="C70" s="5">
        <f>[1]ModelBuildRaw!C70</f>
        <v>-1.6874412722525645E-2</v>
      </c>
      <c r="D70" s="5">
        <f>[1]ModelBuildRaw!E70/100</f>
        <v>3.1E-2</v>
      </c>
      <c r="E70" s="5">
        <f>Historic_Domestic!S70</f>
        <v>3.5</v>
      </c>
      <c r="F70" s="5">
        <f>Historic_Domestic!T70</f>
        <v>-8.7583295792751092E-2</v>
      </c>
      <c r="G70" s="5">
        <f>[1]ModelBuildRaw!O70/100</f>
        <v>0</v>
      </c>
      <c r="H70" s="5">
        <f>[1]ModelBuildRaw!L70</f>
        <v>16.2</v>
      </c>
      <c r="I70" s="5">
        <f t="shared" si="5"/>
        <v>-1.0228440895170063E-2</v>
      </c>
      <c r="J70" s="5">
        <f t="shared" si="6"/>
        <v>-1.4642814222131276E-2</v>
      </c>
      <c r="K70" s="5">
        <f>[1]ModelBuildRaw!P70</f>
        <v>2.0699999999999998</v>
      </c>
      <c r="L70" s="5">
        <f>[1]ModelBuildRaw!Q70/100</f>
        <v>0</v>
      </c>
      <c r="M70" s="5">
        <f>[1]ModelBuildRaw!$R70</f>
        <v>3.08</v>
      </c>
      <c r="N70" s="5">
        <f t="shared" si="7"/>
        <v>-0.3065415352746288</v>
      </c>
      <c r="O70" s="5">
        <f t="shared" si="8"/>
        <v>-1.6685473407920339E-2</v>
      </c>
      <c r="P70" s="5">
        <f t="shared" si="9"/>
        <v>-2.0303060965180232E-2</v>
      </c>
    </row>
    <row r="71" spans="1:16" x14ac:dyDescent="0.2">
      <c r="A71" s="4">
        <f>[1]ModelBuildRaw!A71</f>
        <v>34060</v>
      </c>
      <c r="B71" s="5">
        <f>[1]ModelBuildRaw!B71</f>
        <v>3.0990194739352961E-3</v>
      </c>
      <c r="C71" s="5">
        <f>[1]ModelBuildRaw!C71</f>
        <v>-2.1045330216343756E-2</v>
      </c>
      <c r="D71" s="5">
        <f>[1]ModelBuildRaw!E71/100</f>
        <v>4.9000000000000002E-2</v>
      </c>
      <c r="E71" s="5">
        <f>Historic_Domestic!S71</f>
        <v>3.2</v>
      </c>
      <c r="F71" s="5">
        <f>Historic_Domestic!T71</f>
        <v>-7.4603307753711934E-2</v>
      </c>
      <c r="G71" s="5">
        <f>[1]ModelBuildRaw!O71/100</f>
        <v>0.54400000000000004</v>
      </c>
      <c r="H71" s="5">
        <f>[1]ModelBuildRaw!L71</f>
        <v>15.3</v>
      </c>
      <c r="I71" s="5">
        <f t="shared" si="5"/>
        <v>-6.1037293085387766E-3</v>
      </c>
      <c r="J71" s="5">
        <f t="shared" si="6"/>
        <v>-1.082069007167198E-2</v>
      </c>
      <c r="K71" s="5">
        <f>[1]ModelBuildRaw!P71</f>
        <v>1.77</v>
      </c>
      <c r="L71" s="5">
        <f>[1]ModelBuildRaw!Q71/100</f>
        <v>0</v>
      </c>
      <c r="M71" s="5">
        <f>[1]ModelBuildRaw!$R71</f>
        <v>2.7</v>
      </c>
      <c r="N71" s="5">
        <f t="shared" si="7"/>
        <v>-0.2387305848118782</v>
      </c>
      <c r="O71" s="5">
        <f t="shared" si="8"/>
        <v>-1.0033525483898681E-2</v>
      </c>
      <c r="P71" s="5">
        <f t="shared" si="9"/>
        <v>-1.4953776773074095E-2</v>
      </c>
    </row>
    <row r="72" spans="1:16" x14ac:dyDescent="0.2">
      <c r="A72" s="4">
        <f>[1]ModelBuildRaw!A72</f>
        <v>34151</v>
      </c>
      <c r="B72" s="5">
        <f>[1]ModelBuildRaw!B72</f>
        <v>-7.1997578710615998E-3</v>
      </c>
      <c r="C72" s="5">
        <f>[1]ModelBuildRaw!C72</f>
        <v>-2.2960939318431909E-2</v>
      </c>
      <c r="D72" s="5">
        <f>[1]ModelBuildRaw!E72/100</f>
        <v>4.4000000000000004E-2</v>
      </c>
      <c r="E72" s="5">
        <f>Historic_Domestic!S72</f>
        <v>2.8</v>
      </c>
      <c r="F72" s="5">
        <f>Historic_Domestic!T72</f>
        <v>-4.8569681311080977E-2</v>
      </c>
      <c r="G72" s="5">
        <f>[1]ModelBuildRaw!O72/100</f>
        <v>0.46700000000000003</v>
      </c>
      <c r="H72" s="5">
        <f>[1]ModelBuildRaw!L72</f>
        <v>17.3</v>
      </c>
      <c r="I72" s="5">
        <f t="shared" si="5"/>
        <v>-1.5328690190222136E-3</v>
      </c>
      <c r="J72" s="5">
        <f t="shared" si="6"/>
        <v>-4.71068558695221E-3</v>
      </c>
      <c r="K72" s="5">
        <f>[1]ModelBuildRaw!P72</f>
        <v>1.51</v>
      </c>
      <c r="L72" s="5">
        <f>[1]ModelBuildRaw!Q72/100</f>
        <v>0</v>
      </c>
      <c r="M72" s="5">
        <f>[1]ModelBuildRaw!$R72</f>
        <v>2.42</v>
      </c>
      <c r="N72" s="5">
        <f t="shared" si="7"/>
        <v>-0.13599510767102674</v>
      </c>
      <c r="O72" s="5">
        <f t="shared" si="8"/>
        <v>-9.3889303429281912E-4</v>
      </c>
      <c r="P72" s="5">
        <f t="shared" si="9"/>
        <v>-7.3180161190074663E-3</v>
      </c>
    </row>
    <row r="73" spans="1:16" x14ac:dyDescent="0.2">
      <c r="A73" s="4">
        <f>[1]ModelBuildRaw!A73</f>
        <v>34243</v>
      </c>
      <c r="B73" s="5">
        <f>[1]ModelBuildRaw!B73</f>
        <v>-5.338046383718863E-3</v>
      </c>
      <c r="C73" s="5">
        <f>[1]ModelBuildRaw!C73</f>
        <v>2.2256115618105761E-2</v>
      </c>
      <c r="D73" s="5">
        <f>[1]ModelBuildRaw!E73/100</f>
        <v>7.6999999999999999E-2</v>
      </c>
      <c r="E73" s="5">
        <f>Historic_Domestic!S73</f>
        <v>2.6999999999999997</v>
      </c>
      <c r="F73" s="5">
        <f>Historic_Domestic!T73</f>
        <v>-2.1752431799904333E-2</v>
      </c>
      <c r="G73" s="5">
        <f>[1]ModelBuildRaw!O73/100</f>
        <v>0.54200000000000004</v>
      </c>
      <c r="H73" s="5">
        <f>[1]ModelBuildRaw!L73</f>
        <v>15.9</v>
      </c>
      <c r="I73" s="5">
        <f t="shared" si="5"/>
        <v>4.7339886161769833E-3</v>
      </c>
      <c r="J73" s="5">
        <f t="shared" si="6"/>
        <v>-8.2384525949028746E-4</v>
      </c>
      <c r="K73" s="5">
        <f>[1]ModelBuildRaw!P73</f>
        <v>1.58</v>
      </c>
      <c r="L73" s="5">
        <f>[1]ModelBuildRaw!Q73/100</f>
        <v>0</v>
      </c>
      <c r="M73" s="5">
        <f>[1]ModelBuildRaw!$R73</f>
        <v>2.76</v>
      </c>
      <c r="N73" s="5">
        <f t="shared" si="7"/>
        <v>-5.8731565859741694E-2</v>
      </c>
      <c r="O73" s="5">
        <f t="shared" si="8"/>
        <v>3.0639249564829532E-3</v>
      </c>
      <c r="P73" s="5">
        <f t="shared" si="9"/>
        <v>-3.301736854765602E-3</v>
      </c>
    </row>
    <row r="74" spans="1:16" x14ac:dyDescent="0.2">
      <c r="A74" s="4">
        <f>[1]ModelBuildRaw!A74</f>
        <v>34335</v>
      </c>
      <c r="B74" s="5">
        <f>[1]ModelBuildRaw!B74</f>
        <v>2.5807985538067384E-2</v>
      </c>
      <c r="C74" s="5">
        <f>[1]ModelBuildRaw!C74</f>
        <v>9.5140639700005726E-3</v>
      </c>
      <c r="D74" s="5">
        <f>[1]ModelBuildRaw!E74/100</f>
        <v>0.06</v>
      </c>
      <c r="E74" s="5">
        <f>Historic_Domestic!S74</f>
        <v>2.9000000000000004</v>
      </c>
      <c r="F74" s="5">
        <f>Historic_Domestic!T74</f>
        <v>0</v>
      </c>
      <c r="G74" s="5">
        <f>[1]ModelBuildRaw!O74/100</f>
        <v>0.38600000000000001</v>
      </c>
      <c r="H74" s="5">
        <f>[1]ModelBuildRaw!L74</f>
        <v>20.5</v>
      </c>
      <c r="I74" s="5">
        <f t="shared" si="5"/>
        <v>5.6257600000000005E-3</v>
      </c>
      <c r="J74" s="5">
        <f t="shared" si="6"/>
        <v>1.6039999999999457E-4</v>
      </c>
      <c r="K74" s="5">
        <f>[1]ModelBuildRaw!P74</f>
        <v>1.56</v>
      </c>
      <c r="L74" s="5">
        <f>[1]ModelBuildRaw!Q74/100</f>
        <v>0</v>
      </c>
      <c r="M74" s="5">
        <f>[1]ModelBuildRaw!$R74</f>
        <v>3.21</v>
      </c>
      <c r="N74" s="5">
        <f t="shared" si="7"/>
        <v>0</v>
      </c>
      <c r="O74" s="5">
        <f t="shared" si="8"/>
        <v>2.6230999999999963E-3</v>
      </c>
      <c r="P74" s="5">
        <f t="shared" si="9"/>
        <v>-2.6213999999999994E-3</v>
      </c>
    </row>
    <row r="75" spans="1:16" x14ac:dyDescent="0.2">
      <c r="A75" s="4">
        <f>[1]ModelBuildRaw!A75</f>
        <v>34425</v>
      </c>
      <c r="B75" s="5">
        <f>[1]ModelBuildRaw!B75</f>
        <v>1.8107531248504932E-2</v>
      </c>
      <c r="C75" s="5">
        <f>[1]ModelBuildRaw!C75</f>
        <v>2.255261777899022E-2</v>
      </c>
      <c r="D75" s="5">
        <f>[1]ModelBuildRaw!E75/100</f>
        <v>7.6999999999999999E-2</v>
      </c>
      <c r="E75" s="5">
        <f>Historic_Domestic!S75</f>
        <v>3.2</v>
      </c>
      <c r="F75" s="5">
        <f>Historic_Domestic!T75</f>
        <v>2.1727555705764266E-2</v>
      </c>
      <c r="G75" s="5">
        <f>[1]ModelBuildRaw!O75/100</f>
        <v>0.2</v>
      </c>
      <c r="H75" s="5">
        <f>[1]ModelBuildRaw!L75</f>
        <v>23.9</v>
      </c>
      <c r="I75" s="5">
        <f t="shared" si="5"/>
        <v>8.5729331326476407E-3</v>
      </c>
      <c r="J75" s="5">
        <f t="shared" si="6"/>
        <v>3.7035532900574772E-4</v>
      </c>
      <c r="K75" s="5">
        <f>[1]ModelBuildRaw!P75</f>
        <v>1.1499999999999999</v>
      </c>
      <c r="L75" s="5">
        <f>[1]ModelBuildRaw!Q75/100</f>
        <v>0</v>
      </c>
      <c r="M75" s="5">
        <f>[1]ModelBuildRaw!$R75</f>
        <v>3.08</v>
      </c>
      <c r="N75" s="5">
        <f t="shared" si="7"/>
        <v>6.952817825844565E-2</v>
      </c>
      <c r="O75" s="5">
        <f t="shared" si="8"/>
        <v>1.5131734646714329E-3</v>
      </c>
      <c r="P75" s="5">
        <f t="shared" si="9"/>
        <v>-2.3595567490729431E-3</v>
      </c>
    </row>
    <row r="76" spans="1:16" x14ac:dyDescent="0.2">
      <c r="A76" s="4">
        <f>[1]ModelBuildRaw!A76</f>
        <v>34516</v>
      </c>
      <c r="B76" s="5">
        <f>[1]ModelBuildRaw!B76</f>
        <v>2.6502160919049635E-2</v>
      </c>
      <c r="C76" s="5">
        <f>[1]ModelBuildRaw!C76</f>
        <v>-1.0883585034698214E-2</v>
      </c>
      <c r="D76" s="5">
        <f>[1]ModelBuildRaw!E76/100</f>
        <v>4.5999999999999999E-2</v>
      </c>
      <c r="E76" s="5">
        <f>Historic_Domestic!S76</f>
        <v>2.9000000000000004</v>
      </c>
      <c r="F76" s="5">
        <f>Historic_Domestic!T76</f>
        <v>3.3013812072443277E-2</v>
      </c>
      <c r="G76" s="5">
        <f>[1]ModelBuildRaw!O76/100</f>
        <v>0.18600000000000003</v>
      </c>
      <c r="H76" s="5">
        <f>[1]ModelBuildRaw!L76</f>
        <v>14.9</v>
      </c>
      <c r="I76" s="5">
        <f t="shared" si="5"/>
        <v>8.9659088676333331E-3</v>
      </c>
      <c r="J76" s="5">
        <f t="shared" si="6"/>
        <v>3.9957135898919475E-3</v>
      </c>
      <c r="K76" s="5">
        <f>[1]ModelBuildRaw!P76</f>
        <v>1</v>
      </c>
      <c r="L76" s="5">
        <f>[1]ModelBuildRaw!Q76/100</f>
        <v>0</v>
      </c>
      <c r="M76" s="5">
        <f>[1]ModelBuildRaw!$R76</f>
        <v>2.82</v>
      </c>
      <c r="N76" s="5">
        <f t="shared" si="7"/>
        <v>9.574005501008552E-2</v>
      </c>
      <c r="O76" s="5">
        <f t="shared" si="8"/>
        <v>6.0594416709964724E-3</v>
      </c>
      <c r="P76" s="5">
        <f t="shared" si="9"/>
        <v>1.2901556874920549E-3</v>
      </c>
    </row>
    <row r="77" spans="1:16" x14ac:dyDescent="0.2">
      <c r="A77" s="4">
        <f>[1]ModelBuildRaw!A77</f>
        <v>34608</v>
      </c>
      <c r="B77" s="5">
        <f>[1]ModelBuildRaw!B77</f>
        <v>3.0447388149409695E-2</v>
      </c>
      <c r="C77" s="5">
        <f>[1]ModelBuildRaw!C77</f>
        <v>3.3834125375010501E-2</v>
      </c>
      <c r="D77" s="5">
        <f>[1]ModelBuildRaw!E77/100</f>
        <v>6.9000000000000006E-2</v>
      </c>
      <c r="E77" s="5">
        <f>Historic_Domestic!S77</f>
        <v>2.6000000000000005</v>
      </c>
      <c r="F77" s="5">
        <f>Historic_Domestic!T77</f>
        <v>4.5256591588120863E-2</v>
      </c>
      <c r="G77" s="5">
        <f>[1]ModelBuildRaw!O77/100</f>
        <v>0.16699999999999998</v>
      </c>
      <c r="H77" s="5">
        <f>[1]ModelBuildRaw!L77</f>
        <v>18.399999999999999</v>
      </c>
      <c r="I77" s="5">
        <f t="shared" si="5"/>
        <v>1.3351701570684594E-2</v>
      </c>
      <c r="J77" s="5">
        <f t="shared" si="6"/>
        <v>7.7321940145667588E-3</v>
      </c>
      <c r="K77" s="5">
        <f>[1]ModelBuildRaw!P77</f>
        <v>0.15</v>
      </c>
      <c r="L77" s="5">
        <f>[1]ModelBuildRaw!Q77/100</f>
        <v>0</v>
      </c>
      <c r="M77" s="5">
        <f>[1]ModelBuildRaw!$R77</f>
        <v>2.16</v>
      </c>
      <c r="N77" s="5">
        <f t="shared" si="7"/>
        <v>0.11766713812911427</v>
      </c>
      <c r="O77" s="5">
        <f t="shared" si="8"/>
        <v>1.0334054859738536E-2</v>
      </c>
      <c r="P77" s="5">
        <f t="shared" si="9"/>
        <v>4.7648085954030894E-3</v>
      </c>
    </row>
    <row r="78" spans="1:16" x14ac:dyDescent="0.2">
      <c r="A78" s="4">
        <f>[1]ModelBuildRaw!A78</f>
        <v>34700</v>
      </c>
      <c r="B78" s="5">
        <f>[1]ModelBuildRaw!B78</f>
        <v>4.5305080631208874E-2</v>
      </c>
      <c r="C78" s="5">
        <f>[1]ModelBuildRaw!C78</f>
        <v>2.980868659098505E-2</v>
      </c>
      <c r="D78" s="5">
        <f>[1]ModelBuildRaw!E78/100</f>
        <v>3.7000000000000005E-2</v>
      </c>
      <c r="E78" s="5">
        <f>Historic_Domestic!S78</f>
        <v>1.8999999999999995</v>
      </c>
      <c r="F78" s="5">
        <f>Historic_Domestic!T78</f>
        <v>3.5958930387443758E-2</v>
      </c>
      <c r="G78" s="5">
        <f>[1]ModelBuildRaw!O78/100</f>
        <v>0.1</v>
      </c>
      <c r="H78" s="5">
        <f>[1]ModelBuildRaw!L78</f>
        <v>14.3</v>
      </c>
      <c r="I78" s="5">
        <f t="shared" si="5"/>
        <v>1.2469816621025129E-2</v>
      </c>
      <c r="J78" s="5">
        <f t="shared" si="6"/>
        <v>1.2051856819900505E-2</v>
      </c>
      <c r="K78" s="5">
        <f>[1]ModelBuildRaw!P78</f>
        <v>0.4</v>
      </c>
      <c r="L78" s="5">
        <f>[1]ModelBuildRaw!Q78/100</f>
        <v>0</v>
      </c>
      <c r="M78" s="5">
        <f>[1]ModelBuildRaw!$R78</f>
        <v>1.32</v>
      </c>
      <c r="N78" s="5">
        <f t="shared" si="7"/>
        <v>6.8321967736143116E-2</v>
      </c>
      <c r="O78" s="5">
        <f t="shared" si="8"/>
        <v>1.6855912997092583E-2</v>
      </c>
      <c r="P78" s="5">
        <f t="shared" si="9"/>
        <v>8.7659623138278703E-3</v>
      </c>
    </row>
    <row r="79" spans="1:16" x14ac:dyDescent="0.2">
      <c r="A79" s="4">
        <f>[1]ModelBuildRaw!A79</f>
        <v>34790</v>
      </c>
      <c r="B79" s="5">
        <f>[1]ModelBuildRaw!B79</f>
        <v>2.4928240074279632E-2</v>
      </c>
      <c r="C79" s="5">
        <f>[1]ModelBuildRaw!C79</f>
        <v>3.9513828931670401E-2</v>
      </c>
      <c r="D79" s="5">
        <f>[1]ModelBuildRaw!E79/100</f>
        <v>3.2000000000000001E-2</v>
      </c>
      <c r="E79" s="5">
        <f>Historic_Domestic!S79</f>
        <v>1.1000000000000005</v>
      </c>
      <c r="F79" s="5">
        <f>Historic_Domestic!T79</f>
        <v>2.3477881062282605E-2</v>
      </c>
      <c r="G79" s="5">
        <f>[1]ModelBuildRaw!O79/100</f>
        <v>3.5000000000000003E-2</v>
      </c>
      <c r="H79" s="5">
        <f>[1]ModelBuildRaw!L79</f>
        <v>14.1</v>
      </c>
      <c r="I79" s="5">
        <f t="shared" si="5"/>
        <v>1.3478779430694776E-2</v>
      </c>
      <c r="J79" s="5">
        <f t="shared" si="6"/>
        <v>1.6773095876648551E-2</v>
      </c>
      <c r="K79" s="5">
        <f>[1]ModelBuildRaw!P79</f>
        <v>0.42</v>
      </c>
      <c r="L79" s="5">
        <f>[1]ModelBuildRaw!Q79/100</f>
        <v>0</v>
      </c>
      <c r="M79" s="5">
        <f>[1]ModelBuildRaw!$R79</f>
        <v>0.61</v>
      </c>
      <c r="N79" s="5">
        <f t="shared" si="7"/>
        <v>2.5825669168510878E-2</v>
      </c>
      <c r="O79" s="5">
        <f t="shared" si="8"/>
        <v>2.5130202506893073E-2</v>
      </c>
      <c r="P79" s="5">
        <f t="shared" si="9"/>
        <v>1.3906533539548677E-2</v>
      </c>
    </row>
    <row r="80" spans="1:16" x14ac:dyDescent="0.2">
      <c r="A80" s="4">
        <f>[1]ModelBuildRaw!A80</f>
        <v>34881</v>
      </c>
      <c r="B80" s="5">
        <f>[1]ModelBuildRaw!B80</f>
        <v>1.988219784376713E-2</v>
      </c>
      <c r="C80" s="5">
        <f>[1]ModelBuildRaw!C80</f>
        <v>-9.7062303747199848E-4</v>
      </c>
      <c r="D80" s="5">
        <f>[1]ModelBuildRaw!E80/100</f>
        <v>5.5E-2</v>
      </c>
      <c r="E80" s="5">
        <f>Historic_Domestic!S80</f>
        <v>1.0999999999999996</v>
      </c>
      <c r="F80" s="5">
        <f>Historic_Domestic!T80</f>
        <v>2.1053409197832482E-2</v>
      </c>
      <c r="G80" s="5">
        <f>[1]ModelBuildRaw!O80/100</f>
        <v>-3.4000000000000002E-2</v>
      </c>
      <c r="H80" s="5">
        <f>[1]ModelBuildRaw!L80</f>
        <v>13.9</v>
      </c>
      <c r="I80" s="5">
        <f t="shared" si="5"/>
        <v>1.4806912552701284E-2</v>
      </c>
      <c r="J80" s="5">
        <f t="shared" si="6"/>
        <v>1.6491437706739796E-2</v>
      </c>
      <c r="K80" s="5">
        <f>[1]ModelBuildRaw!P80</f>
        <v>0.34</v>
      </c>
      <c r="L80" s="5">
        <f>[1]ModelBuildRaw!Q80/100</f>
        <v>0</v>
      </c>
      <c r="M80" s="5">
        <f>[1]ModelBuildRaw!$R80</f>
        <v>0.77</v>
      </c>
      <c r="N80" s="5">
        <f t="shared" si="7"/>
        <v>2.3158750117615721E-2</v>
      </c>
      <c r="O80" s="5">
        <f t="shared" si="8"/>
        <v>2.5107349435098774E-2</v>
      </c>
      <c r="P80" s="5">
        <f t="shared" si="9"/>
        <v>1.3797573894805312E-2</v>
      </c>
    </row>
    <row r="81" spans="1:16" x14ac:dyDescent="0.2">
      <c r="A81" s="4">
        <f>[1]ModelBuildRaw!A81</f>
        <v>34973</v>
      </c>
      <c r="B81" s="5">
        <f>[1]ModelBuildRaw!B81</f>
        <v>1.3596891156212446E-2</v>
      </c>
      <c r="C81" s="5">
        <f>[1]ModelBuildRaw!C81</f>
        <v>2.3444765989379165E-2</v>
      </c>
      <c r="D81" s="5">
        <f>[1]ModelBuildRaw!E81/100</f>
        <v>4.9000000000000002E-2</v>
      </c>
      <c r="E81" s="5">
        <f>Historic_Domestic!S81</f>
        <v>0.70000000000000018</v>
      </c>
      <c r="F81" s="5">
        <f>Historic_Domestic!T81</f>
        <v>1.8630675863130185E-2</v>
      </c>
      <c r="G81" s="5">
        <f>[1]ModelBuildRaw!O81/100</f>
        <v>5.2000000000000005E-2</v>
      </c>
      <c r="H81" s="5">
        <f>[1]ModelBuildRaw!L81</f>
        <v>15.7</v>
      </c>
      <c r="I81" s="5">
        <f t="shared" si="5"/>
        <v>1.5562955364387869E-2</v>
      </c>
      <c r="J81" s="5">
        <f t="shared" si="6"/>
        <v>1.9295581507047424E-2</v>
      </c>
      <c r="K81" s="5">
        <f>[1]ModelBuildRaw!P81</f>
        <v>0.4</v>
      </c>
      <c r="L81" s="5">
        <f>[1]ModelBuildRaw!Q81/100</f>
        <v>0</v>
      </c>
      <c r="M81" s="5">
        <f>[1]ModelBuildRaw!$R81</f>
        <v>0.48</v>
      </c>
      <c r="N81" s="5">
        <f t="shared" si="7"/>
        <v>1.3041473104191133E-2</v>
      </c>
      <c r="O81" s="5">
        <f t="shared" si="8"/>
        <v>2.964499785322906E-2</v>
      </c>
      <c r="P81" s="5">
        <f t="shared" si="9"/>
        <v>1.6822622425144831E-2</v>
      </c>
    </row>
    <row r="82" spans="1:16" x14ac:dyDescent="0.2">
      <c r="A82" s="4">
        <f>[1]ModelBuildRaw!A82</f>
        <v>35065</v>
      </c>
      <c r="B82" s="5">
        <f>[1]ModelBuildRaw!B82</f>
        <v>1.891982769170136E-2</v>
      </c>
      <c r="C82" s="5">
        <f>[1]ModelBuildRaw!C82</f>
        <v>2.2298643743184295E-2</v>
      </c>
      <c r="D82" s="5">
        <f>[1]ModelBuildRaw!E82/100</f>
        <v>4.9000000000000002E-2</v>
      </c>
      <c r="E82" s="5">
        <f>Historic_Domestic!S82</f>
        <v>1.0999999999999996</v>
      </c>
      <c r="F82" s="5">
        <f>Historic_Domestic!T82</f>
        <v>2.0754431469445861E-2</v>
      </c>
      <c r="G82" s="5">
        <f>[1]ModelBuildRaw!O82/100</f>
        <v>3.4000000000000002E-2</v>
      </c>
      <c r="H82" s="5">
        <f>[1]ModelBuildRaw!L82</f>
        <v>20.7</v>
      </c>
      <c r="I82" s="5">
        <f t="shared" si="5"/>
        <v>1.4337918424353849E-2</v>
      </c>
      <c r="J82" s="5">
        <f t="shared" si="6"/>
        <v>1.6456704567099936E-2</v>
      </c>
      <c r="K82" s="5">
        <f>[1]ModelBuildRaw!P82</f>
        <v>0.55000000000000004</v>
      </c>
      <c r="L82" s="5">
        <f>[1]ModelBuildRaw!Q82/100</f>
        <v>0</v>
      </c>
      <c r="M82" s="5">
        <f>[1]ModelBuildRaw!$R82</f>
        <v>1.21</v>
      </c>
      <c r="N82" s="5">
        <f t="shared" si="7"/>
        <v>2.2829874616390439E-2</v>
      </c>
      <c r="O82" s="5">
        <f t="shared" si="8"/>
        <v>2.5104531271030999E-2</v>
      </c>
      <c r="P82" s="5">
        <f t="shared" si="9"/>
        <v>1.3784137357327251E-2</v>
      </c>
    </row>
    <row r="83" spans="1:16" x14ac:dyDescent="0.2">
      <c r="A83" s="4">
        <f>[1]ModelBuildRaw!A83</f>
        <v>35156</v>
      </c>
      <c r="B83" s="5">
        <f>[1]ModelBuildRaw!B83</f>
        <v>2.0012327787385067E-2</v>
      </c>
      <c r="C83" s="5">
        <f>[1]ModelBuildRaw!C83</f>
        <v>-5.4112349591125312E-2</v>
      </c>
      <c r="D83" s="5">
        <f>[1]ModelBuildRaw!E83/100</f>
        <v>8.8000000000000009E-2</v>
      </c>
      <c r="E83" s="5">
        <f>Historic_Domestic!S83</f>
        <v>1.7999999999999998</v>
      </c>
      <c r="F83" s="5">
        <f>Historic_Domestic!T83</f>
        <v>1.9694290802925944E-2</v>
      </c>
      <c r="G83" s="5">
        <f>[1]ModelBuildRaw!O83/100</f>
        <v>-0.121</v>
      </c>
      <c r="H83" s="5">
        <f>[1]ModelBuildRaw!L83</f>
        <v>20.2</v>
      </c>
      <c r="I83" s="5">
        <f t="shared" si="5"/>
        <v>1.4358594400798484E-2</v>
      </c>
      <c r="J83" s="5">
        <f t="shared" si="6"/>
        <v>1.0933744845448316E-2</v>
      </c>
      <c r="K83" s="5">
        <f>[1]ModelBuildRaw!P83</f>
        <v>0.62</v>
      </c>
      <c r="L83" s="5">
        <f>[1]ModelBuildRaw!Q83/100</f>
        <v>0</v>
      </c>
      <c r="M83" s="5">
        <f>[1]ModelBuildRaw!$R83</f>
        <v>1.55</v>
      </c>
      <c r="N83" s="5">
        <f t="shared" si="7"/>
        <v>3.5449723445266694E-2</v>
      </c>
      <c r="O83" s="5">
        <f t="shared" si="8"/>
        <v>1.7152844312436494E-2</v>
      </c>
      <c r="P83" s="5">
        <f t="shared" si="9"/>
        <v>8.2825339010798183E-3</v>
      </c>
    </row>
    <row r="84" spans="1:16" x14ac:dyDescent="0.2">
      <c r="A84" s="4">
        <f>[1]ModelBuildRaw!A84</f>
        <v>35247</v>
      </c>
      <c r="B84" s="5">
        <f>[1]ModelBuildRaw!B84</f>
        <v>2.4156005458975588E-2</v>
      </c>
      <c r="C84" s="5">
        <f>[1]ModelBuildRaw!C84</f>
        <v>-1.6376335448140638E-2</v>
      </c>
      <c r="D84" s="5">
        <f>[1]ModelBuildRaw!E84/100</f>
        <v>4.9000000000000002E-2</v>
      </c>
      <c r="E84" s="5">
        <f>Historic_Domestic!S84</f>
        <v>1.7000000000000002</v>
      </c>
      <c r="F84" s="5">
        <f>Historic_Domestic!T84</f>
        <v>-4.3956114730381093E-3</v>
      </c>
      <c r="G84" s="5">
        <f>[1]ModelBuildRaw!O84/100</f>
        <v>-0.25</v>
      </c>
      <c r="H84" s="5">
        <f>[1]ModelBuildRaw!L84</f>
        <v>21.6</v>
      </c>
      <c r="I84" s="5">
        <f t="shared" si="5"/>
        <v>8.7730314756136202E-3</v>
      </c>
      <c r="J84" s="5">
        <f t="shared" si="6"/>
        <v>8.9065486283427409E-3</v>
      </c>
      <c r="K84" s="5">
        <f>[1]ModelBuildRaw!P84</f>
        <v>0.62</v>
      </c>
      <c r="L84" s="5">
        <f>[1]ModelBuildRaw!Q84/100</f>
        <v>0</v>
      </c>
      <c r="M84" s="5">
        <f>[1]ModelBuildRaw!$R84</f>
        <v>1.58</v>
      </c>
      <c r="N84" s="5">
        <f t="shared" si="7"/>
        <v>-7.4725395041647866E-3</v>
      </c>
      <c r="O84" s="5">
        <f t="shared" si="8"/>
        <v>1.7300167841834899E-2</v>
      </c>
      <c r="P84" s="5">
        <f t="shared" si="9"/>
        <v>7.3885019260178444E-3</v>
      </c>
    </row>
    <row r="85" spans="1:16" x14ac:dyDescent="0.2">
      <c r="A85" s="4">
        <f>[1]ModelBuildRaw!A85</f>
        <v>35339</v>
      </c>
      <c r="B85" s="5">
        <f>[1]ModelBuildRaw!B85</f>
        <v>2.3846484062739804E-2</v>
      </c>
      <c r="C85" s="5">
        <f>[1]ModelBuildRaw!C85</f>
        <v>1.5045416747282407E-2</v>
      </c>
      <c r="D85" s="5">
        <f>[1]ModelBuildRaw!E85/100</f>
        <v>6.4000000000000001E-2</v>
      </c>
      <c r="E85" s="5">
        <f>Historic_Domestic!S85</f>
        <v>1.4000000000000004</v>
      </c>
      <c r="F85" s="5">
        <f>Historic_Domestic!T85</f>
        <v>0</v>
      </c>
      <c r="G85" s="5">
        <f>[1]ModelBuildRaw!O85/100</f>
        <v>-0.2</v>
      </c>
      <c r="H85" s="5">
        <f>[1]ModelBuildRaw!L85</f>
        <v>22</v>
      </c>
      <c r="I85" s="5">
        <f t="shared" si="5"/>
        <v>1.1553704E-2</v>
      </c>
      <c r="J85" s="5">
        <f t="shared" si="6"/>
        <v>1.1731399999999996E-2</v>
      </c>
      <c r="K85" s="5">
        <f>[1]ModelBuildRaw!P85</f>
        <v>0.55000000000000004</v>
      </c>
      <c r="L85" s="5">
        <f>[1]ModelBuildRaw!Q85/100</f>
        <v>0</v>
      </c>
      <c r="M85" s="5">
        <f>[1]ModelBuildRaw!$R85</f>
        <v>1.22</v>
      </c>
      <c r="N85" s="5">
        <f t="shared" si="7"/>
        <v>0</v>
      </c>
      <c r="O85" s="5">
        <f t="shared" si="8"/>
        <v>2.1194599999999997E-2</v>
      </c>
      <c r="P85" s="5">
        <f t="shared" si="9"/>
        <v>1.0272599999999998E-2</v>
      </c>
    </row>
    <row r="86" spans="1:16" x14ac:dyDescent="0.2">
      <c r="A86" s="4">
        <f>[1]ModelBuildRaw!A86</f>
        <v>35431</v>
      </c>
      <c r="B86" s="5">
        <f>[1]ModelBuildRaw!B86</f>
        <v>2.2777449678480857E-2</v>
      </c>
      <c r="C86" s="5">
        <f>[1]ModelBuildRaw!C86</f>
        <v>-1.6013986363493833E-3</v>
      </c>
      <c r="D86" s="5">
        <f>[1]ModelBuildRaw!E86/100</f>
        <v>5.7000000000000002E-2</v>
      </c>
      <c r="E86" s="5">
        <f>Historic_Domestic!S86</f>
        <v>1.5</v>
      </c>
      <c r="F86" s="5">
        <f>Historic_Domestic!T86</f>
        <v>0.11139631755594936</v>
      </c>
      <c r="G86" s="5">
        <f>[1]ModelBuildRaw!O86/100</f>
        <v>-0.18600000000000003</v>
      </c>
      <c r="H86" s="5">
        <f>[1]ModelBuildRaw!L86</f>
        <v>22.1</v>
      </c>
      <c r="I86" s="5">
        <f t="shared" si="5"/>
        <v>2.532962140394469E-2</v>
      </c>
      <c r="J86" s="5">
        <f t="shared" si="6"/>
        <v>2.3901244399427302E-2</v>
      </c>
      <c r="K86" s="5">
        <f>[1]ModelBuildRaw!P86</f>
        <v>0.47</v>
      </c>
      <c r="L86" s="5">
        <f>[1]ModelBuildRaw!Q86/100</f>
        <v>0</v>
      </c>
      <c r="M86" s="5">
        <f>[1]ModelBuildRaw!$R86</f>
        <v>1.57</v>
      </c>
      <c r="N86" s="5">
        <f t="shared" si="7"/>
        <v>0.16709447633392405</v>
      </c>
      <c r="O86" s="5">
        <f t="shared" si="8"/>
        <v>2.334985462538933E-2</v>
      </c>
      <c r="P86" s="5">
        <f t="shared" si="9"/>
        <v>1.6239811925098803E-2</v>
      </c>
    </row>
    <row r="87" spans="1:16" x14ac:dyDescent="0.2">
      <c r="A87" s="4">
        <f>[1]ModelBuildRaw!A87</f>
        <v>35521</v>
      </c>
      <c r="B87" s="5">
        <f>[1]ModelBuildRaw!B87</f>
        <v>2.0522557010826562E-2</v>
      </c>
      <c r="C87" s="5">
        <f>[1]ModelBuildRaw!C87</f>
        <v>-9.544358262459969E-2</v>
      </c>
      <c r="D87" s="5">
        <f>[1]ModelBuildRaw!E87/100</f>
        <v>7.2999999999999995E-2</v>
      </c>
      <c r="E87" s="5">
        <f>Historic_Domestic!S87</f>
        <v>1.7999999999999998</v>
      </c>
      <c r="F87" s="5">
        <f>Historic_Domestic!T87</f>
        <v>9.5014656973035544E-2</v>
      </c>
      <c r="G87" s="5">
        <f>[1]ModelBuildRaw!O87/100</f>
        <v>-0.155</v>
      </c>
      <c r="H87" s="5">
        <f>[1]ModelBuildRaw!L87</f>
        <v>21.8</v>
      </c>
      <c r="I87" s="5">
        <f t="shared" si="5"/>
        <v>2.3192221007547042E-2</v>
      </c>
      <c r="J87" s="5">
        <f t="shared" si="6"/>
        <v>1.9683937744528458E-2</v>
      </c>
      <c r="K87" s="5">
        <f>[1]ModelBuildRaw!P87</f>
        <v>0.43</v>
      </c>
      <c r="L87" s="5">
        <f>[1]ModelBuildRaw!Q87/100</f>
        <v>0</v>
      </c>
      <c r="M87" s="5">
        <f>[1]ModelBuildRaw!$R87</f>
        <v>1.26</v>
      </c>
      <c r="N87" s="5">
        <f t="shared" si="7"/>
        <v>0.17102638255146396</v>
      </c>
      <c r="O87" s="5">
        <f t="shared" si="8"/>
        <v>2.0635582723776191E-2</v>
      </c>
      <c r="P87" s="5">
        <f t="shared" si="9"/>
        <v>1.3821653885522613E-2</v>
      </c>
    </row>
    <row r="88" spans="1:16" x14ac:dyDescent="0.2">
      <c r="A88" s="4">
        <f>[1]ModelBuildRaw!A88</f>
        <v>35612</v>
      </c>
      <c r="B88" s="5">
        <f>[1]ModelBuildRaw!B88</f>
        <v>1.6796693267443222E-2</v>
      </c>
      <c r="C88" s="5">
        <f>[1]ModelBuildRaw!C88</f>
        <v>-1.6760925979408346E-2</v>
      </c>
      <c r="D88" s="5">
        <f>[1]ModelBuildRaw!E88/100</f>
        <v>6.7000000000000004E-2</v>
      </c>
      <c r="E88" s="5">
        <f>Historic_Domestic!S88</f>
        <v>1.4000000000000004</v>
      </c>
      <c r="F88" s="5">
        <f>Historic_Domestic!T88</f>
        <v>0.14815413353268228</v>
      </c>
      <c r="G88" s="5">
        <f>[1]ModelBuildRaw!O88/100</f>
        <v>-0.10300000000000001</v>
      </c>
      <c r="H88" s="5">
        <f>[1]ModelBuildRaw!L88</f>
        <v>26</v>
      </c>
      <c r="I88" s="5">
        <f t="shared" si="5"/>
        <v>3.1257028033156088E-2</v>
      </c>
      <c r="J88" s="5">
        <f t="shared" si="6"/>
        <v>2.8942910154892296E-2</v>
      </c>
      <c r="K88" s="5">
        <f>[1]ModelBuildRaw!P88</f>
        <v>0.32</v>
      </c>
      <c r="L88" s="5">
        <f>[1]ModelBuildRaw!Q88/100</f>
        <v>0</v>
      </c>
      <c r="M88" s="5">
        <f>[1]ModelBuildRaw!$R88</f>
        <v>1.06</v>
      </c>
      <c r="N88" s="5">
        <f t="shared" si="7"/>
        <v>0.20741578694575524</v>
      </c>
      <c r="O88" s="5">
        <f t="shared" si="8"/>
        <v>2.4928528627424191E-2</v>
      </c>
      <c r="P88" s="5">
        <f t="shared" si="9"/>
        <v>1.8746779391455776E-2</v>
      </c>
    </row>
    <row r="89" spans="1:16" x14ac:dyDescent="0.2">
      <c r="A89" s="4">
        <f>[1]ModelBuildRaw!A89</f>
        <v>35704</v>
      </c>
      <c r="B89" s="5">
        <f>[1]ModelBuildRaw!B89</f>
        <v>2.6589988854415568E-2</v>
      </c>
      <c r="C89" s="5">
        <f>[1]ModelBuildRaw!C89</f>
        <v>-6.2883626356213264E-4</v>
      </c>
      <c r="D89" s="5">
        <f>[1]ModelBuildRaw!E89/100</f>
        <v>4.4999999999999998E-2</v>
      </c>
      <c r="E89" s="5">
        <f>Historic_Domestic!S89</f>
        <v>0.90000000000000036</v>
      </c>
      <c r="F89" s="5">
        <f>Historic_Domestic!T89</f>
        <v>0.20716422477269955</v>
      </c>
      <c r="G89" s="5">
        <f>[1]ModelBuildRaw!O89/100</f>
        <v>-0.22399999999999998</v>
      </c>
      <c r="H89" s="5">
        <f>[1]ModelBuildRaw!L89</f>
        <v>38.200000000000003</v>
      </c>
      <c r="I89" s="5">
        <f t="shared" si="5"/>
        <v>3.9324391455050442E-2</v>
      </c>
      <c r="J89" s="5">
        <f t="shared" si="6"/>
        <v>3.9655289484518824E-2</v>
      </c>
      <c r="K89" s="5">
        <f>[1]ModelBuildRaw!P89</f>
        <v>0.09</v>
      </c>
      <c r="L89" s="5">
        <f>[1]ModelBuildRaw!Q89/100</f>
        <v>0</v>
      </c>
      <c r="M89" s="5">
        <f>[1]ModelBuildRaw!$R89</f>
        <v>0.39</v>
      </c>
      <c r="N89" s="5">
        <f t="shared" si="7"/>
        <v>0.18644780229542968</v>
      </c>
      <c r="O89" s="5">
        <f t="shared" si="8"/>
        <v>2.7158876666548211E-2</v>
      </c>
      <c r="P89" s="5">
        <f t="shared" si="9"/>
        <v>2.2188111410582072E-2</v>
      </c>
    </row>
    <row r="90" spans="1:16" x14ac:dyDescent="0.2">
      <c r="A90" s="4">
        <f>[1]ModelBuildRaw!A90</f>
        <v>35796</v>
      </c>
      <c r="B90" s="5">
        <f>[1]ModelBuildRaw!B90</f>
        <v>1.5411175182455026E-2</v>
      </c>
      <c r="C90" s="5">
        <f>[1]ModelBuildRaw!C90</f>
        <v>1.0252481485678354E-2</v>
      </c>
      <c r="D90" s="5">
        <f>[1]ModelBuildRaw!E90/100</f>
        <v>4.7E-2</v>
      </c>
      <c r="E90" s="5">
        <f>Historic_Domestic!S90</f>
        <v>0.60000000000000053</v>
      </c>
      <c r="F90" s="5">
        <f>Historic_Domestic!T90</f>
        <v>0.16130930070627428</v>
      </c>
      <c r="G90" s="5">
        <f>[1]ModelBuildRaw!O90/100</f>
        <v>-0.10199999999999999</v>
      </c>
      <c r="H90" s="5">
        <f>[1]ModelBuildRaw!L90</f>
        <v>28.7</v>
      </c>
      <c r="I90" s="5">
        <f t="shared" si="5"/>
        <v>3.4564065033504732E-2</v>
      </c>
      <c r="J90" s="5">
        <f t="shared" si="6"/>
        <v>3.6642385390949994E-2</v>
      </c>
      <c r="K90" s="5">
        <f>[1]ModelBuildRaw!P90</f>
        <v>7.0000000000000007E-2</v>
      </c>
      <c r="L90" s="5">
        <f>[1]ModelBuildRaw!Q90/100</f>
        <v>0</v>
      </c>
      <c r="M90" s="5">
        <f>[1]ModelBuildRaw!$R90</f>
        <v>0.51</v>
      </c>
      <c r="N90" s="5">
        <f t="shared" si="7"/>
        <v>9.6785580423764658E-2</v>
      </c>
      <c r="O90" s="5">
        <f t="shared" si="8"/>
        <v>2.8378273406385858E-2</v>
      </c>
      <c r="P90" s="5">
        <f t="shared" si="9"/>
        <v>2.1103671673793324E-2</v>
      </c>
    </row>
    <row r="91" spans="1:16" x14ac:dyDescent="0.2">
      <c r="A91" s="4">
        <f>[1]ModelBuildRaw!A91</f>
        <v>35886</v>
      </c>
      <c r="B91" s="5">
        <f>[1]ModelBuildRaw!B91</f>
        <v>3.1440719593075851E-2</v>
      </c>
      <c r="C91" s="5">
        <f>[1]ModelBuildRaw!C91</f>
        <v>1.8596580174493921E-2</v>
      </c>
      <c r="D91" s="5">
        <f>[1]ModelBuildRaw!E91/100</f>
        <v>4.8000000000000001E-2</v>
      </c>
      <c r="E91" s="5">
        <f>Historic_Domestic!S91</f>
        <v>0.79999999999999982</v>
      </c>
      <c r="F91" s="5">
        <f>Historic_Domestic!T91</f>
        <v>0.16826593060409578</v>
      </c>
      <c r="G91" s="5">
        <f>[1]ModelBuildRaw!O91/100</f>
        <v>-6.8000000000000005E-2</v>
      </c>
      <c r="H91" s="5">
        <f>[1]ModelBuildRaw!L91</f>
        <v>26.2</v>
      </c>
      <c r="I91" s="5">
        <f t="shared" si="5"/>
        <v>3.4798565043523966E-2</v>
      </c>
      <c r="J91" s="5">
        <f t="shared" si="6"/>
        <v>3.5907757956069625E-2</v>
      </c>
      <c r="K91" s="5">
        <f>[1]ModelBuildRaw!P91</f>
        <v>-0.05</v>
      </c>
      <c r="L91" s="5">
        <f>[1]ModelBuildRaw!Q91/100</f>
        <v>0</v>
      </c>
      <c r="M91" s="5">
        <f>[1]ModelBuildRaw!$R91</f>
        <v>0.34</v>
      </c>
      <c r="N91" s="5">
        <f t="shared" si="7"/>
        <v>0.13461274448327659</v>
      </c>
      <c r="O91" s="5">
        <f t="shared" si="8"/>
        <v>2.7554543074733387E-2</v>
      </c>
      <c r="P91" s="5">
        <f t="shared" si="9"/>
        <v>2.092993828860875E-2</v>
      </c>
    </row>
    <row r="92" spans="1:16" x14ac:dyDescent="0.2">
      <c r="A92" s="4">
        <f>[1]ModelBuildRaw!A92</f>
        <v>35977</v>
      </c>
      <c r="B92" s="5">
        <f>[1]ModelBuildRaw!B92</f>
        <v>2.3827860442171011E-2</v>
      </c>
      <c r="C92" s="5">
        <f>[1]ModelBuildRaw!C92</f>
        <v>-4.2658522754237963E-3</v>
      </c>
      <c r="D92" s="5">
        <f>[1]ModelBuildRaw!E92/100</f>
        <v>6.9000000000000006E-2</v>
      </c>
      <c r="E92" s="5">
        <f>Historic_Domestic!S92</f>
        <v>0.60000000000000053</v>
      </c>
      <c r="F92" s="5">
        <f>Historic_Domestic!T92</f>
        <v>0.16507975035944861</v>
      </c>
      <c r="G92" s="5">
        <f>[1]ModelBuildRaw!O92/100</f>
        <v>-8.5999999999999993E-2</v>
      </c>
      <c r="H92" s="5">
        <f>[1]ModelBuildRaw!L92</f>
        <v>45.3</v>
      </c>
      <c r="I92" s="5">
        <f t="shared" si="5"/>
        <v>3.6635479521782588E-2</v>
      </c>
      <c r="J92" s="5">
        <f t="shared" si="6"/>
        <v>3.7080409838508216E-2</v>
      </c>
      <c r="K92" s="5">
        <f>[1]ModelBuildRaw!P92</f>
        <v>0.14000000000000001</v>
      </c>
      <c r="L92" s="5">
        <f>[1]ModelBuildRaw!Q92/100</f>
        <v>0</v>
      </c>
      <c r="M92" s="5">
        <f>[1]ModelBuildRaw!$R92</f>
        <v>7.0000000000000007E-2</v>
      </c>
      <c r="N92" s="5">
        <f t="shared" si="7"/>
        <v>9.9047850215669253E-2</v>
      </c>
      <c r="O92" s="5">
        <f t="shared" si="8"/>
        <v>2.8314669691186459E-2</v>
      </c>
      <c r="P92" s="5">
        <f t="shared" si="9"/>
        <v>2.1196098968411379E-2</v>
      </c>
    </row>
    <row r="93" spans="1:16" x14ac:dyDescent="0.2">
      <c r="A93" s="4">
        <f>[1]ModelBuildRaw!A93</f>
        <v>36069</v>
      </c>
      <c r="B93" s="5">
        <f>[1]ModelBuildRaw!B93</f>
        <v>2.5050603672554163E-2</v>
      </c>
      <c r="C93" s="5">
        <f>[1]ModelBuildRaw!C93</f>
        <v>-2.7630601481989947E-3</v>
      </c>
      <c r="D93" s="5">
        <f>[1]ModelBuildRaw!E93/100</f>
        <v>8.1000000000000003E-2</v>
      </c>
      <c r="E93" s="5">
        <f>Historic_Domestic!S93</f>
        <v>0.60000000000000053</v>
      </c>
      <c r="F93" s="5">
        <f>Historic_Domestic!T93</f>
        <v>0.10624273891751747</v>
      </c>
      <c r="G93" s="5">
        <f>[1]ModelBuildRaw!O93/100</f>
        <v>-5.2000000000000005E-2</v>
      </c>
      <c r="H93" s="5">
        <f>[1]ModelBuildRaw!L93</f>
        <v>45.7</v>
      </c>
      <c r="I93" s="5">
        <f t="shared" si="5"/>
        <v>2.9755273362688083E-2</v>
      </c>
      <c r="J93" s="5">
        <f t="shared" si="6"/>
        <v>3.0245137708264751E-2</v>
      </c>
      <c r="K93" s="5">
        <f>[1]ModelBuildRaw!P93</f>
        <v>0.11</v>
      </c>
      <c r="L93" s="5">
        <f>[1]ModelBuildRaw!Q93/100</f>
        <v>0</v>
      </c>
      <c r="M93" s="5">
        <f>[1]ModelBuildRaw!$R93</f>
        <v>0.17</v>
      </c>
      <c r="N93" s="5">
        <f t="shared" si="7"/>
        <v>6.3745643350510542E-2</v>
      </c>
      <c r="O93" s="5">
        <f t="shared" si="8"/>
        <v>2.9307191237200395E-2</v>
      </c>
      <c r="P93" s="5">
        <f t="shared" si="9"/>
        <v>1.9753792004728453E-2</v>
      </c>
    </row>
    <row r="94" spans="1:16" x14ac:dyDescent="0.2">
      <c r="A94" s="4">
        <f>[1]ModelBuildRaw!A94</f>
        <v>36161</v>
      </c>
      <c r="B94" s="5">
        <f>[1]ModelBuildRaw!B94</f>
        <v>1.2790045053977385E-2</v>
      </c>
      <c r="C94" s="5">
        <f>[1]ModelBuildRaw!C94</f>
        <v>3.3507224627141362E-2</v>
      </c>
      <c r="D94" s="5">
        <f>[1]ModelBuildRaw!E94/100</f>
        <v>5.2999999999999999E-2</v>
      </c>
      <c r="E94" s="5">
        <f>Historic_Domestic!S94</f>
        <v>1</v>
      </c>
      <c r="F94" s="5">
        <f>Historic_Domestic!T94</f>
        <v>1.9560525854493572E-2</v>
      </c>
      <c r="G94" s="5">
        <f>[1]ModelBuildRaw!O94/100</f>
        <v>6.9000000000000006E-2</v>
      </c>
      <c r="H94" s="5">
        <f>[1]ModelBuildRaw!L94</f>
        <v>33</v>
      </c>
      <c r="I94" s="5">
        <f t="shared" si="5"/>
        <v>1.4843413691951792E-2</v>
      </c>
      <c r="J94" s="5">
        <f t="shared" si="6"/>
        <v>1.708940497009408E-2</v>
      </c>
      <c r="K94" s="5">
        <f>[1]ModelBuildRaw!P94</f>
        <v>0.26</v>
      </c>
      <c r="L94" s="5">
        <f>[1]ModelBuildRaw!Q94/100</f>
        <v>0</v>
      </c>
      <c r="M94" s="5">
        <f>[1]ModelBuildRaw!$R94</f>
        <v>0.76</v>
      </c>
      <c r="N94" s="5">
        <f t="shared" si="7"/>
        <v>1.9560525854493572E-2</v>
      </c>
      <c r="O94" s="5">
        <f t="shared" si="8"/>
        <v>2.6228508711235676E-2</v>
      </c>
      <c r="P94" s="5">
        <f t="shared" si="9"/>
        <v>1.4510164844311191E-2</v>
      </c>
    </row>
    <row r="95" spans="1:16" x14ac:dyDescent="0.2">
      <c r="A95" s="4">
        <f>[1]ModelBuildRaw!A95</f>
        <v>36251</v>
      </c>
      <c r="B95" s="5">
        <f>[1]ModelBuildRaw!B95</f>
        <v>3.1158208898428336E-3</v>
      </c>
      <c r="C95" s="5">
        <f>[1]ModelBuildRaw!C95</f>
        <v>8.3441404194659098E-3</v>
      </c>
      <c r="D95" s="5">
        <f>[1]ModelBuildRaw!E95/100</f>
        <v>4.7E-2</v>
      </c>
      <c r="E95" s="5">
        <f>Historic_Domestic!S95</f>
        <v>1.2999999999999998</v>
      </c>
      <c r="F95" s="5">
        <f>Historic_Domestic!T95</f>
        <v>7.4658165108032054E-3</v>
      </c>
      <c r="G95" s="5">
        <f>[1]ModelBuildRaw!O95/100</f>
        <v>-1.8000000000000002E-2</v>
      </c>
      <c r="H95" s="5">
        <f>[1]ModelBuildRaw!L95</f>
        <v>28.9</v>
      </c>
      <c r="I95" s="5">
        <f t="shared" si="5"/>
        <v>1.1694485435464077E-2</v>
      </c>
      <c r="J95" s="5">
        <f t="shared" si="6"/>
        <v>1.3370126301509541E-2</v>
      </c>
      <c r="K95" s="5">
        <f>[1]ModelBuildRaw!P95</f>
        <v>0.28000000000000003</v>
      </c>
      <c r="L95" s="5">
        <f>[1]ModelBuildRaw!Q95/100</f>
        <v>0</v>
      </c>
      <c r="M95" s="5">
        <f>[1]ModelBuildRaw!$R95</f>
        <v>1.03</v>
      </c>
      <c r="N95" s="5">
        <f t="shared" si="7"/>
        <v>9.7055614640441656E-3</v>
      </c>
      <c r="O95" s="5">
        <f t="shared" si="8"/>
        <v>2.2581598244491463E-2</v>
      </c>
      <c r="P95" s="5">
        <f t="shared" si="9"/>
        <v>1.1528730419174991E-2</v>
      </c>
    </row>
    <row r="96" spans="1:16" x14ac:dyDescent="0.2">
      <c r="A96" s="4">
        <f>[1]ModelBuildRaw!A96</f>
        <v>36342</v>
      </c>
      <c r="B96" s="5">
        <f>[1]ModelBuildRaw!B96</f>
        <v>2.5473142236748934E-2</v>
      </c>
      <c r="C96" s="5">
        <f>[1]ModelBuildRaw!C96</f>
        <v>-1.8956669920385063E-3</v>
      </c>
      <c r="D96" s="5">
        <f>[1]ModelBuildRaw!E96/100</f>
        <v>6.7000000000000004E-2</v>
      </c>
      <c r="E96" s="5">
        <f>Historic_Domestic!S96</f>
        <v>1.5</v>
      </c>
      <c r="F96" s="5">
        <f>Historic_Domestic!T96</f>
        <v>1.9928917827715064E-2</v>
      </c>
      <c r="G96" s="5">
        <f>[1]ModelBuildRaw!O96/100</f>
        <v>-7.400000000000001E-2</v>
      </c>
      <c r="H96" s="5">
        <f>[1]ModelBuildRaw!L96</f>
        <v>28.5</v>
      </c>
      <c r="I96" s="5">
        <f t="shared" si="5"/>
        <v>1.4013926708893292E-2</v>
      </c>
      <c r="J96" s="5">
        <f t="shared" si="6"/>
        <v>1.3275202170799139E-2</v>
      </c>
      <c r="K96" s="5">
        <f>[1]ModelBuildRaw!P96</f>
        <v>0.27</v>
      </c>
      <c r="L96" s="5">
        <f>[1]ModelBuildRaw!Q96/100</f>
        <v>0</v>
      </c>
      <c r="M96" s="5">
        <f>[1]ModelBuildRaw!$R96</f>
        <v>1.02</v>
      </c>
      <c r="N96" s="5">
        <f t="shared" si="7"/>
        <v>2.9893376741572594E-2</v>
      </c>
      <c r="O96" s="5">
        <f t="shared" si="8"/>
        <v>2.0563574694867859E-2</v>
      </c>
      <c r="P96" s="5">
        <f t="shared" si="9"/>
        <v>1.0634323800153691E-2</v>
      </c>
    </row>
    <row r="97" spans="1:16" x14ac:dyDescent="0.2">
      <c r="A97" s="4">
        <f>[1]ModelBuildRaw!A97</f>
        <v>36434</v>
      </c>
      <c r="B97" s="5">
        <f>[1]ModelBuildRaw!B97</f>
        <v>2.4105068163341518E-2</v>
      </c>
      <c r="C97" s="5">
        <f>[1]ModelBuildRaw!C97</f>
        <v>1.5440421454730692E-2</v>
      </c>
      <c r="D97" s="5">
        <f>[1]ModelBuildRaw!E97/100</f>
        <v>9.0999999999999998E-2</v>
      </c>
      <c r="E97" s="5">
        <f>Historic_Domestic!S97</f>
        <v>1.5</v>
      </c>
      <c r="F97" s="5">
        <f>Historic_Domestic!T97</f>
        <v>2.9712897318511733E-2</v>
      </c>
      <c r="G97" s="5">
        <f>[1]ModelBuildRaw!O97/100</f>
        <v>-8.5999999999999993E-2</v>
      </c>
      <c r="H97" s="5">
        <f>[1]ModelBuildRaw!L97</f>
        <v>28.8</v>
      </c>
      <c r="I97" s="5">
        <f t="shared" si="5"/>
        <v>1.701959493907167E-2</v>
      </c>
      <c r="J97" s="5">
        <f t="shared" si="6"/>
        <v>1.4411836420183462E-2</v>
      </c>
      <c r="K97" s="5">
        <f>[1]ModelBuildRaw!P97</f>
        <v>0.21</v>
      </c>
      <c r="L97" s="5">
        <f>[1]ModelBuildRaw!Q97/100</f>
        <v>0</v>
      </c>
      <c r="M97" s="5">
        <f>[1]ModelBuildRaw!$R97</f>
        <v>1.1200000000000001</v>
      </c>
      <c r="N97" s="5">
        <f t="shared" si="7"/>
        <v>4.4569345977767599E-2</v>
      </c>
      <c r="O97" s="5">
        <f t="shared" si="8"/>
        <v>2.0861614278116506E-2</v>
      </c>
      <c r="P97" s="5">
        <f t="shared" si="9"/>
        <v>1.1233925199267674E-2</v>
      </c>
    </row>
    <row r="98" spans="1:16" x14ac:dyDescent="0.2">
      <c r="A98" s="4">
        <f>[1]ModelBuildRaw!A98</f>
        <v>36526</v>
      </c>
      <c r="B98" s="5">
        <f>[1]ModelBuildRaw!B98</f>
        <v>2.7483526958113996E-2</v>
      </c>
      <c r="C98" s="5">
        <f>[1]ModelBuildRaw!C98</f>
        <v>-1.6618674843459112E-2</v>
      </c>
      <c r="D98" s="5">
        <f>[1]ModelBuildRaw!E98/100</f>
        <v>4.2999999999999997E-2</v>
      </c>
      <c r="E98" s="5">
        <f>Historic_Domestic!S98</f>
        <v>1.2000000000000002</v>
      </c>
      <c r="F98" s="5">
        <f>Historic_Domestic!T98</f>
        <v>2.3136253368028808E-2</v>
      </c>
      <c r="G98" s="5">
        <f>[1]ModelBuildRaw!O98/100</f>
        <v>-8.900000000000001E-2</v>
      </c>
      <c r="H98" s="5">
        <f>[1]ModelBuildRaw!L98</f>
        <v>27</v>
      </c>
      <c r="I98" s="5">
        <f t="shared" si="5"/>
        <v>1.3845462040537243E-2</v>
      </c>
      <c r="J98" s="5">
        <f t="shared" si="6"/>
        <v>1.5962007962524005E-2</v>
      </c>
      <c r="K98" s="5">
        <f>[1]ModelBuildRaw!P98</f>
        <v>-0.47</v>
      </c>
      <c r="L98" s="5">
        <f>[1]ModelBuildRaw!Q98/100</f>
        <v>0</v>
      </c>
      <c r="M98" s="5">
        <f>[1]ModelBuildRaw!$R98</f>
        <v>0.15</v>
      </c>
      <c r="N98" s="5">
        <f t="shared" si="7"/>
        <v>2.7763504041634572E-2</v>
      </c>
      <c r="O98" s="5">
        <f t="shared" si="8"/>
        <v>2.4010555880709501E-2</v>
      </c>
      <c r="P98" s="5">
        <f t="shared" si="9"/>
        <v>1.3126105721125023E-2</v>
      </c>
    </row>
    <row r="99" spans="1:16" x14ac:dyDescent="0.2">
      <c r="A99" s="4">
        <f>[1]ModelBuildRaw!A99</f>
        <v>36617</v>
      </c>
      <c r="B99" s="5">
        <f>[1]ModelBuildRaw!B99</f>
        <v>3.3313679854507096E-2</v>
      </c>
      <c r="C99" s="5">
        <f>[1]ModelBuildRaw!C99</f>
        <v>4.2405369723547519E-2</v>
      </c>
      <c r="D99" s="5">
        <f>[1]ModelBuildRaw!E99/100</f>
        <v>0.10199999999999999</v>
      </c>
      <c r="E99" s="5">
        <f>Historic_Domestic!S99</f>
        <v>0.70000000000000018</v>
      </c>
      <c r="F99" s="5">
        <f>Historic_Domestic!T99</f>
        <v>3.6515212975097473E-2</v>
      </c>
      <c r="G99" s="5">
        <f>[1]ModelBuildRaw!O99/100</f>
        <v>-0.10300000000000001</v>
      </c>
      <c r="H99" s="5">
        <f>[1]ModelBuildRaw!L99</f>
        <v>33.5</v>
      </c>
      <c r="I99" s="5">
        <f t="shared" si="5"/>
        <v>2.1710906145170267E-2</v>
      </c>
      <c r="J99" s="5">
        <f t="shared" si="6"/>
        <v>2.1373281836955998E-2</v>
      </c>
      <c r="K99" s="5">
        <f>[1]ModelBuildRaw!P99</f>
        <v>-0.35</v>
      </c>
      <c r="L99" s="5">
        <f>[1]ModelBuildRaw!Q99/100</f>
        <v>0</v>
      </c>
      <c r="M99" s="5">
        <f>[1]ModelBuildRaw!$R99</f>
        <v>0.15</v>
      </c>
      <c r="N99" s="5">
        <f t="shared" si="7"/>
        <v>2.5560649082568238E-2</v>
      </c>
      <c r="O99" s="5">
        <f t="shared" si="8"/>
        <v>2.9437358377359116E-2</v>
      </c>
      <c r="P99" s="5">
        <f t="shared" si="9"/>
        <v>1.7334105878917407E-2</v>
      </c>
    </row>
    <row r="100" spans="1:16" x14ac:dyDescent="0.2">
      <c r="A100" s="4">
        <f>[1]ModelBuildRaw!A100</f>
        <v>36708</v>
      </c>
      <c r="B100" s="5">
        <f>[1]ModelBuildRaw!B100</f>
        <v>1.3486452104680744E-2</v>
      </c>
      <c r="C100" s="5">
        <f>[1]ModelBuildRaw!C100</f>
        <v>1.3293596612618974E-2</v>
      </c>
      <c r="D100" s="5">
        <f>[1]ModelBuildRaw!E100/100</f>
        <v>3.1E-2</v>
      </c>
      <c r="E100" s="5">
        <f>Historic_Domestic!S100</f>
        <v>9.9999999999999645E-2</v>
      </c>
      <c r="F100" s="5">
        <f>Historic_Domestic!T100</f>
        <v>9.1211960745610901E-2</v>
      </c>
      <c r="G100" s="5">
        <f>[1]ModelBuildRaw!O100/100</f>
        <v>-5.7999999999999996E-2</v>
      </c>
      <c r="H100" s="5">
        <f>[1]ModelBuildRaw!L100</f>
        <v>21.9</v>
      </c>
      <c r="I100" s="5">
        <f t="shared" si="5"/>
        <v>2.607804474039915E-2</v>
      </c>
      <c r="J100" s="5">
        <f t="shared" si="6"/>
        <v>3.2355967115699852E-2</v>
      </c>
      <c r="K100" s="5">
        <f>[1]ModelBuildRaw!P100</f>
        <v>-0.18</v>
      </c>
      <c r="L100" s="5">
        <f>[1]ModelBuildRaw!Q100/100</f>
        <v>0</v>
      </c>
      <c r="M100" s="5">
        <f>[1]ModelBuildRaw!$R100</f>
        <v>-0.43</v>
      </c>
      <c r="N100" s="5">
        <f t="shared" si="7"/>
        <v>9.1211960745610585E-3</v>
      </c>
      <c r="O100" s="5">
        <f t="shared" si="8"/>
        <v>3.335282692637645E-2</v>
      </c>
      <c r="P100" s="5">
        <f t="shared" si="9"/>
        <v>2.1820055586822269E-2</v>
      </c>
    </row>
    <row r="101" spans="1:16" x14ac:dyDescent="0.2">
      <c r="A101" s="4">
        <f>[1]ModelBuildRaw!A101</f>
        <v>36800</v>
      </c>
      <c r="B101" s="5">
        <f>[1]ModelBuildRaw!B101</f>
        <v>1.201329540127364E-2</v>
      </c>
      <c r="C101" s="5">
        <f>[1]ModelBuildRaw!C101</f>
        <v>1.7990071680636349E-2</v>
      </c>
      <c r="D101" s="5">
        <f>[1]ModelBuildRaw!E101/100</f>
        <v>4.4999999999999998E-2</v>
      </c>
      <c r="E101" s="5">
        <f>Historic_Domestic!S101</f>
        <v>-0.20000000000000018</v>
      </c>
      <c r="F101" s="5">
        <f>Historic_Domestic!T101</f>
        <v>0.10242864101695678</v>
      </c>
      <c r="G101" s="5">
        <f>[1]ModelBuildRaw!O101/100</f>
        <v>-7.0000000000000007E-2</v>
      </c>
      <c r="H101" s="5">
        <f>[1]ModelBuildRaw!L101</f>
        <v>31.7</v>
      </c>
      <c r="I101" s="5">
        <f t="shared" si="5"/>
        <v>2.9684363296652527E-2</v>
      </c>
      <c r="J101" s="5">
        <f t="shared" si="6"/>
        <v>3.5973242512862921E-2</v>
      </c>
      <c r="K101" s="5">
        <f>[1]ModelBuildRaw!P101</f>
        <v>0.01</v>
      </c>
      <c r="L101" s="5">
        <f>[1]ModelBuildRaw!Q101/100</f>
        <v>0</v>
      </c>
      <c r="M101" s="5">
        <f>[1]ModelBuildRaw!$R101</f>
        <v>-0.77</v>
      </c>
      <c r="N101" s="5">
        <f t="shared" si="7"/>
        <v>-2.0485728203391375E-2</v>
      </c>
      <c r="O101" s="5">
        <f t="shared" si="8"/>
        <v>3.4966953469819553E-2</v>
      </c>
      <c r="P101" s="5">
        <f t="shared" si="9"/>
        <v>2.3189235088522244E-2</v>
      </c>
    </row>
    <row r="102" spans="1:16" x14ac:dyDescent="0.2">
      <c r="A102" s="4">
        <f>[1]ModelBuildRaw!A102</f>
        <v>36892</v>
      </c>
      <c r="B102" s="5">
        <f>[1]ModelBuildRaw!B102</f>
        <v>1.8496832019482279E-3</v>
      </c>
      <c r="C102" s="5">
        <f>[1]ModelBuildRaw!C102</f>
        <v>6.913856816680744E-2</v>
      </c>
      <c r="D102" s="5">
        <f>[1]ModelBuildRaw!E102/100</f>
        <v>1.3999999999999999E-2</v>
      </c>
      <c r="E102" s="5">
        <f>Historic_Domestic!S102</f>
        <v>0.5</v>
      </c>
      <c r="F102" s="5">
        <f>Historic_Domestic!T102</f>
        <v>0.11953404293269626</v>
      </c>
      <c r="G102" s="5">
        <f>[1]ModelBuildRaw!O102/100</f>
        <v>1.8000000000000002E-2</v>
      </c>
      <c r="H102" s="5">
        <f>[1]ModelBuildRaw!L102</f>
        <v>32.799999999999997</v>
      </c>
      <c r="I102" s="5">
        <f t="shared" si="5"/>
        <v>2.708180107545273E-2</v>
      </c>
      <c r="J102" s="5">
        <f t="shared" si="6"/>
        <v>3.256062836962012E-2</v>
      </c>
      <c r="K102" s="5">
        <f>[1]ModelBuildRaw!P102</f>
        <v>0.75</v>
      </c>
      <c r="L102" s="5">
        <f>[1]ModelBuildRaw!Q102/100</f>
        <v>0</v>
      </c>
      <c r="M102" s="5">
        <f>[1]ModelBuildRaw!$R102</f>
        <v>0.63</v>
      </c>
      <c r="N102" s="5">
        <f t="shared" si="7"/>
        <v>5.976702146634813E-2</v>
      </c>
      <c r="O102" s="5">
        <f t="shared" si="8"/>
        <v>2.9692450697985297E-2</v>
      </c>
      <c r="P102" s="5">
        <f t="shared" si="9"/>
        <v>2.0450841429029119E-2</v>
      </c>
    </row>
    <row r="103" spans="1:16" x14ac:dyDescent="0.2">
      <c r="A103" s="4">
        <f>[1]ModelBuildRaw!A103</f>
        <v>36982</v>
      </c>
      <c r="B103" s="5">
        <f>[1]ModelBuildRaw!B103</f>
        <v>-2.061884468042172E-2</v>
      </c>
      <c r="C103" s="5">
        <f>[1]ModelBuildRaw!C103</f>
        <v>-1.2385421745783012E-2</v>
      </c>
      <c r="D103" s="5">
        <f>[1]ModelBuildRaw!E103/100</f>
        <v>5.0999999999999997E-2</v>
      </c>
      <c r="E103" s="5">
        <f>Historic_Domestic!S103</f>
        <v>1.7999999999999998</v>
      </c>
      <c r="F103" s="5">
        <f>Historic_Domestic!T103</f>
        <v>0.12281682559415838</v>
      </c>
      <c r="G103" s="5">
        <f>[1]ModelBuildRaw!O103/100</f>
        <v>-7.0999999999999994E-2</v>
      </c>
      <c r="H103" s="5">
        <f>[1]ModelBuildRaw!L103</f>
        <v>34.700000000000003</v>
      </c>
      <c r="I103" s="5">
        <f t="shared" si="5"/>
        <v>2.5273931872306778E-2</v>
      </c>
      <c r="J103" s="5">
        <f t="shared" si="6"/>
        <v>2.2913799079750163E-2</v>
      </c>
      <c r="K103" s="5">
        <f>[1]ModelBuildRaw!P103</f>
        <v>1.17</v>
      </c>
      <c r="L103" s="5">
        <f>[1]ModelBuildRaw!Q103/100</f>
        <v>0</v>
      </c>
      <c r="M103" s="5">
        <f>[1]ModelBuildRaw!$R103</f>
        <v>1.77</v>
      </c>
      <c r="N103" s="5">
        <f t="shared" si="7"/>
        <v>0.22107028606948506</v>
      </c>
      <c r="O103" s="5">
        <f t="shared" si="8"/>
        <v>2.1921127198648291E-2</v>
      </c>
      <c r="P103" s="5">
        <f t="shared" si="9"/>
        <v>1.5866247607654885E-2</v>
      </c>
    </row>
    <row r="104" spans="1:16" x14ac:dyDescent="0.2">
      <c r="A104" s="4">
        <f>[1]ModelBuildRaw!A104</f>
        <v>37073</v>
      </c>
      <c r="B104" s="5">
        <f>[1]ModelBuildRaw!B104</f>
        <v>-1.4327614031651578E-2</v>
      </c>
      <c r="C104" s="5">
        <f>[1]ModelBuildRaw!C104</f>
        <v>-3.2029622930154641E-2</v>
      </c>
      <c r="D104" s="5">
        <f>[1]ModelBuildRaw!E104/100</f>
        <v>0</v>
      </c>
      <c r="E104" s="5">
        <f>Historic_Domestic!S104</f>
        <v>2.0999999999999996</v>
      </c>
      <c r="F104" s="5">
        <f>Historic_Domestic!T104</f>
        <v>3.3997608541419623E-2</v>
      </c>
      <c r="G104" s="5">
        <f>[1]ModelBuildRaw!O104/100</f>
        <v>0</v>
      </c>
      <c r="H104" s="5">
        <f>[1]ModelBuildRaw!L104</f>
        <v>43.7</v>
      </c>
      <c r="I104" s="5">
        <f t="shared" si="5"/>
        <v>8.8100134227554229E-3</v>
      </c>
      <c r="J104" s="5">
        <f t="shared" si="6"/>
        <v>1.028120417708234E-2</v>
      </c>
      <c r="K104" s="5">
        <f>[1]ModelBuildRaw!P104</f>
        <v>1.74</v>
      </c>
      <c r="L104" s="5">
        <f>[1]ModelBuildRaw!Q104/100</f>
        <v>0</v>
      </c>
      <c r="M104" s="5">
        <f>[1]ModelBuildRaw!$R104</f>
        <v>2.2000000000000002</v>
      </c>
      <c r="N104" s="5">
        <f t="shared" si="7"/>
        <v>7.1394977936981199E-2</v>
      </c>
      <c r="O104" s="5">
        <f t="shared" si="8"/>
        <v>1.4636295691304684E-2</v>
      </c>
      <c r="P104" s="5">
        <f t="shared" si="9"/>
        <v>7.1723132185933071E-3</v>
      </c>
    </row>
    <row r="105" spans="1:16" x14ac:dyDescent="0.2">
      <c r="A105" s="4">
        <f>[1]ModelBuildRaw!A105</f>
        <v>37165</v>
      </c>
      <c r="B105" s="5">
        <f>[1]ModelBuildRaw!B105</f>
        <v>-3.518036625369457E-2</v>
      </c>
      <c r="C105" s="5">
        <f>[1]ModelBuildRaw!C105</f>
        <v>-2.315131258637166E-2</v>
      </c>
      <c r="D105" s="5">
        <f>[1]ModelBuildRaw!E105/100</f>
        <v>2.3E-2</v>
      </c>
      <c r="E105" s="5">
        <f>Historic_Domestic!S105</f>
        <v>3.1999999999999997</v>
      </c>
      <c r="F105" s="5">
        <f>Historic_Domestic!T105</f>
        <v>-3.5389397214242183E-2</v>
      </c>
      <c r="G105" s="5">
        <f>[1]ModelBuildRaw!O105/100</f>
        <v>0.36399999999999999</v>
      </c>
      <c r="H105" s="5">
        <f>[1]ModelBuildRaw!L105</f>
        <v>35.299999999999997</v>
      </c>
      <c r="I105" s="5">
        <f t="shared" si="5"/>
        <v>-2.8073390883558451E-3</v>
      </c>
      <c r="J105" s="5">
        <f t="shared" si="6"/>
        <v>-6.2650924425701575E-3</v>
      </c>
      <c r="K105" s="5">
        <f>[1]ModelBuildRaw!P105</f>
        <v>2</v>
      </c>
      <c r="L105" s="5">
        <f>[1]ModelBuildRaw!Q105/100</f>
        <v>0</v>
      </c>
      <c r="M105" s="5">
        <f>[1]ModelBuildRaw!$R105</f>
        <v>3.33</v>
      </c>
      <c r="N105" s="5">
        <f t="shared" si="7"/>
        <v>-0.11324607108557498</v>
      </c>
      <c r="O105" s="5">
        <f t="shared" si="8"/>
        <v>-5.3331500970851325E-3</v>
      </c>
      <c r="P105" s="5">
        <f t="shared" si="9"/>
        <v>-9.8269814802722476E-3</v>
      </c>
    </row>
    <row r="106" spans="1:16" x14ac:dyDescent="0.2">
      <c r="A106" s="4">
        <f>[1]ModelBuildRaw!A106</f>
        <v>37257</v>
      </c>
      <c r="B106" s="5">
        <f>[1]ModelBuildRaw!B106</f>
        <v>-6.3424670289866673E-3</v>
      </c>
      <c r="C106" s="5">
        <f>[1]ModelBuildRaw!C106</f>
        <v>-7.327760498652758E-3</v>
      </c>
      <c r="D106" s="5">
        <f>[1]ModelBuildRaw!E106/100</f>
        <v>5.0999999999999997E-2</v>
      </c>
      <c r="E106" s="5">
        <f>Historic_Domestic!S106</f>
        <v>3.7</v>
      </c>
      <c r="F106" s="5">
        <f>Historic_Domestic!T106</f>
        <v>-2.7671151805129954E-2</v>
      </c>
      <c r="G106" s="5">
        <f>[1]ModelBuildRaw!O106/100</f>
        <v>7.400000000000001E-2</v>
      </c>
      <c r="H106" s="5">
        <f>[1]ModelBuildRaw!L106</f>
        <v>26.1</v>
      </c>
      <c r="I106" s="5">
        <f t="shared" si="5"/>
        <v>-1.6674576507504078E-3</v>
      </c>
      <c r="J106" s="5">
        <f t="shared" si="6"/>
        <v>-9.2254407186573659E-3</v>
      </c>
      <c r="K106" s="5">
        <f>[1]ModelBuildRaw!P106</f>
        <v>1.7</v>
      </c>
      <c r="L106" s="5">
        <f>[1]ModelBuildRaw!Q106/100</f>
        <v>0</v>
      </c>
      <c r="M106" s="5">
        <f>[1]ModelBuildRaw!$R106</f>
        <v>3.63</v>
      </c>
      <c r="N106" s="5">
        <f t="shared" si="7"/>
        <v>-0.10238326167898083</v>
      </c>
      <c r="O106" s="5">
        <f t="shared" si="8"/>
        <v>-1.1326115547837797E-2</v>
      </c>
      <c r="P106" s="5">
        <f t="shared" si="9"/>
        <v>-1.3681170539156439E-2</v>
      </c>
    </row>
    <row r="107" spans="1:16" x14ac:dyDescent="0.2">
      <c r="A107" s="4">
        <f>[1]ModelBuildRaw!A107</f>
        <v>37347</v>
      </c>
      <c r="B107" s="5">
        <f>[1]ModelBuildRaw!B107</f>
        <v>-3.1217179437716146E-2</v>
      </c>
      <c r="C107" s="5">
        <f>[1]ModelBuildRaw!C107</f>
        <v>1.4521625379742957E-2</v>
      </c>
      <c r="D107" s="5">
        <f>[1]ModelBuildRaw!E107/100</f>
        <v>3.7999999999999999E-2</v>
      </c>
      <c r="E107" s="5">
        <f>Historic_Domestic!S107</f>
        <v>3.7</v>
      </c>
      <c r="F107" s="5">
        <f>Historic_Domestic!T107</f>
        <v>-1.7057982904576739E-2</v>
      </c>
      <c r="G107" s="5">
        <f>[1]ModelBuildRaw!O107/100</f>
        <v>0.1</v>
      </c>
      <c r="H107" s="5">
        <f>[1]ModelBuildRaw!L107</f>
        <v>28.4</v>
      </c>
      <c r="I107" s="5">
        <f t="shared" si="5"/>
        <v>-1.2023231872338351E-3</v>
      </c>
      <c r="J107" s="5">
        <f t="shared" si="6"/>
        <v>-7.9924770479733974E-3</v>
      </c>
      <c r="K107" s="5">
        <f>[1]ModelBuildRaw!P107</f>
        <v>1.96</v>
      </c>
      <c r="L107" s="5">
        <f>[1]ModelBuildRaw!Q107/100</f>
        <v>0</v>
      </c>
      <c r="M107" s="5">
        <f>[1]ModelBuildRaw!$R107</f>
        <v>3.16</v>
      </c>
      <c r="N107" s="5">
        <f t="shared" si="7"/>
        <v>-6.3114536746933944E-2</v>
      </c>
      <c r="O107" s="5">
        <f t="shared" si="8"/>
        <v>-9.7748947813329386E-3</v>
      </c>
      <c r="P107" s="5">
        <f t="shared" si="9"/>
        <v>-1.2076807513332732E-2</v>
      </c>
    </row>
    <row r="108" spans="1:16" x14ac:dyDescent="0.2">
      <c r="A108" s="4">
        <f>[1]ModelBuildRaw!A108</f>
        <v>37438</v>
      </c>
      <c r="B108" s="5">
        <f>[1]ModelBuildRaw!B108</f>
        <v>-1.4697413080106784E-2</v>
      </c>
      <c r="C108" s="5">
        <f>[1]ModelBuildRaw!C108</f>
        <v>-1.52963548045558E-2</v>
      </c>
      <c r="D108" s="5">
        <f>[1]ModelBuildRaw!E108/100</f>
        <v>3.7999999999999999E-2</v>
      </c>
      <c r="E108" s="5">
        <f>Historic_Domestic!S108</f>
        <v>2.9</v>
      </c>
      <c r="F108" s="5">
        <f>Historic_Domestic!T108</f>
        <v>-1.6854331554982189E-2</v>
      </c>
      <c r="G108" s="5">
        <f>[1]ModelBuildRaw!O108/100</f>
        <v>5.4000000000000006E-2</v>
      </c>
      <c r="H108" s="5">
        <f>[1]ModelBuildRaw!L108</f>
        <v>45.1</v>
      </c>
      <c r="I108" s="5">
        <f t="shared" si="5"/>
        <v>1.8332655185945338E-3</v>
      </c>
      <c r="J108" s="5">
        <f t="shared" si="6"/>
        <v>-1.7976182597369476E-3</v>
      </c>
      <c r="K108" s="5">
        <f>[1]ModelBuildRaw!P108</f>
        <v>1.91</v>
      </c>
      <c r="L108" s="5">
        <f>[1]ModelBuildRaw!Q108/100</f>
        <v>0</v>
      </c>
      <c r="M108" s="5">
        <f>[1]ModelBuildRaw!$R108</f>
        <v>2.06</v>
      </c>
      <c r="N108" s="5">
        <f t="shared" si="7"/>
        <v>-4.8877561509448345E-2</v>
      </c>
      <c r="O108" s="5">
        <f t="shared" si="8"/>
        <v>8.6876633710501749E-4</v>
      </c>
      <c r="P108" s="5">
        <f t="shared" si="9"/>
        <v>-4.6183416530300178E-3</v>
      </c>
    </row>
    <row r="109" spans="1:16" x14ac:dyDescent="0.2">
      <c r="A109" s="4">
        <f>[1]ModelBuildRaw!A109</f>
        <v>37530</v>
      </c>
      <c r="B109" s="5">
        <f>[1]ModelBuildRaw!B109</f>
        <v>-6.8498144211412539E-3</v>
      </c>
      <c r="C109" s="5">
        <f>[1]ModelBuildRaw!C109</f>
        <v>-2.9890488160061145E-3</v>
      </c>
      <c r="D109" s="5">
        <f>[1]ModelBuildRaw!E109/100</f>
        <v>2.4E-2</v>
      </c>
      <c r="E109" s="5">
        <f>Historic_Domestic!S109</f>
        <v>3</v>
      </c>
      <c r="F109" s="5">
        <f>Historic_Domestic!T109</f>
        <v>3.9553178386021765E-2</v>
      </c>
      <c r="G109" s="5">
        <f>[1]ModelBuildRaw!O109/100</f>
        <v>9.0999999999999998E-2</v>
      </c>
      <c r="H109" s="5">
        <f>[1]ModelBuildRaw!L109</f>
        <v>42.6</v>
      </c>
      <c r="I109" s="5">
        <f t="shared" si="5"/>
        <v>7.8745681912540753E-3</v>
      </c>
      <c r="J109" s="5">
        <f t="shared" si="6"/>
        <v>3.9840113926393021E-3</v>
      </c>
      <c r="K109" s="5">
        <f>[1]ModelBuildRaw!P109</f>
        <v>2.2200000000000002</v>
      </c>
      <c r="L109" s="5">
        <f>[1]ModelBuildRaw!Q109/100</f>
        <v>0</v>
      </c>
      <c r="M109" s="5">
        <f>[1]ModelBuildRaw!$R109</f>
        <v>2.61</v>
      </c>
      <c r="N109" s="5">
        <f t="shared" si="7"/>
        <v>0.11865953515806529</v>
      </c>
      <c r="O109" s="5">
        <f t="shared" si="8"/>
        <v>5.710021396976326E-3</v>
      </c>
      <c r="P109" s="5">
        <f t="shared" si="9"/>
        <v>1.3669539684179177E-3</v>
      </c>
    </row>
    <row r="110" spans="1:16" s="10" customFormat="1" x14ac:dyDescent="0.2">
      <c r="A110" s="9">
        <f>[1]ModelBuildRaw!A110</f>
        <v>37622</v>
      </c>
      <c r="B110" s="10">
        <f>[1]ModelBuildRaw!B110</f>
        <v>-2.5322199881483286E-2</v>
      </c>
      <c r="C110" s="10">
        <f>[1]ModelBuildRaw!C110</f>
        <v>-5.5873911319511875E-3</v>
      </c>
      <c r="D110" s="10">
        <f>[1]ModelBuildRaw!E110/100</f>
        <v>4.5999999999999999E-2</v>
      </c>
      <c r="E110" s="10">
        <f>Historic_Domestic!S110</f>
        <v>3</v>
      </c>
      <c r="F110" s="10">
        <f>Historic_Domestic!T110</f>
        <v>8.7430953223794822E-2</v>
      </c>
      <c r="G110" s="10">
        <f>[1]ModelBuildRaw!O110/100</f>
        <v>0.109</v>
      </c>
      <c r="H110" s="10">
        <f>[1]ModelBuildRaw!L110</f>
        <v>34.700000000000003</v>
      </c>
      <c r="I110" s="10">
        <f t="shared" si="5"/>
        <v>1.5747948448964419E-2</v>
      </c>
      <c r="J110" s="10">
        <f t="shared" si="6"/>
        <v>9.5461161288679115E-3</v>
      </c>
      <c r="K110" s="10">
        <f>[1]ModelBuildRaw!P110</f>
        <v>2.3199999999999998</v>
      </c>
      <c r="L110" s="10">
        <f>[1]ModelBuildRaw!Q110/100</f>
        <v>0</v>
      </c>
      <c r="M110" s="10">
        <f>[1]ModelBuildRaw!$R110</f>
        <v>2.69</v>
      </c>
      <c r="N110" s="10">
        <f t="shared" si="7"/>
        <v>0.26229285967138449</v>
      </c>
      <c r="O110" s="10">
        <f t="shared" si="8"/>
        <v>1.0945312442162297E-2</v>
      </c>
      <c r="P110" s="10">
        <f t="shared" si="9"/>
        <v>7.2352370747340872E-3</v>
      </c>
    </row>
    <row r="111" spans="1:16" x14ac:dyDescent="0.2">
      <c r="A111" s="4">
        <f>[1]ModelBuildRaw!A111</f>
        <v>37712</v>
      </c>
      <c r="B111" s="5">
        <f>[1]ModelBuildRaw!B111</f>
        <v>-2.1415699703778424E-2</v>
      </c>
      <c r="C111" s="5">
        <f>[1]ModelBuildRaw!C111</f>
        <v>8.2971977516844118E-3</v>
      </c>
      <c r="D111" s="5">
        <f>[1]ModelBuildRaw!E111/100</f>
        <v>5.0999999999999997E-2</v>
      </c>
      <c r="E111" s="5">
        <f>Historic_Domestic!S111</f>
        <v>2.8</v>
      </c>
      <c r="F111" s="5">
        <f>Historic_Domestic!T111</f>
        <v>7.9877268017273517E-2</v>
      </c>
      <c r="G111" s="5">
        <f>[1]ModelBuildRaw!O111/100</f>
        <v>0.24600000000000002</v>
      </c>
      <c r="H111" s="5">
        <f>[1]ModelBuildRaw!L111</f>
        <v>29.1</v>
      </c>
      <c r="I111" s="5">
        <f t="shared" si="5"/>
        <v>1.5864576589528188E-2</v>
      </c>
      <c r="J111" s="5">
        <f t="shared" si="6"/>
        <v>1.0211381857370716E-2</v>
      </c>
      <c r="K111" s="5">
        <f>[1]ModelBuildRaw!P111</f>
        <v>2.2200000000000002</v>
      </c>
      <c r="L111" s="5">
        <f>[1]ModelBuildRaw!Q111/100</f>
        <v>0</v>
      </c>
      <c r="M111" s="5">
        <f>[1]ModelBuildRaw!$R111</f>
        <v>2.64</v>
      </c>
      <c r="N111" s="5">
        <f t="shared" si="7"/>
        <v>0.22365635044836582</v>
      </c>
      <c r="O111" s="5">
        <f t="shared" si="8"/>
        <v>1.1755390520879124E-2</v>
      </c>
      <c r="P111" s="5">
        <f t="shared" si="9"/>
        <v>7.3759038539184373E-3</v>
      </c>
    </row>
    <row r="112" spans="1:16" x14ac:dyDescent="0.2">
      <c r="A112" s="4">
        <f>[1]ModelBuildRaw!A112</f>
        <v>37803</v>
      </c>
      <c r="B112" s="5">
        <f>[1]ModelBuildRaw!B112</f>
        <v>-1.9975605938247133E-2</v>
      </c>
      <c r="C112" s="5">
        <f>[1]ModelBuildRaw!C112</f>
        <v>4.1469011772061427E-3</v>
      </c>
      <c r="D112" s="5">
        <f>[1]ModelBuildRaw!E112/100</f>
        <v>9.3000000000000013E-2</v>
      </c>
      <c r="E112" s="5">
        <f>Historic_Domestic!S112</f>
        <v>3.5000000000000004</v>
      </c>
      <c r="F112" s="5">
        <f>Historic_Domestic!T112</f>
        <v>5.3768980886317472E-2</v>
      </c>
      <c r="G112" s="5">
        <f>[1]ModelBuildRaw!O112/100</f>
        <v>0.33899999999999997</v>
      </c>
      <c r="H112" s="5">
        <f>[1]ModelBuildRaw!L112</f>
        <v>22.7</v>
      </c>
      <c r="I112" s="5">
        <f t="shared" si="5"/>
        <v>1.2805202283747971E-2</v>
      </c>
      <c r="J112" s="5">
        <f t="shared" si="6"/>
        <v>1.7785038165061525E-3</v>
      </c>
      <c r="K112" s="5">
        <f>[1]ModelBuildRaw!P112</f>
        <v>2.46</v>
      </c>
      <c r="L112" s="5">
        <f>[1]ModelBuildRaw!Q112/100</f>
        <v>0</v>
      </c>
      <c r="M112" s="5">
        <f>[1]ModelBuildRaw!$R112</f>
        <v>3.01</v>
      </c>
      <c r="N112" s="5">
        <f t="shared" si="7"/>
        <v>0.18819143310211117</v>
      </c>
      <c r="O112" s="5">
        <f t="shared" si="8"/>
        <v>2.4878321053818705E-3</v>
      </c>
      <c r="P112" s="5">
        <f t="shared" si="9"/>
        <v>-9.0250809180146552E-5</v>
      </c>
    </row>
    <row r="113" spans="1:16" x14ac:dyDescent="0.2">
      <c r="A113" s="4">
        <f>[1]ModelBuildRaw!A113</f>
        <v>37895</v>
      </c>
      <c r="B113" s="5">
        <f>[1]ModelBuildRaw!B113</f>
        <v>-1.9912415558037931E-2</v>
      </c>
      <c r="C113" s="5">
        <f>[1]ModelBuildRaw!C113</f>
        <v>-1.9416299387008101E-2</v>
      </c>
      <c r="D113" s="5">
        <f>[1]ModelBuildRaw!E113/100</f>
        <v>6.8000000000000005E-2</v>
      </c>
      <c r="E113" s="5">
        <f>Historic_Domestic!S113</f>
        <v>3.5000000000000004</v>
      </c>
      <c r="F113" s="5">
        <f>Historic_Domestic!T113</f>
        <v>1.8525401148665858E-2</v>
      </c>
      <c r="G113" s="5">
        <f>[1]ModelBuildRaw!O113/100</f>
        <v>0.439</v>
      </c>
      <c r="H113" s="5">
        <f>[1]ModelBuildRaw!L113</f>
        <v>21.1</v>
      </c>
      <c r="I113" s="5">
        <f t="shared" si="5"/>
        <v>6.3789163178978002E-3</v>
      </c>
      <c r="J113" s="5">
        <f t="shared" si="6"/>
        <v>-2.3158485723560481E-3</v>
      </c>
      <c r="K113" s="5">
        <f>[1]ModelBuildRaw!P113</f>
        <v>2.4300000000000002</v>
      </c>
      <c r="L113" s="5">
        <f>[1]ModelBuildRaw!Q113/100</f>
        <v>0</v>
      </c>
      <c r="M113" s="5">
        <f>[1]ModelBuildRaw!$R113</f>
        <v>3.32</v>
      </c>
      <c r="N113" s="5">
        <f t="shared" si="7"/>
        <v>6.4838904020330504E-2</v>
      </c>
      <c r="O113" s="5">
        <f t="shared" si="8"/>
        <v>-2.2926775373926702E-3</v>
      </c>
      <c r="P113" s="5">
        <f t="shared" si="9"/>
        <v>-5.1299417373453782E-3</v>
      </c>
    </row>
    <row r="114" spans="1:16" x14ac:dyDescent="0.2">
      <c r="A114" s="4">
        <f>[1]ModelBuildRaw!A114</f>
        <v>37987</v>
      </c>
      <c r="B114" s="5">
        <f>[1]ModelBuildRaw!B114</f>
        <v>-1.7005241830732917E-2</v>
      </c>
      <c r="C114" s="5">
        <f>[1]ModelBuildRaw!C114</f>
        <v>-1.1274442437939812E-2</v>
      </c>
      <c r="D114" s="5">
        <f>[1]ModelBuildRaw!E114/100</f>
        <v>5.9000000000000004E-2</v>
      </c>
      <c r="E114" s="5">
        <f>Historic_Domestic!S114</f>
        <v>3.1999999999999997</v>
      </c>
      <c r="F114" s="5">
        <f>Historic_Domestic!T114</f>
        <v>9.8393709520044649E-3</v>
      </c>
      <c r="G114" s="5">
        <f>[1]ModelBuildRaw!O114/100</f>
        <v>0.59599999999999997</v>
      </c>
      <c r="H114" s="5">
        <f>[1]ModelBuildRaw!L114</f>
        <v>21.6</v>
      </c>
      <c r="I114" s="5">
        <f t="shared" si="5"/>
        <v>5.7201395337685701E-3</v>
      </c>
      <c r="J114" s="5">
        <f t="shared" si="6"/>
        <v>-1.0107307583927861E-3</v>
      </c>
      <c r="K114" s="5">
        <f>[1]ModelBuildRaw!P114</f>
        <v>2.2599999999999998</v>
      </c>
      <c r="L114" s="5">
        <f>[1]ModelBuildRaw!Q114/100</f>
        <v>0</v>
      </c>
      <c r="M114" s="5">
        <f>[1]ModelBuildRaw!$R114</f>
        <v>2.91</v>
      </c>
      <c r="N114" s="5">
        <f t="shared" si="7"/>
        <v>3.1485987046414282E-2</v>
      </c>
      <c r="O114" s="5">
        <f t="shared" si="8"/>
        <v>8.8196199162021314E-5</v>
      </c>
      <c r="P114" s="5">
        <f t="shared" si="9"/>
        <v>-3.9138085132316928E-3</v>
      </c>
    </row>
    <row r="115" spans="1:16" x14ac:dyDescent="0.2">
      <c r="A115" s="4">
        <f>[1]ModelBuildRaw!A115</f>
        <v>38078</v>
      </c>
      <c r="B115" s="5">
        <f>[1]ModelBuildRaw!B115</f>
        <v>7.9881123976409396E-3</v>
      </c>
      <c r="C115" s="5">
        <f>[1]ModelBuildRaw!C115</f>
        <v>3.325292400165035E-2</v>
      </c>
      <c r="D115" s="5">
        <f>[1]ModelBuildRaw!E115/100</f>
        <v>6.6000000000000003E-2</v>
      </c>
      <c r="E115" s="5">
        <f>Historic_Domestic!S115</f>
        <v>3.6</v>
      </c>
      <c r="F115" s="5">
        <f>Historic_Domestic!T115</f>
        <v>7.8259313147208631E-2</v>
      </c>
      <c r="G115" s="5">
        <f>[1]ModelBuildRaw!O115/100</f>
        <v>0.50900000000000001</v>
      </c>
      <c r="H115" s="5">
        <f>[1]ModelBuildRaw!L115</f>
        <v>20</v>
      </c>
      <c r="I115" s="5">
        <f t="shared" si="5"/>
        <v>1.3717112570010116E-2</v>
      </c>
      <c r="J115" s="5">
        <f t="shared" si="6"/>
        <v>3.8522191862506664E-3</v>
      </c>
      <c r="K115" s="5">
        <f>[1]ModelBuildRaw!P115</f>
        <v>1.92</v>
      </c>
      <c r="L115" s="5">
        <f>[1]ModelBuildRaw!Q115/100</f>
        <v>0</v>
      </c>
      <c r="M115" s="5">
        <f>[1]ModelBuildRaw!$R115</f>
        <v>3.29</v>
      </c>
      <c r="N115" s="5">
        <f t="shared" si="7"/>
        <v>0.28173352732995111</v>
      </c>
      <c r="O115" s="5">
        <f t="shared" si="8"/>
        <v>4.9832154817548418E-3</v>
      </c>
      <c r="P115" s="5">
        <f t="shared" si="9"/>
        <v>2.8719049925924837E-3</v>
      </c>
    </row>
    <row r="116" spans="1:16" x14ac:dyDescent="0.2">
      <c r="A116" s="4">
        <f>[1]ModelBuildRaw!A116</f>
        <v>38169</v>
      </c>
      <c r="B116" s="5">
        <f>[1]ModelBuildRaw!B116</f>
        <v>1.6678072458635219E-2</v>
      </c>
      <c r="C116" s="5">
        <f>[1]ModelBuildRaw!C116</f>
        <v>1.5938388247650408E-2</v>
      </c>
      <c r="D116" s="5">
        <f>[1]ModelBuildRaw!E116/100</f>
        <v>6.3E-2</v>
      </c>
      <c r="E116" s="5">
        <f>Historic_Domestic!S116</f>
        <v>2.9000000000000004</v>
      </c>
      <c r="F116" s="5">
        <f>Historic_Domestic!T116</f>
        <v>0.15740520552942014</v>
      </c>
      <c r="G116" s="5">
        <f>[1]ModelBuildRaw!O116/100</f>
        <v>0.40399999999999997</v>
      </c>
      <c r="H116" s="5">
        <f>[1]ModelBuildRaw!L116</f>
        <v>19.3</v>
      </c>
      <c r="I116" s="5">
        <f t="shared" si="5"/>
        <v>2.6545988545750982E-2</v>
      </c>
      <c r="J116" s="5">
        <f t="shared" si="6"/>
        <v>1.8446634941969318E-2</v>
      </c>
      <c r="K116" s="5">
        <f>[1]ModelBuildRaw!P116</f>
        <v>1.51</v>
      </c>
      <c r="L116" s="5">
        <f>[1]ModelBuildRaw!Q116/100</f>
        <v>0</v>
      </c>
      <c r="M116" s="5">
        <f>[1]ModelBuildRaw!$R116</f>
        <v>2.4300000000000002</v>
      </c>
      <c r="N116" s="5">
        <f t="shared" si="7"/>
        <v>0.45647509603531844</v>
      </c>
      <c r="O116" s="5">
        <f t="shared" si="8"/>
        <v>1.900709303314628E-2</v>
      </c>
      <c r="P116" s="5">
        <f t="shared" si="9"/>
        <v>1.6028346523618973E-2</v>
      </c>
    </row>
    <row r="117" spans="1:16" x14ac:dyDescent="0.2">
      <c r="A117" s="4">
        <f>[1]ModelBuildRaw!A117</f>
        <v>38261</v>
      </c>
      <c r="B117" s="5">
        <f>[1]ModelBuildRaw!B117</f>
        <v>3.0394801614837676E-2</v>
      </c>
      <c r="C117" s="5">
        <f>[1]ModelBuildRaw!C117</f>
        <v>9.5513912062701264E-4</v>
      </c>
      <c r="D117" s="5">
        <f>[1]ModelBuildRaw!E117/100</f>
        <v>6.4000000000000001E-2</v>
      </c>
      <c r="E117" s="5">
        <f>Historic_Domestic!S117</f>
        <v>2.2999999999999998</v>
      </c>
      <c r="F117" s="5">
        <f>Historic_Domestic!T117</f>
        <v>0.19291559253851717</v>
      </c>
      <c r="G117" s="5">
        <f>[1]ModelBuildRaw!O117/100</f>
        <v>0.50900000000000001</v>
      </c>
      <c r="H117" s="5">
        <f>[1]ModelBuildRaw!L117</f>
        <v>16.600000000000001</v>
      </c>
      <c r="I117" s="5">
        <f t="shared" si="5"/>
        <v>3.3545306873701622E-2</v>
      </c>
      <c r="J117" s="5">
        <f t="shared" si="6"/>
        <v>2.7200383131977153E-2</v>
      </c>
      <c r="K117" s="5">
        <f>[1]ModelBuildRaw!P117</f>
        <v>1.1599999999999999</v>
      </c>
      <c r="L117" s="5">
        <f>[1]ModelBuildRaw!Q117/100</f>
        <v>0</v>
      </c>
      <c r="M117" s="5">
        <f>[1]ModelBuildRaw!$R117</f>
        <v>2.02</v>
      </c>
      <c r="N117" s="5">
        <f t="shared" si="7"/>
        <v>0.44370586283858948</v>
      </c>
      <c r="O117" s="5">
        <f t="shared" si="8"/>
        <v>2.4044639589188808E-2</v>
      </c>
      <c r="P117" s="5">
        <f t="shared" si="9"/>
        <v>2.0664246732133417E-2</v>
      </c>
    </row>
    <row r="118" spans="1:16" x14ac:dyDescent="0.2">
      <c r="A118" s="4">
        <f>[1]ModelBuildRaw!A118</f>
        <v>38353</v>
      </c>
      <c r="B118" s="5">
        <f>[1]ModelBuildRaw!B118</f>
        <v>3.7343429937591224E-2</v>
      </c>
      <c r="C118" s="5">
        <f>[1]ModelBuildRaw!C118</f>
        <v>2.2239984295974041E-2</v>
      </c>
      <c r="D118" s="5">
        <f>[1]ModelBuildRaw!E118/100</f>
        <v>8.3000000000000004E-2</v>
      </c>
      <c r="E118" s="5">
        <f>Historic_Domestic!S118</f>
        <v>1.9000000000000004</v>
      </c>
      <c r="F118" s="5">
        <f>Historic_Domestic!T118</f>
        <v>0.15564154853426407</v>
      </c>
      <c r="G118" s="5">
        <f>[1]ModelBuildRaw!O118/100</f>
        <v>0.45500000000000002</v>
      </c>
      <c r="H118" s="5">
        <f>[1]ModelBuildRaw!L118</f>
        <v>14.6</v>
      </c>
      <c r="I118" s="5">
        <f t="shared" si="5"/>
        <v>3.1507213577294163E-2</v>
      </c>
      <c r="J118" s="5">
        <f t="shared" si="6"/>
        <v>2.5955745617871055E-2</v>
      </c>
      <c r="K118" s="5">
        <f>[1]ModelBuildRaw!P118</f>
        <v>0.7</v>
      </c>
      <c r="L118" s="5">
        <f>[1]ModelBuildRaw!Q118/100</f>
        <v>0.16594</v>
      </c>
      <c r="M118" s="5">
        <f>[1]ModelBuildRaw!$R118</f>
        <v>1.71</v>
      </c>
      <c r="N118" s="5">
        <f t="shared" si="7"/>
        <v>0.29571894221510181</v>
      </c>
      <c r="O118" s="5">
        <f t="shared" si="8"/>
        <v>2.3019328466417532E-2</v>
      </c>
      <c r="P118" s="5">
        <f t="shared" si="9"/>
        <v>1.8056493103140201E-2</v>
      </c>
    </row>
    <row r="119" spans="1:16" x14ac:dyDescent="0.2">
      <c r="A119" s="4">
        <f>[1]ModelBuildRaw!A119</f>
        <v>38443</v>
      </c>
      <c r="B119" s="5">
        <f>[1]ModelBuildRaw!B119</f>
        <v>2.8220621881488463E-2</v>
      </c>
      <c r="C119" s="5">
        <f>[1]ModelBuildRaw!C119</f>
        <v>2.1585077530942551E-2</v>
      </c>
      <c r="D119" s="5">
        <f>[1]ModelBuildRaw!E119/100</f>
        <v>5.0999999999999997E-2</v>
      </c>
      <c r="E119" s="5">
        <f>Historic_Domestic!S119</f>
        <v>1.3000000000000003</v>
      </c>
      <c r="F119" s="5">
        <f>Historic_Domestic!T119</f>
        <v>0.12361395596717663</v>
      </c>
      <c r="G119" s="5">
        <f>[1]ModelBuildRaw!O119/100</f>
        <v>0.25</v>
      </c>
      <c r="H119" s="5">
        <f>[1]ModelBuildRaw!L119</f>
        <v>17.7</v>
      </c>
      <c r="I119" s="5">
        <f t="shared" si="5"/>
        <v>2.7259287995834346E-2</v>
      </c>
      <c r="J119" s="5">
        <f t="shared" si="6"/>
        <v>2.6863404106574805E-2</v>
      </c>
      <c r="K119" s="5">
        <f>[1]ModelBuildRaw!P119</f>
        <v>0.28000000000000003</v>
      </c>
      <c r="L119" s="5">
        <f>[1]ModelBuildRaw!Q119/100</f>
        <v>0.13067000000000001</v>
      </c>
      <c r="M119" s="5">
        <f>[1]ModelBuildRaw!$R119</f>
        <v>0.81</v>
      </c>
      <c r="N119" s="5">
        <f t="shared" si="7"/>
        <v>0.16069814275732966</v>
      </c>
      <c r="O119" s="5">
        <f t="shared" si="8"/>
        <v>2.4898056737809371E-2</v>
      </c>
      <c r="P119" s="5">
        <f t="shared" si="9"/>
        <v>1.769768332049346E-2</v>
      </c>
    </row>
    <row r="120" spans="1:16" x14ac:dyDescent="0.2">
      <c r="A120" s="4">
        <f>[1]ModelBuildRaw!A120</f>
        <v>38534</v>
      </c>
      <c r="B120" s="5">
        <f>[1]ModelBuildRaw!B120</f>
        <v>3.185018680565338E-2</v>
      </c>
      <c r="C120" s="5">
        <f>[1]ModelBuildRaw!C120</f>
        <v>2.7472694152280548E-2</v>
      </c>
      <c r="D120" s="5">
        <f>[1]ModelBuildRaw!E120/100</f>
        <v>7.2999999999999995E-2</v>
      </c>
      <c r="E120" s="5">
        <f>Historic_Domestic!S120</f>
        <v>0.89999999999999991</v>
      </c>
      <c r="F120" s="5">
        <f>Historic_Domestic!T120</f>
        <v>8.7775610882385585E-2</v>
      </c>
      <c r="G120" s="5">
        <f>[1]ModelBuildRaw!O120/100</f>
        <v>0.214</v>
      </c>
      <c r="H120" s="5">
        <f>[1]ModelBuildRaw!L120</f>
        <v>14.2</v>
      </c>
      <c r="I120" s="5">
        <f t="shared" si="5"/>
        <v>2.5624882406690766E-2</v>
      </c>
      <c r="J120" s="5">
        <f t="shared" si="6"/>
        <v>2.5785556043039379E-2</v>
      </c>
      <c r="K120" s="5">
        <f>[1]ModelBuildRaw!P120</f>
        <v>0.16</v>
      </c>
      <c r="L120" s="5">
        <f>[1]ModelBuildRaw!Q120/100</f>
        <v>9.1469999999999996E-2</v>
      </c>
      <c r="M120" s="5">
        <f>[1]ModelBuildRaw!$R120</f>
        <v>0.79</v>
      </c>
      <c r="N120" s="5">
        <f t="shared" si="7"/>
        <v>7.8998049794147013E-2</v>
      </c>
      <c r="O120" s="5">
        <f t="shared" si="8"/>
        <v>2.7289249032916438E-2</v>
      </c>
      <c r="P120" s="5">
        <f t="shared" si="9"/>
        <v>1.7798144322389672E-2</v>
      </c>
    </row>
    <row r="121" spans="1:16" x14ac:dyDescent="0.2">
      <c r="A121" s="4">
        <f>[1]ModelBuildRaw!A121</f>
        <v>38626</v>
      </c>
      <c r="B121" s="5">
        <f>[1]ModelBuildRaw!B121</f>
        <v>3.456517262887196E-2</v>
      </c>
      <c r="C121" s="5">
        <f>[1]ModelBuildRaw!C121</f>
        <v>1.8685726322205713E-2</v>
      </c>
      <c r="D121" s="5">
        <f>[1]ModelBuildRaw!E121/100</f>
        <v>5.4000000000000006E-2</v>
      </c>
      <c r="E121" s="5">
        <f>Historic_Domestic!S121</f>
        <v>0.79999999999999982</v>
      </c>
      <c r="F121" s="5">
        <f>Historic_Domestic!T121</f>
        <v>0.10524840174997845</v>
      </c>
      <c r="G121" s="5">
        <f>[1]ModelBuildRaw!O121/100</f>
        <v>0.2</v>
      </c>
      <c r="H121" s="5">
        <f>[1]ModelBuildRaw!L121</f>
        <v>16.5</v>
      </c>
      <c r="I121" s="5">
        <f t="shared" si="5"/>
        <v>2.693877926299567E-2</v>
      </c>
      <c r="J121" s="5">
        <f t="shared" si="6"/>
        <v>2.8586822576500248E-2</v>
      </c>
      <c r="K121" s="5">
        <f>[1]ModelBuildRaw!P121</f>
        <v>-0.02</v>
      </c>
      <c r="L121" s="5">
        <f>[1]ModelBuildRaw!Q121/100</f>
        <v>0.10917</v>
      </c>
      <c r="M121" s="5">
        <f>[1]ModelBuildRaw!$R121</f>
        <v>0.31</v>
      </c>
      <c r="N121" s="5">
        <f t="shared" si="7"/>
        <v>8.4198721399982732E-2</v>
      </c>
      <c r="O121" s="5">
        <f t="shared" si="8"/>
        <v>2.7954767400485886E-2</v>
      </c>
      <c r="P121" s="5">
        <f t="shared" si="9"/>
        <v>1.8870222961517698E-2</v>
      </c>
    </row>
    <row r="122" spans="1:16" x14ac:dyDescent="0.2">
      <c r="A122" s="4">
        <f>[1]ModelBuildRaw!A122</f>
        <v>38718</v>
      </c>
      <c r="B122" s="5">
        <f>[1]ModelBuildRaw!B122</f>
        <v>2.7945117933671597E-2</v>
      </c>
      <c r="C122" s="5">
        <f>[1]ModelBuildRaw!C122</f>
        <v>8.0864647427700016E-3</v>
      </c>
      <c r="D122" s="5">
        <f>[1]ModelBuildRaw!E122/100</f>
        <v>8.199999999999999E-2</v>
      </c>
      <c r="E122" s="5">
        <f>Historic_Domestic!S122</f>
        <v>0.29999999999999982</v>
      </c>
      <c r="F122" s="5">
        <f>Historic_Domestic!T122</f>
        <v>0.12877147883561271</v>
      </c>
      <c r="G122" s="5">
        <f>[1]ModelBuildRaw!O122/100</f>
        <v>0.22</v>
      </c>
      <c r="H122" s="5">
        <f>[1]ModelBuildRaw!L122</f>
        <v>14.6</v>
      </c>
      <c r="I122" s="5">
        <f t="shared" si="5"/>
        <v>3.3918659868994172E-2</v>
      </c>
      <c r="J122" s="5">
        <f t="shared" si="6"/>
        <v>3.5176569010769633E-2</v>
      </c>
      <c r="K122" s="5">
        <f>[1]ModelBuildRaw!P122</f>
        <v>0.04</v>
      </c>
      <c r="L122" s="5">
        <f>[1]ModelBuildRaw!Q122/100</f>
        <v>0.13827</v>
      </c>
      <c r="M122" s="5">
        <f>[1]ModelBuildRaw!$R122</f>
        <v>0.23</v>
      </c>
      <c r="N122" s="5">
        <f t="shared" si="7"/>
        <v>3.8631443650683793E-2</v>
      </c>
      <c r="O122" s="5">
        <f t="shared" si="8"/>
        <v>3.060982630193259E-2</v>
      </c>
      <c r="P122" s="5">
        <f t="shared" si="9"/>
        <v>2.1306526261792337E-2</v>
      </c>
    </row>
    <row r="123" spans="1:16" x14ac:dyDescent="0.2">
      <c r="A123" s="4">
        <f>[1]ModelBuildRaw!A123</f>
        <v>38808</v>
      </c>
      <c r="B123" s="5">
        <f>[1]ModelBuildRaw!B123</f>
        <v>4.2824903709646985E-2</v>
      </c>
      <c r="C123" s="5">
        <f>[1]ModelBuildRaw!C123</f>
        <v>3.4458643237450369E-2</v>
      </c>
      <c r="D123" s="5">
        <f>[1]ModelBuildRaw!E123/100</f>
        <v>4.4999999999999998E-2</v>
      </c>
      <c r="E123" s="5">
        <f>Historic_Domestic!S123</f>
        <v>0.5</v>
      </c>
      <c r="F123" s="5">
        <f>Historic_Domestic!T123</f>
        <v>0.13677113627893317</v>
      </c>
      <c r="G123" s="5">
        <f>[1]ModelBuildRaw!O123/100</f>
        <v>8.900000000000001E-2</v>
      </c>
      <c r="H123" s="5">
        <f>[1]ModelBuildRaw!L123</f>
        <v>23.8</v>
      </c>
      <c r="I123" s="5">
        <f t="shared" si="5"/>
        <v>3.1569143808403421E-2</v>
      </c>
      <c r="J123" s="5">
        <f t="shared" si="6"/>
        <v>3.4563113214932502E-2</v>
      </c>
      <c r="K123" s="5">
        <f>[1]ModelBuildRaw!P123</f>
        <v>-0.01</v>
      </c>
      <c r="L123" s="5">
        <f>[1]ModelBuildRaw!Q123/100</f>
        <v>0.14710000000000001</v>
      </c>
      <c r="M123" s="5">
        <f>[1]ModelBuildRaw!$R123</f>
        <v>0.14000000000000001</v>
      </c>
      <c r="N123" s="5">
        <f t="shared" si="7"/>
        <v>6.8385568139466585E-2</v>
      </c>
      <c r="O123" s="5">
        <f t="shared" si="8"/>
        <v>2.9311028296419767E-2</v>
      </c>
      <c r="P123" s="5">
        <f t="shared" si="9"/>
        <v>2.0802960771906048E-2</v>
      </c>
    </row>
    <row r="124" spans="1:16" x14ac:dyDescent="0.2">
      <c r="A124" s="4">
        <f>[1]ModelBuildRaw!A124</f>
        <v>38899</v>
      </c>
      <c r="B124" s="5">
        <f>[1]ModelBuildRaw!B124</f>
        <v>2.3402797579979078E-2</v>
      </c>
      <c r="C124" s="5">
        <f>[1]ModelBuildRaw!C124</f>
        <v>-5.8787854053339557E-3</v>
      </c>
      <c r="D124" s="5">
        <f>[1]ModelBuildRaw!E124/100</f>
        <v>3.2000000000000001E-2</v>
      </c>
      <c r="E124" s="5">
        <f>Historic_Domestic!S124</f>
        <v>9.9999999999999645E-2</v>
      </c>
      <c r="F124" s="5">
        <f>Historic_Domestic!T124</f>
        <v>0.14450042399509649</v>
      </c>
      <c r="G124" s="5">
        <f>[1]ModelBuildRaw!O124/100</f>
        <v>3.4000000000000002E-2</v>
      </c>
      <c r="H124" s="5">
        <f>[1]ModelBuildRaw!L124</f>
        <v>18.600000000000001</v>
      </c>
      <c r="I124" s="5">
        <f t="shared" si="5"/>
        <v>3.3159326773162981E-2</v>
      </c>
      <c r="J124" s="5">
        <f t="shared" si="6"/>
        <v>3.8546647756782348E-2</v>
      </c>
      <c r="K124" s="5">
        <f>[1]ModelBuildRaw!P124</f>
        <v>-7.0000000000000007E-2</v>
      </c>
      <c r="L124" s="5">
        <f>[1]ModelBuildRaw!Q124/100</f>
        <v>0.15667</v>
      </c>
      <c r="M124" s="5">
        <f>[1]ModelBuildRaw!$R124</f>
        <v>-0.25</v>
      </c>
      <c r="N124" s="5">
        <f t="shared" si="7"/>
        <v>1.4450042399509599E-2</v>
      </c>
      <c r="O124" s="5">
        <f t="shared" si="8"/>
        <v>3.1052683698675653E-2</v>
      </c>
      <c r="P124" s="5">
        <f t="shared" si="9"/>
        <v>2.2037770932274367E-2</v>
      </c>
    </row>
    <row r="125" spans="1:16" x14ac:dyDescent="0.2">
      <c r="A125" s="4">
        <f>[1]ModelBuildRaw!A125</f>
        <v>38991</v>
      </c>
      <c r="B125" s="5">
        <f>[1]ModelBuildRaw!B125</f>
        <v>3.0247434149839811E-2</v>
      </c>
      <c r="C125" s="5">
        <f>[1]ModelBuildRaw!C125</f>
        <v>-1.8298037683662813E-2</v>
      </c>
      <c r="D125" s="5">
        <f>[1]ModelBuildRaw!E125/100</f>
        <v>4.5999999999999999E-2</v>
      </c>
      <c r="E125" s="5">
        <f>Historic_Domestic!S125</f>
        <v>-0.20000000000000018</v>
      </c>
      <c r="F125" s="5">
        <f>Historic_Domestic!T125</f>
        <v>0.11249945302037916</v>
      </c>
      <c r="G125" s="5">
        <f>[1]ModelBuildRaw!O125/100</f>
        <v>0</v>
      </c>
      <c r="H125" s="5">
        <f>[1]ModelBuildRaw!L125</f>
        <v>12.7</v>
      </c>
      <c r="I125" s="5">
        <f t="shared" si="5"/>
        <v>3.1080709049206713E-2</v>
      </c>
      <c r="J125" s="5">
        <f t="shared" si="6"/>
        <v>3.7143198955736506E-2</v>
      </c>
      <c r="K125" s="5">
        <f>[1]ModelBuildRaw!P125</f>
        <v>-0.11</v>
      </c>
      <c r="L125" s="5">
        <f>[1]ModelBuildRaw!Q125/100</f>
        <v>0.11926</v>
      </c>
      <c r="M125" s="5">
        <f>[1]ModelBuildRaw!$R125</f>
        <v>-0.31</v>
      </c>
      <c r="N125" s="5">
        <f t="shared" si="7"/>
        <v>-2.249989060407585E-2</v>
      </c>
      <c r="O125" s="5">
        <f t="shared" si="8"/>
        <v>3.4373369739525837E-2</v>
      </c>
      <c r="P125" s="5">
        <f t="shared" si="9"/>
        <v>2.3106944469479879E-2</v>
      </c>
    </row>
    <row r="126" spans="1:16" x14ac:dyDescent="0.2">
      <c r="A126" s="4">
        <f>[1]ModelBuildRaw!A126</f>
        <v>39083</v>
      </c>
      <c r="B126" s="5">
        <f>[1]ModelBuildRaw!B126</f>
        <v>3.1220200334380652E-2</v>
      </c>
      <c r="C126" s="5">
        <f>[1]ModelBuildRaw!C126</f>
        <v>3.4931531255719947E-2</v>
      </c>
      <c r="D126" s="5">
        <f>[1]ModelBuildRaw!E126/100</f>
        <v>4.8000000000000001E-2</v>
      </c>
      <c r="E126" s="5">
        <f>Historic_Domestic!S126</f>
        <v>-0.20000000000000018</v>
      </c>
      <c r="F126" s="5">
        <f>Historic_Domestic!T126</f>
        <v>0.12061682501868483</v>
      </c>
      <c r="G126" s="5">
        <f>[1]ModelBuildRaw!O126/100</f>
        <v>-0.17899999999999999</v>
      </c>
      <c r="H126" s="5">
        <f>[1]ModelBuildRaw!L126</f>
        <v>19.600000000000001</v>
      </c>
      <c r="I126" s="5">
        <f t="shared" si="5"/>
        <v>3.229170639660784E-2</v>
      </c>
      <c r="J126" s="5">
        <f t="shared" si="6"/>
        <v>3.8086218412895674E-2</v>
      </c>
      <c r="K126" s="5">
        <f>[1]ModelBuildRaw!P126</f>
        <v>7.0000000000000007E-2</v>
      </c>
      <c r="L126" s="5">
        <f>[1]ModelBuildRaw!Q126/100</f>
        <v>0.12783</v>
      </c>
      <c r="M126" s="5">
        <f>[1]ModelBuildRaw!$R126</f>
        <v>-0.39</v>
      </c>
      <c r="N126" s="5">
        <f t="shared" si="7"/>
        <v>-2.4123365003736987E-2</v>
      </c>
      <c r="O126" s="5">
        <f t="shared" si="8"/>
        <v>3.3894923716573704E-2</v>
      </c>
      <c r="P126" s="5">
        <f t="shared" si="9"/>
        <v>2.3040615799407322E-2</v>
      </c>
    </row>
    <row r="127" spans="1:16" x14ac:dyDescent="0.2">
      <c r="A127" s="4">
        <f>[1]ModelBuildRaw!A127</f>
        <v>39173</v>
      </c>
      <c r="B127" s="5">
        <f>[1]ModelBuildRaw!B127</f>
        <v>3.7086071903967184E-2</v>
      </c>
      <c r="C127" s="5">
        <f>[1]ModelBuildRaw!C127</f>
        <v>2.8760005136309587E-2</v>
      </c>
      <c r="D127" s="5">
        <f>[1]ModelBuildRaw!E127/100</f>
        <v>5.4000000000000006E-2</v>
      </c>
      <c r="E127" s="5">
        <f>Historic_Domestic!S127</f>
        <v>0.20000000000000018</v>
      </c>
      <c r="F127" s="5">
        <f>Historic_Domestic!T127</f>
        <v>0.11945877965975149</v>
      </c>
      <c r="G127" s="5">
        <f>[1]ModelBuildRaw!O127/100</f>
        <v>-0.22800000000000001</v>
      </c>
      <c r="H127" s="5">
        <f>[1]ModelBuildRaw!L127</f>
        <v>18.899999999999999</v>
      </c>
      <c r="I127" s="5">
        <f t="shared" si="5"/>
        <v>3.1064640794003031E-2</v>
      </c>
      <c r="J127" s="5">
        <f t="shared" si="6"/>
        <v>3.4866084809412307E-2</v>
      </c>
      <c r="K127" s="5">
        <f>[1]ModelBuildRaw!P127</f>
        <v>0.16</v>
      </c>
      <c r="L127" s="5">
        <f>[1]ModelBuildRaw!Q127/100</f>
        <v>0.1273</v>
      </c>
      <c r="M127" s="5">
        <f>[1]ModelBuildRaw!$R127</f>
        <v>0.21</v>
      </c>
      <c r="N127" s="5">
        <f t="shared" si="7"/>
        <v>2.389175593195032E-2</v>
      </c>
      <c r="O127" s="5">
        <f t="shared" si="8"/>
        <v>3.1523714956997115E-2</v>
      </c>
      <c r="P127" s="5">
        <f t="shared" si="9"/>
        <v>2.1563921580355763E-2</v>
      </c>
    </row>
    <row r="128" spans="1:16" x14ac:dyDescent="0.2">
      <c r="A128" s="4">
        <f>[1]ModelBuildRaw!A128</f>
        <v>39264</v>
      </c>
      <c r="B128" s="5">
        <f>[1]ModelBuildRaw!B128</f>
        <v>7.2129969083724599E-2</v>
      </c>
      <c r="C128" s="5">
        <f>[1]ModelBuildRaw!C128</f>
        <v>-1.346159992775053E-2</v>
      </c>
      <c r="D128" s="5">
        <f>[1]ModelBuildRaw!E128/100</f>
        <v>4.2000000000000003E-2</v>
      </c>
      <c r="E128" s="5">
        <f>Historic_Domestic!S128</f>
        <v>0.5</v>
      </c>
      <c r="F128" s="5">
        <f>Historic_Domestic!T128</f>
        <v>0.11454547718294945</v>
      </c>
      <c r="G128" s="5">
        <f>[1]ModelBuildRaw!O128/100</f>
        <v>-0.2</v>
      </c>
      <c r="H128" s="5">
        <f>[1]ModelBuildRaw!L128</f>
        <v>30.8</v>
      </c>
      <c r="I128" s="5">
        <f t="shared" si="5"/>
        <v>2.8430703159599537E-2</v>
      </c>
      <c r="J128" s="5">
        <f t="shared" si="6"/>
        <v>3.198109172077479E-2</v>
      </c>
      <c r="K128" s="5">
        <f>[1]ModelBuildRaw!P128</f>
        <v>0.62</v>
      </c>
      <c r="L128" s="5">
        <f>[1]ModelBuildRaw!Q128/100</f>
        <v>0.12140000000000001</v>
      </c>
      <c r="M128" s="5">
        <f>[1]ModelBuildRaw!$R128</f>
        <v>0.77</v>
      </c>
      <c r="N128" s="5">
        <f t="shared" si="7"/>
        <v>5.7272738591474727E-2</v>
      </c>
      <c r="O128" s="5">
        <f t="shared" si="8"/>
        <v>2.9802837680895693E-2</v>
      </c>
      <c r="P128" s="5">
        <f t="shared" si="9"/>
        <v>2.0348935007893292E-2</v>
      </c>
    </row>
    <row r="129" spans="1:16" x14ac:dyDescent="0.2">
      <c r="A129" s="4">
        <f>[1]ModelBuildRaw!A129</f>
        <v>39356</v>
      </c>
      <c r="B129" s="5">
        <f>[1]ModelBuildRaw!B129</f>
        <v>4.6144816166596041E-2</v>
      </c>
      <c r="C129" s="5">
        <f>[1]ModelBuildRaw!C129</f>
        <v>2.7783192483486062E-2</v>
      </c>
      <c r="D129" s="5">
        <f>[1]ModelBuildRaw!E129/100</f>
        <v>3.2000000000000001E-2</v>
      </c>
      <c r="E129" s="5">
        <f>Historic_Domestic!S129</f>
        <v>1.0000000000000004</v>
      </c>
      <c r="F129" s="5">
        <f>Historic_Domestic!T129</f>
        <v>0.10842165066726892</v>
      </c>
      <c r="G129" s="5">
        <f>[1]ModelBuildRaw!O129/100</f>
        <v>-0.21100000000000002</v>
      </c>
      <c r="H129" s="5">
        <f>[1]ModelBuildRaw!L129</f>
        <v>31.1</v>
      </c>
      <c r="I129" s="5">
        <f t="shared" si="5"/>
        <v>2.5028552772073883E-2</v>
      </c>
      <c r="J129" s="5">
        <f t="shared" si="6"/>
        <v>2.7412668422968627E-2</v>
      </c>
      <c r="K129" s="5">
        <f>[1]ModelBuildRaw!P129</f>
        <v>0.99</v>
      </c>
      <c r="L129" s="5">
        <f>[1]ModelBuildRaw!Q129/100</f>
        <v>0.11351000000000001</v>
      </c>
      <c r="M129" s="5">
        <f>[1]ModelBuildRaw!$R129</f>
        <v>0.68</v>
      </c>
      <c r="N129" s="5">
        <f t="shared" si="7"/>
        <v>0.10842165066726896</v>
      </c>
      <c r="O129" s="5">
        <f t="shared" si="8"/>
        <v>2.6598793018330506E-2</v>
      </c>
      <c r="P129" s="5">
        <f t="shared" si="9"/>
        <v>1.8140674959661939E-2</v>
      </c>
    </row>
    <row r="130" spans="1:16" x14ac:dyDescent="0.2">
      <c r="A130" s="4">
        <f>[1]ModelBuildRaw!A130</f>
        <v>39448</v>
      </c>
      <c r="B130" s="5">
        <f>[1]ModelBuildRaw!B130</f>
        <v>3.739963284894178E-2</v>
      </c>
      <c r="C130" s="5">
        <f>[1]ModelBuildRaw!C130</f>
        <v>-1.7032651327142311E-3</v>
      </c>
      <c r="D130" s="5">
        <f>[1]ModelBuildRaw!E130/100</f>
        <v>-5.0000000000000001E-3</v>
      </c>
      <c r="E130" s="5">
        <f>Historic_Domestic!S130</f>
        <v>1.7999999999999998</v>
      </c>
      <c r="F130" s="5">
        <f>Historic_Domestic!T130</f>
        <v>2.2385781969814608E-2</v>
      </c>
      <c r="G130" s="5">
        <f>[1]ModelBuildRaw!O130/100</f>
        <v>-0.23600000000000002</v>
      </c>
      <c r="H130" s="5">
        <f>[1]ModelBuildRaw!L130</f>
        <v>32.200000000000003</v>
      </c>
      <c r="I130" s="5">
        <f t="shared" si="5"/>
        <v>8.052815531873354E-3</v>
      </c>
      <c r="J130" s="5">
        <f t="shared" si="6"/>
        <v>1.1246423448779273E-2</v>
      </c>
      <c r="K130" s="5">
        <f>[1]ModelBuildRaw!P130</f>
        <v>1.83</v>
      </c>
      <c r="L130" s="5">
        <f>[1]ModelBuildRaw!Q130/100</f>
        <v>1.9530000000000002E-2</v>
      </c>
      <c r="M130" s="5">
        <f>[1]ModelBuildRaw!$R130</f>
        <v>2.0699999999999998</v>
      </c>
      <c r="N130" s="5">
        <f t="shared" si="7"/>
        <v>4.0294407545666287E-2</v>
      </c>
      <c r="O130" s="5">
        <f t="shared" si="8"/>
        <v>1.727729617250226E-2</v>
      </c>
      <c r="P130" s="5">
        <f t="shared" si="9"/>
        <v>8.4804683146857442E-3</v>
      </c>
    </row>
    <row r="131" spans="1:16" x14ac:dyDescent="0.2">
      <c r="A131" s="4">
        <f>[1]ModelBuildRaw!A131</f>
        <v>39539</v>
      </c>
      <c r="B131" s="5">
        <f>[1]ModelBuildRaw!B131</f>
        <v>1.7752846361703347E-2</v>
      </c>
      <c r="C131" s="5">
        <f>[1]ModelBuildRaw!C131</f>
        <v>1.934935947941702E-2</v>
      </c>
      <c r="D131" s="5">
        <f>[1]ModelBuildRaw!E131/100</f>
        <v>0.04</v>
      </c>
      <c r="E131" s="5">
        <f>Historic_Domestic!S131</f>
        <v>2.4999999999999996</v>
      </c>
      <c r="F131" s="5">
        <f>Historic_Domestic!T131</f>
        <v>-6.4399002476723963E-2</v>
      </c>
      <c r="G131" s="5">
        <f>[1]ModelBuildRaw!O131/100</f>
        <v>-0.24100000000000002</v>
      </c>
      <c r="H131" s="5">
        <f>[1]ModelBuildRaw!L131</f>
        <v>24.1</v>
      </c>
      <c r="I131" s="5">
        <f t="shared" ref="I131:I180" si="10">0.012236 +0.071611*D131+(-0.003761*E131)+(0.131542*F131)</f>
        <v>-2.7732335837932203E-3</v>
      </c>
      <c r="J131" s="5">
        <f t="shared" ref="J131:J165" si="11">0.022531 +(-0.007714*$E131)+(0.116173*$F131)</f>
        <v>-4.2354253147284509E-3</v>
      </c>
      <c r="K131" s="5">
        <f>[1]ModelBuildRaw!P131</f>
        <v>1.36</v>
      </c>
      <c r="L131" s="5">
        <f>[1]ModelBuildRaw!Q131/100</f>
        <v>-6.4509999999999998E-2</v>
      </c>
      <c r="M131" s="5">
        <f>[1]ModelBuildRaw!$R131</f>
        <v>2.09</v>
      </c>
      <c r="N131" s="5">
        <f t="shared" ref="N131:N180" si="12">E131*F131</f>
        <v>-0.16099750619180989</v>
      </c>
      <c r="O131" s="5">
        <f t="shared" ref="O131:O180" si="13">0.038528+ (-0.012381*E131)+(-0.048423*F131)+(0.05259*N131)</f>
        <v>2.227034046303129E-3</v>
      </c>
      <c r="P131" s="5">
        <f t="shared" ref="P131:P180" si="14">0.022307 +(-0.008596*E131)+(0.040856*N131)</f>
        <v>-5.7607141129725802E-3</v>
      </c>
    </row>
    <row r="132" spans="1:16" x14ac:dyDescent="0.2">
      <c r="A132" s="4">
        <f>[1]ModelBuildRaw!A132</f>
        <v>39630</v>
      </c>
      <c r="B132" s="5">
        <f>[1]ModelBuildRaw!B132</f>
        <v>2.5199236654715247E-2</v>
      </c>
      <c r="C132" s="5">
        <f>[1]ModelBuildRaw!C132</f>
        <v>3.8500216148886234E-2</v>
      </c>
      <c r="D132" s="5">
        <f>[1]ModelBuildRaw!E132/100</f>
        <v>8.0000000000000002E-3</v>
      </c>
      <c r="E132" s="5">
        <f>Historic_Domestic!S132</f>
        <v>2.5999999999999996</v>
      </c>
      <c r="F132" s="5">
        <f>Historic_Domestic!T132</f>
        <v>-6.9659026493990833E-2</v>
      </c>
      <c r="G132" s="5">
        <f>[1]ModelBuildRaw!O132/100</f>
        <v>-0.16699999999999998</v>
      </c>
      <c r="H132" s="5">
        <f>[1]ModelBuildRaw!L132</f>
        <v>46.7</v>
      </c>
      <c r="I132" s="5">
        <f t="shared" si="10"/>
        <v>-6.1327996630725391E-3</v>
      </c>
      <c r="J132" s="5">
        <f t="shared" si="11"/>
        <v>-5.6178980848863962E-3</v>
      </c>
      <c r="K132" s="5">
        <f>[1]ModelBuildRaw!P132</f>
        <v>1.85</v>
      </c>
      <c r="L132" s="5">
        <f>[1]ModelBuildRaw!Q132/100</f>
        <v>-6.8680000000000005E-2</v>
      </c>
      <c r="M132" s="5">
        <f>[1]ModelBuildRaw!$R132</f>
        <v>2.93</v>
      </c>
      <c r="N132" s="5">
        <f t="shared" si="12"/>
        <v>-0.18111346888437616</v>
      </c>
      <c r="O132" s="5">
        <f t="shared" si="13"/>
        <v>1.8574171128918349E-4</v>
      </c>
      <c r="P132" s="5">
        <f t="shared" si="14"/>
        <v>-7.4421718847400694E-3</v>
      </c>
    </row>
    <row r="133" spans="1:16" x14ac:dyDescent="0.2">
      <c r="A133" s="4">
        <f>[1]ModelBuildRaw!A133</f>
        <v>39722</v>
      </c>
      <c r="B133" s="5">
        <f>[1]ModelBuildRaw!B133</f>
        <v>-3.3391531273533111E-3</v>
      </c>
      <c r="C133" s="5">
        <f>[1]ModelBuildRaw!C133</f>
        <v>-3.0030217026846894E-2</v>
      </c>
      <c r="D133" s="5">
        <f>[1]ModelBuildRaw!E133/100</f>
        <v>-7.6999999999999999E-2</v>
      </c>
      <c r="E133" s="5">
        <f>Historic_Domestic!S133</f>
        <v>3.4000000000000004</v>
      </c>
      <c r="F133" s="5">
        <f>Historic_Domestic!T133</f>
        <v>-0.12249679790081355</v>
      </c>
      <c r="G133" s="5">
        <f>[1]ModelBuildRaw!O133/100</f>
        <v>-8.8000000000000009E-2</v>
      </c>
      <c r="H133" s="5">
        <f>[1]ModelBuildRaw!L133</f>
        <v>80.900000000000006</v>
      </c>
      <c r="I133" s="5">
        <f t="shared" si="10"/>
        <v>-2.2178920789468815E-2</v>
      </c>
      <c r="J133" s="5">
        <f t="shared" si="11"/>
        <v>-1.7927420502531217E-2</v>
      </c>
      <c r="K133" s="5">
        <f>[1]ModelBuildRaw!P133</f>
        <v>1.49</v>
      </c>
      <c r="L133" s="5">
        <f>[1]ModelBuildRaw!Q133/100</f>
        <v>-0.11493</v>
      </c>
      <c r="M133" s="5">
        <f>[1]ModelBuildRaw!$R133</f>
        <v>2.14</v>
      </c>
      <c r="N133" s="5">
        <f t="shared" si="12"/>
        <v>-0.41648911286276613</v>
      </c>
      <c r="O133" s="5">
        <f t="shared" si="13"/>
        <v>-1.953890000070178E-2</v>
      </c>
      <c r="P133" s="5">
        <f t="shared" si="14"/>
        <v>-2.3935479195121175E-2</v>
      </c>
    </row>
    <row r="134" spans="1:16" x14ac:dyDescent="0.2">
      <c r="A134" s="4">
        <f>[1]ModelBuildRaw!A134</f>
        <v>39814</v>
      </c>
      <c r="B134" s="5">
        <f>[1]ModelBuildRaw!B134</f>
        <v>-1.963894391565341E-2</v>
      </c>
      <c r="C134" s="5">
        <f>[1]ModelBuildRaw!C134</f>
        <v>-3.6691060714477912E-2</v>
      </c>
      <c r="D134" s="5">
        <f>[1]ModelBuildRaw!E134/100</f>
        <v>-4.4999999999999998E-2</v>
      </c>
      <c r="E134" s="5">
        <f>Historic_Domestic!S134</f>
        <v>3</v>
      </c>
      <c r="F134" s="5">
        <f>Historic_Domestic!T134</f>
        <v>-0.11970058178565522</v>
      </c>
      <c r="G134" s="5">
        <f>[1]ModelBuildRaw!O134/100</f>
        <v>-0.107</v>
      </c>
      <c r="H134" s="5">
        <f>[1]ModelBuildRaw!L134</f>
        <v>56.7</v>
      </c>
      <c r="I134" s="5">
        <f t="shared" si="10"/>
        <v>-1.8015148929248659E-2</v>
      </c>
      <c r="J134" s="5">
        <f t="shared" si="11"/>
        <v>-1.4516975687784928E-2</v>
      </c>
      <c r="K134" s="5">
        <f>[1]ModelBuildRaw!P134</f>
        <v>1.9</v>
      </c>
      <c r="L134" s="5">
        <f>[1]ModelBuildRaw!Q134/100</f>
        <v>-0.10980000000000001</v>
      </c>
      <c r="M134" s="5">
        <f>[1]ModelBuildRaw!$R134</f>
        <v>2.5</v>
      </c>
      <c r="N134" s="5">
        <f t="shared" si="12"/>
        <v>-0.35910174535696565</v>
      </c>
      <c r="O134" s="5">
        <f t="shared" si="13"/>
        <v>-1.1703899516516035E-2</v>
      </c>
      <c r="P134" s="5">
        <f t="shared" si="14"/>
        <v>-1.8152460908304188E-2</v>
      </c>
    </row>
    <row r="135" spans="1:16" x14ac:dyDescent="0.2">
      <c r="A135" s="4">
        <f>[1]ModelBuildRaw!A135</f>
        <v>39904</v>
      </c>
      <c r="B135" s="5">
        <f>[1]ModelBuildRaw!B135</f>
        <v>-4.9365051480840021E-2</v>
      </c>
      <c r="C135" s="5">
        <f>[1]ModelBuildRaw!C135</f>
        <v>-3.1952573184985317E-2</v>
      </c>
      <c r="D135" s="5">
        <f>[1]ModelBuildRaw!E135/100</f>
        <v>-1.2E-2</v>
      </c>
      <c r="E135" s="5">
        <f>Historic_Domestic!S135</f>
        <v>3.5</v>
      </c>
      <c r="F135" s="5">
        <f>Historic_Domestic!T135</f>
        <v>-0.22035725806552653</v>
      </c>
      <c r="G135" s="5">
        <f>[1]ModelBuildRaw!O135/100</f>
        <v>-0.12300000000000001</v>
      </c>
      <c r="H135" s="5">
        <f>[1]ModelBuildRaw!L135</f>
        <v>42.3</v>
      </c>
      <c r="I135" s="5">
        <f t="shared" si="10"/>
        <v>-3.0773066440455486E-2</v>
      </c>
      <c r="J135" s="5">
        <f t="shared" si="11"/>
        <v>-3.0067563741246417E-2</v>
      </c>
      <c r="K135" s="5">
        <f>[1]ModelBuildRaw!P135</f>
        <v>2.42</v>
      </c>
      <c r="L135" s="5">
        <f>[1]ModelBuildRaw!Q135/100</f>
        <v>-0.19656999999999999</v>
      </c>
      <c r="M135" s="5">
        <f>[1]ModelBuildRaw!$R135</f>
        <v>3.34</v>
      </c>
      <c r="N135" s="5">
        <f t="shared" si="12"/>
        <v>-0.7712504032293428</v>
      </c>
      <c r="O135" s="5">
        <f t="shared" si="13"/>
        <v>-3.4695199198524138E-2</v>
      </c>
      <c r="P135" s="5">
        <f t="shared" si="14"/>
        <v>-3.9289206474338034E-2</v>
      </c>
    </row>
    <row r="136" spans="1:16" x14ac:dyDescent="0.2">
      <c r="A136" s="4">
        <f>[1]ModelBuildRaw!A136</f>
        <v>39995</v>
      </c>
      <c r="B136" s="5">
        <f>[1]ModelBuildRaw!B136</f>
        <v>-8.1607737970421368E-2</v>
      </c>
      <c r="C136" s="5">
        <f>[1]ModelBuildRaw!C136</f>
        <v>-3.5730375195118153E-2</v>
      </c>
      <c r="D136" s="5">
        <f>[1]ModelBuildRaw!E136/100</f>
        <v>1.2E-2</v>
      </c>
      <c r="E136" s="5">
        <f>Historic_Domestic!S136</f>
        <v>3.5999999999999996</v>
      </c>
      <c r="F136" s="5">
        <f>Historic_Domestic!T136</f>
        <v>-0.35710963205685725</v>
      </c>
      <c r="G136" s="5">
        <f>[1]ModelBuildRaw!O136/100</f>
        <v>-8.900000000000001E-2</v>
      </c>
      <c r="H136" s="5">
        <f>[1]ModelBuildRaw!L136</f>
        <v>31.3</v>
      </c>
      <c r="I136" s="5">
        <f t="shared" si="10"/>
        <v>-4.7419183220023114E-2</v>
      </c>
      <c r="J136" s="5">
        <f t="shared" si="11"/>
        <v>-4.6725897284941274E-2</v>
      </c>
      <c r="K136" s="5">
        <f>[1]ModelBuildRaw!P136</f>
        <v>2.36</v>
      </c>
      <c r="L136" s="5">
        <f>[1]ModelBuildRaw!Q136/100</f>
        <v>-0.29863000000000001</v>
      </c>
      <c r="M136" s="5">
        <f>[1]ModelBuildRaw!$R136</f>
        <v>3.17</v>
      </c>
      <c r="N136" s="5">
        <f t="shared" si="12"/>
        <v>-1.2855946754046861</v>
      </c>
      <c r="O136" s="5">
        <f t="shared" si="13"/>
        <v>-5.636070426644324E-2</v>
      </c>
      <c r="P136" s="5">
        <f t="shared" si="14"/>
        <v>-6.1162856058333853E-2</v>
      </c>
    </row>
    <row r="137" spans="1:16" x14ac:dyDescent="0.2">
      <c r="A137" s="4">
        <f>[1]ModelBuildRaw!A137</f>
        <v>40087</v>
      </c>
      <c r="B137" s="5">
        <f>[1]ModelBuildRaw!B137</f>
        <v>-5.1239102906540261E-2</v>
      </c>
      <c r="C137" s="5">
        <f>[1]ModelBuildRaw!C137</f>
        <v>-3.0910300976215766E-2</v>
      </c>
      <c r="D137" s="5">
        <f>[1]ModelBuildRaw!E137/100</f>
        <v>5.2000000000000005E-2</v>
      </c>
      <c r="E137" s="5">
        <f>Historic_Domestic!S137</f>
        <v>3.6</v>
      </c>
      <c r="F137" s="5">
        <f>Historic_Domestic!T137</f>
        <v>-0.32320896079575551</v>
      </c>
      <c r="G137" s="5">
        <f>[1]ModelBuildRaw!O137/100</f>
        <v>0</v>
      </c>
      <c r="H137" s="5">
        <f>[1]ModelBuildRaw!L137</f>
        <v>30.7</v>
      </c>
      <c r="I137" s="5">
        <f t="shared" si="10"/>
        <v>-4.0095381120995269E-2</v>
      </c>
      <c r="J137" s="5">
        <f t="shared" si="11"/>
        <v>-4.2787554602525299E-2</v>
      </c>
      <c r="K137" s="5">
        <f>[1]ModelBuildRaw!P137</f>
        <v>2.71</v>
      </c>
      <c r="L137" s="5">
        <f>[1]ModelBuildRaw!Q137/100</f>
        <v>-0.27464</v>
      </c>
      <c r="M137" s="5">
        <f>[1]ModelBuildRaw!$R137</f>
        <v>3.79</v>
      </c>
      <c r="N137" s="5">
        <f t="shared" si="12"/>
        <v>-1.1635522588647198</v>
      </c>
      <c r="O137" s="5">
        <f t="shared" si="13"/>
        <v>-5.1584065785082747E-2</v>
      </c>
      <c r="P137" s="5">
        <f t="shared" si="14"/>
        <v>-5.6176691088176994E-2</v>
      </c>
    </row>
    <row r="138" spans="1:16" x14ac:dyDescent="0.2">
      <c r="A138" s="4">
        <f>[1]ModelBuildRaw!A138</f>
        <v>40179</v>
      </c>
      <c r="B138" s="5">
        <f>[1]ModelBuildRaw!B138</f>
        <v>-3.7263212386009041E-2</v>
      </c>
      <c r="C138" s="5">
        <f>[1]ModelBuildRaw!C138</f>
        <v>-3.0723907511482944E-2</v>
      </c>
      <c r="D138" s="5">
        <f>[1]ModelBuildRaw!E138/100</f>
        <v>3.2000000000000001E-2</v>
      </c>
      <c r="E138" s="5">
        <f>Historic_Domestic!S138</f>
        <v>3.8</v>
      </c>
      <c r="F138" s="5">
        <f>Historic_Domestic!T138</f>
        <v>-0.30510748916564018</v>
      </c>
      <c r="G138" s="5">
        <f>[1]ModelBuildRaw!O138/100</f>
        <v>0</v>
      </c>
      <c r="H138" s="5">
        <f>[1]ModelBuildRaw!L138</f>
        <v>27.3</v>
      </c>
      <c r="I138" s="5">
        <f t="shared" si="10"/>
        <v>-3.9898697339826636E-2</v>
      </c>
      <c r="J138" s="5">
        <f t="shared" si="11"/>
        <v>-4.222745233883992E-2</v>
      </c>
      <c r="K138" s="5">
        <f>[1]ModelBuildRaw!P138</f>
        <v>2.82</v>
      </c>
      <c r="L138" s="5">
        <f>[1]ModelBuildRaw!Q138/100</f>
        <v>-0.26283999999999996</v>
      </c>
      <c r="M138" s="5">
        <f>[1]ModelBuildRaw!$R138</f>
        <v>3.68</v>
      </c>
      <c r="N138" s="5">
        <f t="shared" si="12"/>
        <v>-1.1594084588294327</v>
      </c>
      <c r="O138" s="5">
        <f t="shared" si="13"/>
        <v>-5.4718870901972062E-2</v>
      </c>
      <c r="P138" s="5">
        <f t="shared" si="14"/>
        <v>-5.7726591993935296E-2</v>
      </c>
    </row>
    <row r="139" spans="1:16" x14ac:dyDescent="0.2">
      <c r="A139" s="4">
        <f>[1]ModelBuildRaw!A139</f>
        <v>40269</v>
      </c>
      <c r="B139" s="5">
        <f>[1]ModelBuildRaw!B139</f>
        <v>-2.2322160616801149E-2</v>
      </c>
      <c r="C139" s="5">
        <f>[1]ModelBuildRaw!C139</f>
        <v>-3.4858543718055073E-2</v>
      </c>
      <c r="D139" s="5">
        <f>[1]ModelBuildRaw!E139/100</f>
        <v>5.7999999999999996E-2</v>
      </c>
      <c r="E139" s="5">
        <f>Historic_Domestic!S139</f>
        <v>3.5</v>
      </c>
      <c r="F139" s="5">
        <f>Historic_Domestic!T139</f>
        <v>-8.0506551088318626E-2</v>
      </c>
      <c r="G139" s="5">
        <f>[1]ModelBuildRaw!O139/100</f>
        <v>-3.7999999999999999E-2</v>
      </c>
      <c r="H139" s="5">
        <f>[1]ModelBuildRaw!L139</f>
        <v>45.8</v>
      </c>
      <c r="I139" s="5">
        <f t="shared" si="10"/>
        <v>-7.3640547432596085E-3</v>
      </c>
      <c r="J139" s="5">
        <f t="shared" si="11"/>
        <v>-1.3820687559583242E-2</v>
      </c>
      <c r="K139" s="5">
        <f>[1]ModelBuildRaw!P139</f>
        <v>2.36</v>
      </c>
      <c r="L139" s="5">
        <f>[1]ModelBuildRaw!Q139/100</f>
        <v>-7.3209999999999997E-2</v>
      </c>
      <c r="M139" s="5">
        <f>[1]ModelBuildRaw!$R139</f>
        <v>2.79</v>
      </c>
      <c r="N139" s="5">
        <f t="shared" si="12"/>
        <v>-0.2817729288091152</v>
      </c>
      <c r="O139" s="5">
        <f t="shared" si="13"/>
        <v>-1.5725569602721711E-2</v>
      </c>
      <c r="P139" s="5">
        <f t="shared" si="14"/>
        <v>-1.929111477942521E-2</v>
      </c>
    </row>
    <row r="140" spans="1:16" x14ac:dyDescent="0.2">
      <c r="A140" s="4">
        <f>[1]ModelBuildRaw!A140</f>
        <v>40360</v>
      </c>
      <c r="B140" s="5">
        <f>[1]ModelBuildRaw!B140</f>
        <v>8.4122558816897481E-4</v>
      </c>
      <c r="C140" s="5">
        <f>[1]ModelBuildRaw!C140</f>
        <v>-5.3601936817496924E-3</v>
      </c>
      <c r="D140" s="5">
        <f>[1]ModelBuildRaw!E140/100</f>
        <v>4.5999999999999999E-2</v>
      </c>
      <c r="E140" s="5">
        <f>Historic_Domestic!S140</f>
        <v>2.6999999999999997</v>
      </c>
      <c r="F140" s="5">
        <f>Historic_Domestic!T140</f>
        <v>3.3590944436035421E-2</v>
      </c>
      <c r="G140" s="5">
        <f>[1]ModelBuildRaw!O140/100</f>
        <v>7.4999999999999997E-2</v>
      </c>
      <c r="H140" s="5">
        <f>[1]ModelBuildRaw!L140</f>
        <v>32.9</v>
      </c>
      <c r="I140" s="5">
        <f t="shared" si="10"/>
        <v>9.7940260130049729E-3</v>
      </c>
      <c r="J140" s="5">
        <f t="shared" si="11"/>
        <v>5.6055607879675409E-3</v>
      </c>
      <c r="K140" s="5">
        <f>[1]ModelBuildRaw!P140</f>
        <v>2.11</v>
      </c>
      <c r="L140" s="5">
        <f>[1]ModelBuildRaw!Q140/100</f>
        <v>3.8179999999999999E-2</v>
      </c>
      <c r="M140" s="5">
        <f>[1]ModelBuildRaw!$R140</f>
        <v>2.37</v>
      </c>
      <c r="N140" s="5">
        <f t="shared" si="12"/>
        <v>9.0695549977295634E-2</v>
      </c>
      <c r="O140" s="5">
        <f t="shared" si="13"/>
        <v>8.2424046708798344E-3</v>
      </c>
      <c r="P140" s="5">
        <f t="shared" si="14"/>
        <v>2.8032573898723952E-3</v>
      </c>
    </row>
    <row r="141" spans="1:16" x14ac:dyDescent="0.2">
      <c r="A141" s="4">
        <f>[1]ModelBuildRaw!A141</f>
        <v>40452</v>
      </c>
      <c r="B141" s="5">
        <f>[1]ModelBuildRaw!B141</f>
        <v>6.4216893473039898E-3</v>
      </c>
      <c r="C141" s="5">
        <f>[1]ModelBuildRaw!C141</f>
        <v>1.8909996413448414E-3</v>
      </c>
      <c r="D141" s="5">
        <f>[1]ModelBuildRaw!E141/100</f>
        <v>4.7E-2</v>
      </c>
      <c r="E141" s="5">
        <f>Historic_Domestic!S141</f>
        <v>2.9</v>
      </c>
      <c r="F141" s="5">
        <f>Historic_Domestic!T141</f>
        <v>5.4100468714381525E-2</v>
      </c>
      <c r="G141" s="5">
        <f>[1]ModelBuildRaw!O141/100</f>
        <v>0.192</v>
      </c>
      <c r="H141" s="5">
        <f>[1]ModelBuildRaw!L141</f>
        <v>23.5</v>
      </c>
      <c r="I141" s="5">
        <f t="shared" si="10"/>
        <v>1.1811300855627177E-2</v>
      </c>
      <c r="J141" s="5">
        <f t="shared" si="11"/>
        <v>6.4454137519558427E-3</v>
      </c>
      <c r="K141" s="5">
        <f>[1]ModelBuildRaw!P141</f>
        <v>2.69</v>
      </c>
      <c r="L141" s="5">
        <f>[1]ModelBuildRaw!Q141/100</f>
        <v>5.7579999999999999E-2</v>
      </c>
      <c r="M141" s="5">
        <f>[1]ModelBuildRaw!$R141</f>
        <v>3.18</v>
      </c>
      <c r="N141" s="5">
        <f t="shared" si="12"/>
        <v>0.15689135927170642</v>
      </c>
      <c r="O141" s="5">
        <f t="shared" si="13"/>
        <v>8.2543095875425472E-3</v>
      </c>
      <c r="P141" s="5">
        <f t="shared" si="14"/>
        <v>3.7885533744048423E-3</v>
      </c>
    </row>
    <row r="142" spans="1:16" x14ac:dyDescent="0.2">
      <c r="A142" s="4">
        <f>[1]ModelBuildRaw!A142</f>
        <v>40544</v>
      </c>
      <c r="B142" s="5">
        <f>[1]ModelBuildRaw!B142</f>
        <v>1.3215973053017249E-2</v>
      </c>
      <c r="C142" s="5">
        <f>[1]ModelBuildRaw!C142</f>
        <v>-1.3213444942142468E-2</v>
      </c>
      <c r="D142" s="5">
        <f>[1]ModelBuildRaw!E142/100</f>
        <v>2E-3</v>
      </c>
      <c r="E142" s="5">
        <f>Historic_Domestic!S142</f>
        <v>3.4</v>
      </c>
      <c r="F142" s="5">
        <f>Historic_Domestic!T142</f>
        <v>0.10614146064089776</v>
      </c>
      <c r="G142" s="5">
        <f>[1]ModelBuildRaw!O142/100</f>
        <v>0.32100000000000001</v>
      </c>
      <c r="H142" s="5">
        <f>[1]ModelBuildRaw!L142</f>
        <v>29.4</v>
      </c>
      <c r="I142" s="5">
        <f t="shared" si="10"/>
        <v>1.3553882015624973E-2</v>
      </c>
      <c r="J142" s="5">
        <f t="shared" si="11"/>
        <v>8.6341719070350143E-3</v>
      </c>
      <c r="K142" s="5">
        <f>[1]ModelBuildRaw!P142</f>
        <v>2.67</v>
      </c>
      <c r="L142" s="5">
        <f>[1]ModelBuildRaw!Q142/100</f>
        <v>0.11176</v>
      </c>
      <c r="M142" s="5">
        <f>[1]ModelBuildRaw!$R142</f>
        <v>3.38</v>
      </c>
      <c r="N142" s="5">
        <f t="shared" si="12"/>
        <v>0.36088096617905235</v>
      </c>
      <c r="O142" s="5">
        <f t="shared" si="13"/>
        <v>1.0271642062742174E-2</v>
      </c>
      <c r="P142" s="5">
        <f t="shared" si="14"/>
        <v>7.8247527542113678E-3</v>
      </c>
    </row>
    <row r="143" spans="1:16" x14ac:dyDescent="0.2">
      <c r="A143" s="4">
        <f>[1]ModelBuildRaw!A143</f>
        <v>40634</v>
      </c>
      <c r="B143" s="5">
        <f>[1]ModelBuildRaw!B143</f>
        <v>2.1617616758761438E-2</v>
      </c>
      <c r="C143" s="5">
        <f>[1]ModelBuildRaw!C143</f>
        <v>-2.0833688859206587E-2</v>
      </c>
      <c r="D143" s="5">
        <f>[1]ModelBuildRaw!E143/100</f>
        <v>0.06</v>
      </c>
      <c r="E143" s="5">
        <f>Historic_Domestic!S143</f>
        <v>3.3</v>
      </c>
      <c r="F143" s="5">
        <f>Historic_Domestic!T143</f>
        <v>4.5395356685719132E-2</v>
      </c>
      <c r="G143" s="5">
        <f>[1]ModelBuildRaw!O143/100</f>
        <v>0.55399999999999994</v>
      </c>
      <c r="H143" s="5">
        <f>[1]ModelBuildRaw!L143</f>
        <v>22.7</v>
      </c>
      <c r="I143" s="5">
        <f t="shared" si="10"/>
        <v>1.0092756009152867E-2</v>
      </c>
      <c r="J143" s="5">
        <f t="shared" si="11"/>
        <v>2.348514772250049E-3</v>
      </c>
      <c r="K143" s="5">
        <f>[1]ModelBuildRaw!P143</f>
        <v>2.73</v>
      </c>
      <c r="L143" s="5">
        <f>[1]ModelBuildRaw!Q143/100</f>
        <v>3.8589999999999999E-2</v>
      </c>
      <c r="M143" s="5">
        <f>[1]ModelBuildRaw!$R143</f>
        <v>3.15</v>
      </c>
      <c r="N143" s="5">
        <f t="shared" si="12"/>
        <v>0.14980467706287312</v>
      </c>
      <c r="O143" s="5">
        <f t="shared" si="13"/>
        <v>3.3507486099439206E-3</v>
      </c>
      <c r="P143" s="5">
        <f t="shared" si="14"/>
        <v>6.0619886080747441E-5</v>
      </c>
    </row>
    <row r="144" spans="1:16" x14ac:dyDescent="0.2">
      <c r="A144" s="4">
        <f>[1]ModelBuildRaw!A144</f>
        <v>40725</v>
      </c>
      <c r="B144" s="5">
        <f>[1]ModelBuildRaw!B144</f>
        <v>2.8031363497867331E-2</v>
      </c>
      <c r="C144" s="5">
        <f>[1]ModelBuildRaw!C144</f>
        <v>-1.0401448281566182E-2</v>
      </c>
      <c r="D144" s="5">
        <f>[1]ModelBuildRaw!E144/100</f>
        <v>3.3000000000000002E-2</v>
      </c>
      <c r="E144" s="5">
        <f>Historic_Domestic!S144</f>
        <v>2.5</v>
      </c>
      <c r="F144" s="5">
        <f>Historic_Domestic!T144</f>
        <v>1.6086137751624225E-2</v>
      </c>
      <c r="G144" s="5">
        <f>[1]ModelBuildRaw!O144/100</f>
        <v>0.57700000000000007</v>
      </c>
      <c r="H144" s="5">
        <f>[1]ModelBuildRaw!L144</f>
        <v>48</v>
      </c>
      <c r="I144" s="5">
        <f t="shared" si="10"/>
        <v>7.3126657321241541E-3</v>
      </c>
      <c r="J144" s="5">
        <f t="shared" si="11"/>
        <v>5.1147748810194404E-3</v>
      </c>
      <c r="K144" s="5">
        <f>[1]ModelBuildRaw!P144</f>
        <v>1.67</v>
      </c>
      <c r="L144" s="5">
        <f>[1]ModelBuildRaw!Q144/100</f>
        <v>8.0600000000000012E-3</v>
      </c>
      <c r="M144" s="5">
        <f>[1]ModelBuildRaw!$R144</f>
        <v>1.9</v>
      </c>
      <c r="N144" s="5">
        <f t="shared" si="12"/>
        <v>4.0215344379060561E-2</v>
      </c>
      <c r="O144" s="5">
        <f t="shared" si="13"/>
        <v>8.9114859125478951E-3</v>
      </c>
      <c r="P144" s="5">
        <f t="shared" si="14"/>
        <v>2.4600381099509003E-3</v>
      </c>
    </row>
    <row r="145" spans="1:16" x14ac:dyDescent="0.2">
      <c r="A145" s="4">
        <f>[1]ModelBuildRaw!A145</f>
        <v>40817</v>
      </c>
      <c r="B145" s="5">
        <f>[1]ModelBuildRaw!B145</f>
        <v>2.9339138847906003E-2</v>
      </c>
      <c r="C145" s="5">
        <f>[1]ModelBuildRaw!C145</f>
        <v>8.4110421517989472E-3</v>
      </c>
      <c r="D145" s="5">
        <f>[1]ModelBuildRaw!E145/100</f>
        <v>5.2000000000000005E-2</v>
      </c>
      <c r="E145" s="5">
        <f>Historic_Domestic!S145</f>
        <v>2.1</v>
      </c>
      <c r="F145" s="5">
        <f>Historic_Domestic!T145</f>
        <v>5.1891559436803875E-2</v>
      </c>
      <c r="G145" s="5">
        <f>[1]ModelBuildRaw!O145/100</f>
        <v>0.83599999999999997</v>
      </c>
      <c r="H145" s="5">
        <f>[1]ModelBuildRaw!L145</f>
        <v>45.5</v>
      </c>
      <c r="I145" s="5">
        <f t="shared" si="10"/>
        <v>1.4887591511436055E-2</v>
      </c>
      <c r="J145" s="5">
        <f t="shared" si="11"/>
        <v>1.2359998134451813E-2</v>
      </c>
      <c r="K145" s="5">
        <f>[1]ModelBuildRaw!P145</f>
        <v>1.64</v>
      </c>
      <c r="L145" s="5">
        <f>[1]ModelBuildRaw!Q145/100</f>
        <v>4.8639999999999996E-2</v>
      </c>
      <c r="M145" s="5">
        <f>[1]ModelBuildRaw!$R145</f>
        <v>1.87</v>
      </c>
      <c r="N145" s="5">
        <f t="shared" si="12"/>
        <v>0.10897227481728815</v>
      </c>
      <c r="O145" s="5">
        <f t="shared" si="13"/>
        <v>1.574600695003283E-2</v>
      </c>
      <c r="P145" s="5">
        <f t="shared" si="14"/>
        <v>8.7075712599351245E-3</v>
      </c>
    </row>
    <row r="146" spans="1:16" x14ac:dyDescent="0.2">
      <c r="A146" s="4">
        <f>[1]ModelBuildRaw!A146</f>
        <v>40909</v>
      </c>
      <c r="B146" s="5">
        <f>[1]ModelBuildRaw!B146</f>
        <v>3.5330091687304783E-2</v>
      </c>
      <c r="C146" s="5">
        <f>[1]ModelBuildRaw!C146</f>
        <v>3.7070868003692982E-3</v>
      </c>
      <c r="D146" s="5">
        <f>[1]ModelBuildRaw!E146/100</f>
        <v>4.9000000000000002E-2</v>
      </c>
      <c r="E146" s="5">
        <f>Historic_Domestic!S146</f>
        <v>2</v>
      </c>
      <c r="F146" s="5">
        <f>Historic_Domestic!T146</f>
        <v>5.855608353489801E-2</v>
      </c>
      <c r="G146" s="5">
        <f>[1]ModelBuildRaw!O146/100</f>
        <v>0.64200000000000002</v>
      </c>
      <c r="H146" s="5">
        <f>[1]ModelBuildRaw!L146</f>
        <v>23</v>
      </c>
      <c r="I146" s="5">
        <f t="shared" si="10"/>
        <v>1.5925523340347553E-2</v>
      </c>
      <c r="J146" s="5">
        <f t="shared" si="11"/>
        <v>1.3905635892499706E-2</v>
      </c>
      <c r="K146" s="5">
        <f>[1]ModelBuildRaw!P146</f>
        <v>1.9</v>
      </c>
      <c r="L146" s="5">
        <f>[1]ModelBuildRaw!Q146/100</f>
        <v>5.4189999999999995E-2</v>
      </c>
      <c r="M146" s="5">
        <f>[1]ModelBuildRaw!$R146</f>
        <v>2.16</v>
      </c>
      <c r="N146" s="5">
        <f t="shared" si="12"/>
        <v>0.11711216706979602</v>
      </c>
      <c r="O146" s="5">
        <f t="shared" si="13"/>
        <v>1.7089467633190206E-2</v>
      </c>
      <c r="P146" s="5">
        <f t="shared" si="14"/>
        <v>9.8997346978035878E-3</v>
      </c>
    </row>
    <row r="147" spans="1:16" x14ac:dyDescent="0.2">
      <c r="A147" s="4">
        <f>[1]ModelBuildRaw!A147</f>
        <v>41000</v>
      </c>
      <c r="B147" s="5">
        <f>[1]ModelBuildRaw!B147</f>
        <v>3.2093957774634446E-2</v>
      </c>
      <c r="C147" s="5">
        <f>[1]ModelBuildRaw!C147</f>
        <v>9.5612374394800914E-3</v>
      </c>
      <c r="D147" s="5">
        <f>[1]ModelBuildRaw!E147/100</f>
        <v>3.7999999999999999E-2</v>
      </c>
      <c r="E147" s="5">
        <f>Historic_Domestic!S147</f>
        <v>1.7</v>
      </c>
      <c r="F147" s="5">
        <f>Historic_Domestic!T147</f>
        <v>3.3997608541419623E-2</v>
      </c>
      <c r="G147" s="5">
        <f>[1]ModelBuildRaw!O147/100</f>
        <v>0.39600000000000002</v>
      </c>
      <c r="H147" s="5">
        <f>[1]ModelBuildRaw!L147</f>
        <v>26.7</v>
      </c>
      <c r="I147" s="5">
        <f t="shared" si="10"/>
        <v>1.303563142275542E-2</v>
      </c>
      <c r="J147" s="5">
        <f t="shared" si="11"/>
        <v>1.3366804177082341E-2</v>
      </c>
      <c r="K147" s="5">
        <f>[1]ModelBuildRaw!P147</f>
        <v>1.34</v>
      </c>
      <c r="L147" s="5">
        <f>[1]ModelBuildRaw!Q147/100</f>
        <v>2.9369999999999997E-2</v>
      </c>
      <c r="M147" s="5">
        <f>[1]ModelBuildRaw!$R147</f>
        <v>1.58</v>
      </c>
      <c r="N147" s="5">
        <f t="shared" si="12"/>
        <v>5.7795934520413358E-2</v>
      </c>
      <c r="O147" s="5">
        <f t="shared" si="13"/>
        <v>1.8873521998027373E-2</v>
      </c>
      <c r="P147" s="5">
        <f t="shared" si="14"/>
        <v>1.005511070076601E-2</v>
      </c>
    </row>
    <row r="148" spans="1:16" x14ac:dyDescent="0.2">
      <c r="A148" s="4">
        <f>[1]ModelBuildRaw!A148</f>
        <v>41091</v>
      </c>
      <c r="B148" s="5">
        <f>[1]ModelBuildRaw!B148</f>
        <v>2.8469761379405024E-2</v>
      </c>
      <c r="C148" s="5">
        <f>[1]ModelBuildRaw!C148</f>
        <v>8.2739951964912687E-3</v>
      </c>
      <c r="D148" s="5">
        <f>[1]ModelBuildRaw!E148/100</f>
        <v>2.7000000000000003E-2</v>
      </c>
      <c r="E148" s="5">
        <f>Historic_Domestic!S148</f>
        <v>1.5</v>
      </c>
      <c r="F148" s="5">
        <f>Historic_Domestic!T148</f>
        <v>8.6025863950370665E-2</v>
      </c>
      <c r="G148" s="5">
        <f>[1]ModelBuildRaw!O148/100</f>
        <v>0.315</v>
      </c>
      <c r="H148" s="5">
        <f>[1]ModelBuildRaw!L148</f>
        <v>20.5</v>
      </c>
      <c r="I148" s="5">
        <f t="shared" si="10"/>
        <v>1.9844011195759657E-2</v>
      </c>
      <c r="J148" s="5">
        <f t="shared" si="11"/>
        <v>2.0953882692706406E-2</v>
      </c>
      <c r="K148" s="5">
        <f>[1]ModelBuildRaw!P148</f>
        <v>1.42</v>
      </c>
      <c r="L148" s="5">
        <f>[1]ModelBuildRaw!Q148/100</f>
        <v>8.8419999999999999E-2</v>
      </c>
      <c r="M148" s="5">
        <f>[1]ModelBuildRaw!$R148</f>
        <v>1.55</v>
      </c>
      <c r="N148" s="5">
        <f t="shared" si="12"/>
        <v>0.129038795925556</v>
      </c>
      <c r="O148" s="5">
        <f t="shared" si="13"/>
        <v>2.2577019867656194E-2</v>
      </c>
      <c r="P148" s="5">
        <f t="shared" si="14"/>
        <v>1.4685009046334518E-2</v>
      </c>
    </row>
    <row r="149" spans="1:16" x14ac:dyDescent="0.2">
      <c r="A149" s="4">
        <f>[1]ModelBuildRaw!A149</f>
        <v>41183</v>
      </c>
      <c r="B149" s="5">
        <f>[1]ModelBuildRaw!B149</f>
        <v>2.9289633611690746E-2</v>
      </c>
      <c r="C149" s="5">
        <f>[1]ModelBuildRaw!C149</f>
        <v>7.1728504354125313E-3</v>
      </c>
      <c r="D149" s="5">
        <f>[1]ModelBuildRaw!E149/100</f>
        <v>1.7000000000000001E-2</v>
      </c>
      <c r="E149" s="5">
        <f>Historic_Domestic!S149</f>
        <v>1.5999999999999999</v>
      </c>
      <c r="F149" s="5">
        <f>Historic_Domestic!T149</f>
        <v>4.6080869637625782E-2</v>
      </c>
      <c r="G149" s="5">
        <f>[1]ModelBuildRaw!O149/100</f>
        <v>0.14000000000000001</v>
      </c>
      <c r="H149" s="5">
        <f>[1]ModelBuildRaw!L149</f>
        <v>22.7</v>
      </c>
      <c r="I149" s="5">
        <f t="shared" si="10"/>
        <v>1.3497356753872571E-2</v>
      </c>
      <c r="J149" s="5">
        <f t="shared" si="11"/>
        <v>1.5541952868411899E-2</v>
      </c>
      <c r="K149" s="5">
        <f>[1]ModelBuildRaw!P149</f>
        <v>1.53</v>
      </c>
      <c r="L149" s="5">
        <f>[1]ModelBuildRaw!Q149/100</f>
        <v>4.6539999999999998E-2</v>
      </c>
      <c r="M149" s="5">
        <f>[1]ModelBuildRaw!$R149</f>
        <v>1.73</v>
      </c>
      <c r="N149" s="5">
        <f t="shared" si="12"/>
        <v>7.372939142020124E-2</v>
      </c>
      <c r="O149" s="5">
        <f t="shared" si="13"/>
        <v>2.0364454744325633E-2</v>
      </c>
      <c r="P149" s="5">
        <f t="shared" si="14"/>
        <v>1.1565688015863745E-2</v>
      </c>
    </row>
    <row r="150" spans="1:16" x14ac:dyDescent="0.2">
      <c r="A150" s="4">
        <f>[1]ModelBuildRaw!A150</f>
        <v>41275</v>
      </c>
      <c r="B150" s="5">
        <f>[1]ModelBuildRaw!B150</f>
        <v>1.5294667782535095E-2</v>
      </c>
      <c r="C150" s="5">
        <f>[1]ModelBuildRaw!C150</f>
        <v>2.0552252207997789E-2</v>
      </c>
      <c r="D150" s="5">
        <f>[1]ModelBuildRaw!E150/100</f>
        <v>4.4000000000000004E-2</v>
      </c>
      <c r="E150" s="5">
        <f>Historic_Domestic!S150</f>
        <v>1.7999999999999998</v>
      </c>
      <c r="F150" s="5">
        <f>Historic_Domestic!T150</f>
        <v>3.3128199154123905E-2</v>
      </c>
      <c r="G150" s="5">
        <f>[1]ModelBuildRaw!O150/100</f>
        <v>-5.5E-2</v>
      </c>
      <c r="H150" s="5">
        <f>[1]ModelBuildRaw!L150</f>
        <v>19</v>
      </c>
      <c r="I150" s="5">
        <f t="shared" si="10"/>
        <v>1.2974833573131766E-2</v>
      </c>
      <c r="J150" s="5">
        <f t="shared" si="11"/>
        <v>1.2494402280332037E-2</v>
      </c>
      <c r="K150" s="5">
        <f>[1]ModelBuildRaw!P150</f>
        <v>1.62</v>
      </c>
      <c r="L150" s="5">
        <f>[1]ModelBuildRaw!Q150/100</f>
        <v>4.1459999999999997E-2</v>
      </c>
      <c r="M150" s="5">
        <f>[1]ModelBuildRaw!$R150</f>
        <v>1.8</v>
      </c>
      <c r="N150" s="5">
        <f t="shared" si="12"/>
        <v>5.9630758477423024E-2</v>
      </c>
      <c r="O150" s="5">
        <f t="shared" si="13"/>
        <v>1.7774014800687538E-2</v>
      </c>
      <c r="P150" s="5">
        <f t="shared" si="14"/>
        <v>9.2704742683535971E-3</v>
      </c>
    </row>
    <row r="151" spans="1:16" x14ac:dyDescent="0.2">
      <c r="A151" s="4">
        <f>[1]ModelBuildRaw!A151</f>
        <v>41365</v>
      </c>
      <c r="B151" s="5">
        <f>[1]ModelBuildRaw!B151</f>
        <v>1.2157147104865632E-2</v>
      </c>
      <c r="C151" s="5">
        <f>[1]ModelBuildRaw!C151</f>
        <v>2.3220269534574194E-3</v>
      </c>
      <c r="D151" s="5">
        <f>[1]ModelBuildRaw!E151/100</f>
        <v>1.6E-2</v>
      </c>
      <c r="E151" s="5">
        <f>Historic_Domestic!S151</f>
        <v>1.9</v>
      </c>
      <c r="F151" s="5">
        <f>Historic_Domestic!T151</f>
        <v>9.0487223380982279E-2</v>
      </c>
      <c r="G151" s="5">
        <f>[1]ModelBuildRaw!O151/100</f>
        <v>-7.0999999999999994E-2</v>
      </c>
      <c r="H151" s="5">
        <f>[1]ModelBuildRaw!L151</f>
        <v>20.5</v>
      </c>
      <c r="I151" s="5">
        <f t="shared" si="10"/>
        <v>1.8138746337981172E-2</v>
      </c>
      <c r="J151" s="5">
        <f t="shared" si="11"/>
        <v>1.8386572201838855E-2</v>
      </c>
      <c r="K151" s="5">
        <f>[1]ModelBuildRaw!P151</f>
        <v>2.16</v>
      </c>
      <c r="L151" s="5">
        <f>[1]ModelBuildRaw!Q151/100</f>
        <v>0.10673000000000001</v>
      </c>
      <c r="M151" s="5">
        <f>[1]ModelBuildRaw!$R151</f>
        <v>2.48</v>
      </c>
      <c r="N151" s="5">
        <f t="shared" si="12"/>
        <v>0.17192572442386633</v>
      </c>
      <c r="O151" s="5">
        <f t="shared" si="13"/>
        <v>1.9664011029673828E-2</v>
      </c>
      <c r="P151" s="5">
        <f t="shared" si="14"/>
        <v>1.2998797397061487E-2</v>
      </c>
    </row>
    <row r="152" spans="1:16" x14ac:dyDescent="0.2">
      <c r="A152" s="4">
        <f>[1]ModelBuildRaw!A152</f>
        <v>41456</v>
      </c>
      <c r="B152" s="5">
        <f>[1]ModelBuildRaw!B152</f>
        <v>7.8853820253967088E-3</v>
      </c>
      <c r="C152" s="5">
        <f>[1]ModelBuildRaw!C152</f>
        <v>1.5933197623965653E-2</v>
      </c>
      <c r="D152" s="5">
        <f>[1]ModelBuildRaw!E152/100</f>
        <v>5.0999999999999997E-2</v>
      </c>
      <c r="E152" s="5">
        <f>Historic_Domestic!S152</f>
        <v>2.7</v>
      </c>
      <c r="F152" s="5">
        <f>Historic_Domestic!T152</f>
        <v>0.11512827362900394</v>
      </c>
      <c r="G152" s="5">
        <f>[1]ModelBuildRaw!O152/100</f>
        <v>-8.8000000000000009E-2</v>
      </c>
      <c r="H152" s="5">
        <f>[1]ModelBuildRaw!L152</f>
        <v>17</v>
      </c>
      <c r="I152" s="5">
        <f t="shared" si="10"/>
        <v>2.0877664369706429E-2</v>
      </c>
      <c r="J152" s="5">
        <f t="shared" si="11"/>
        <v>1.507799693230227E-2</v>
      </c>
      <c r="K152" s="5">
        <f>[1]ModelBuildRaw!P152</f>
        <v>2.31</v>
      </c>
      <c r="L152" s="5">
        <f>[1]ModelBuildRaw!Q152/100</f>
        <v>0.12708</v>
      </c>
      <c r="M152" s="5">
        <f>[1]ModelBuildRaw!$R152</f>
        <v>2.62</v>
      </c>
      <c r="N152" s="5">
        <f t="shared" si="12"/>
        <v>0.31084633879831064</v>
      </c>
      <c r="O152" s="5">
        <f t="shared" si="13"/>
        <v>1.5871852563465901E-2</v>
      </c>
      <c r="P152" s="5">
        <f t="shared" si="14"/>
        <v>1.1797738017943782E-2</v>
      </c>
    </row>
    <row r="153" spans="1:16" x14ac:dyDescent="0.2">
      <c r="A153" s="4">
        <f>[1]ModelBuildRaw!A153</f>
        <v>41548</v>
      </c>
      <c r="B153" s="5">
        <f>[1]ModelBuildRaw!B153</f>
        <v>2.6468336254893123E-2</v>
      </c>
      <c r="C153" s="5">
        <f>[1]ModelBuildRaw!C153</f>
        <v>1.9595920236397533E-2</v>
      </c>
      <c r="D153" s="5">
        <f>[1]ModelBuildRaw!E153/100</f>
        <v>6.0999999999999999E-2</v>
      </c>
      <c r="E153" s="5">
        <f>Historic_Domestic!S153</f>
        <v>2.6999999999999997</v>
      </c>
      <c r="F153" s="5">
        <f>Historic_Domestic!T153</f>
        <v>0.1357670901784972</v>
      </c>
      <c r="G153" s="5">
        <f>[1]ModelBuildRaw!O153/100</f>
        <v>-0.105</v>
      </c>
      <c r="H153" s="5">
        <f>[1]ModelBuildRaw!L153</f>
        <v>20.3</v>
      </c>
      <c r="I153" s="5">
        <f t="shared" si="10"/>
        <v>2.4308645576259877E-2</v>
      </c>
      <c r="J153" s="5">
        <f t="shared" si="11"/>
        <v>1.7475670167306553E-2</v>
      </c>
      <c r="K153" s="5">
        <f>[1]ModelBuildRaw!P153</f>
        <v>2.66</v>
      </c>
      <c r="L153" s="5">
        <f>[1]ModelBuildRaw!Q153/100</f>
        <v>0.14771999999999999</v>
      </c>
      <c r="M153" s="5">
        <f>[1]ModelBuildRaw!$R153</f>
        <v>2.97</v>
      </c>
      <c r="N153" s="5">
        <f t="shared" si="12"/>
        <v>0.36657114348194242</v>
      </c>
      <c r="O153" s="5">
        <f t="shared" si="13"/>
        <v>1.7803026628001983E-2</v>
      </c>
      <c r="P153" s="5">
        <f t="shared" si="14"/>
        <v>1.4074430638098245E-2</v>
      </c>
    </row>
    <row r="154" spans="1:16" x14ac:dyDescent="0.2">
      <c r="A154" s="4">
        <f>[1]ModelBuildRaw!A154</f>
        <v>41640</v>
      </c>
      <c r="B154" s="5">
        <f>[1]ModelBuildRaw!B154</f>
        <v>3.5247744135571503E-2</v>
      </c>
      <c r="C154" s="5">
        <f>[1]ModelBuildRaw!C154</f>
        <v>3.0985198288230056E-2</v>
      </c>
      <c r="D154" s="5">
        <f>[1]ModelBuildRaw!E154/100</f>
        <v>6.0000000000000001E-3</v>
      </c>
      <c r="E154" s="5">
        <f>Historic_Domestic!S154</f>
        <v>2.8</v>
      </c>
      <c r="F154" s="5">
        <f>Historic_Domestic!T154</f>
        <v>0.11254617531870077</v>
      </c>
      <c r="G154" s="5">
        <f>[1]ModelBuildRaw!O154/100</f>
        <v>-0.105</v>
      </c>
      <c r="H154" s="5">
        <f>[1]ModelBuildRaw!L154</f>
        <v>21.4</v>
      </c>
      <c r="I154" s="5">
        <f t="shared" si="10"/>
        <v>1.6939414993772536E-2</v>
      </c>
      <c r="J154" s="5">
        <f t="shared" si="11"/>
        <v>1.4006626825299425E-2</v>
      </c>
      <c r="K154" s="5">
        <f>[1]ModelBuildRaw!P154</f>
        <v>2.29</v>
      </c>
      <c r="L154" s="5">
        <f>[1]ModelBuildRaw!Q154/100</f>
        <v>0.11294</v>
      </c>
      <c r="M154" s="5">
        <f>[1]ModelBuildRaw!$R154</f>
        <v>2.68</v>
      </c>
      <c r="N154" s="5">
        <f t="shared" si="12"/>
        <v>0.31512929089236213</v>
      </c>
      <c r="O154" s="5">
        <f t="shared" si="13"/>
        <v>1.4984025960571879E-2</v>
      </c>
      <c r="P154" s="5">
        <f t="shared" si="14"/>
        <v>1.1113122308698351E-2</v>
      </c>
    </row>
    <row r="155" spans="1:16" x14ac:dyDescent="0.2">
      <c r="A155" s="4">
        <f>[1]ModelBuildRaw!A155</f>
        <v>41730</v>
      </c>
      <c r="B155" s="5">
        <f>[1]ModelBuildRaw!B155</f>
        <v>2.9157261597635535E-2</v>
      </c>
      <c r="C155" s="5">
        <f>[1]ModelBuildRaw!C155</f>
        <v>-4.8072045433863167E-3</v>
      </c>
      <c r="D155" s="5">
        <f>[1]ModelBuildRaw!E155/100</f>
        <v>6.3E-2</v>
      </c>
      <c r="E155" s="5">
        <f>Historic_Domestic!S155</f>
        <v>2.7</v>
      </c>
      <c r="F155" s="5">
        <f>Historic_Domestic!T155</f>
        <v>8.8579273575419462E-2</v>
      </c>
      <c r="G155" s="5">
        <f>[1]ModelBuildRaw!O155/100</f>
        <v>-0.16399999999999998</v>
      </c>
      <c r="H155" s="5">
        <f>[1]ModelBuildRaw!L155</f>
        <v>17</v>
      </c>
      <c r="I155" s="5">
        <f t="shared" si="10"/>
        <v>1.8244687804657822E-2</v>
      </c>
      <c r="J155" s="5">
        <f t="shared" si="11"/>
        <v>1.19937199490772E-2</v>
      </c>
      <c r="K155" s="5">
        <f>[1]ModelBuildRaw!P155</f>
        <v>2.06</v>
      </c>
      <c r="L155" s="5">
        <f>[1]ModelBuildRaw!Q155/100</f>
        <v>8.657999999999999E-2</v>
      </c>
      <c r="M155" s="5">
        <f>[1]ModelBuildRaw!$R155</f>
        <v>2.4900000000000002</v>
      </c>
      <c r="N155" s="5">
        <f t="shared" si="12"/>
        <v>0.23916403865363256</v>
      </c>
      <c r="O155" s="5">
        <f t="shared" si="13"/>
        <v>1.3387662628452E-2</v>
      </c>
      <c r="P155" s="5">
        <f t="shared" si="14"/>
        <v>8.8690859632328135E-3</v>
      </c>
    </row>
    <row r="156" spans="1:16" x14ac:dyDescent="0.2">
      <c r="A156" s="4">
        <f>[1]ModelBuildRaw!A156</f>
        <v>41821</v>
      </c>
      <c r="B156" s="5">
        <f>[1]ModelBuildRaw!B156</f>
        <v>2.5175834913594691E-2</v>
      </c>
      <c r="C156" s="5">
        <f>[1]ModelBuildRaw!C156</f>
        <v>1.3897301250015806E-2</v>
      </c>
      <c r="D156" s="5">
        <f>[1]ModelBuildRaw!E156/100</f>
        <v>6.7000000000000004E-2</v>
      </c>
      <c r="E156" s="5">
        <f>Historic_Domestic!S156</f>
        <v>2.5</v>
      </c>
      <c r="F156" s="5">
        <f>Historic_Domestic!T156</f>
        <v>5.5465342931224806E-2</v>
      </c>
      <c r="G156" s="5">
        <f>[1]ModelBuildRaw!O156/100</f>
        <v>-0.218</v>
      </c>
      <c r="H156" s="5">
        <f>[1]ModelBuildRaw!L156</f>
        <v>17</v>
      </c>
      <c r="I156" s="5">
        <f t="shared" si="10"/>
        <v>1.4927459139859173E-2</v>
      </c>
      <c r="J156" s="5">
        <f t="shared" si="11"/>
        <v>9.6895752843491785E-3</v>
      </c>
      <c r="K156" s="5">
        <f>[1]ModelBuildRaw!P156</f>
        <v>1.94</v>
      </c>
      <c r="L156" s="5">
        <f>[1]ModelBuildRaw!Q156/100</f>
        <v>5.0919999999999993E-2</v>
      </c>
      <c r="M156" s="5">
        <f>[1]ModelBuildRaw!$R156</f>
        <v>2.5</v>
      </c>
      <c r="N156" s="5">
        <f t="shared" si="12"/>
        <v>0.13866335732806201</v>
      </c>
      <c r="O156" s="5">
        <f t="shared" si="13"/>
        <v>1.2182007661124081E-2</v>
      </c>
      <c r="P156" s="5">
        <f t="shared" si="14"/>
        <v>6.4822301269953034E-3</v>
      </c>
    </row>
    <row r="157" spans="1:16" x14ac:dyDescent="0.2">
      <c r="A157" s="4">
        <f>[1]ModelBuildRaw!A157</f>
        <v>41913</v>
      </c>
      <c r="B157" s="5">
        <f>[1]ModelBuildRaw!B157</f>
        <v>2.7832301818682063E-2</v>
      </c>
      <c r="C157" s="5">
        <f>[1]ModelBuildRaw!C157</f>
        <v>1.5230372538218333E-2</v>
      </c>
      <c r="D157" s="5">
        <f>[1]ModelBuildRaw!E157/100</f>
        <v>2.7999999999999997E-2</v>
      </c>
      <c r="E157" s="5">
        <f>Historic_Domestic!S157</f>
        <v>2.2999999999999998</v>
      </c>
      <c r="F157" s="5">
        <f>Historic_Domestic!T157</f>
        <v>7.0854393739631011E-2</v>
      </c>
      <c r="G157" s="5">
        <f>[1]ModelBuildRaw!O157/100</f>
        <v>-5.9000000000000004E-2</v>
      </c>
      <c r="H157" s="5">
        <f>[1]ModelBuildRaw!L157</f>
        <v>26.3</v>
      </c>
      <c r="I157" s="5">
        <f t="shared" si="10"/>
        <v>1.4911136661298542E-2</v>
      </c>
      <c r="J157" s="5">
        <f t="shared" si="11"/>
        <v>1.3020167483914153E-2</v>
      </c>
      <c r="K157" s="5">
        <f>[1]ModelBuildRaw!P157</f>
        <v>1.5</v>
      </c>
      <c r="L157" s="5">
        <f>[1]ModelBuildRaw!Q157/100</f>
        <v>6.8349999999999994E-2</v>
      </c>
      <c r="M157" s="5">
        <f>[1]ModelBuildRaw!$R157</f>
        <v>2.13</v>
      </c>
      <c r="N157" s="5">
        <f t="shared" si="12"/>
        <v>0.16296510560115132</v>
      </c>
      <c r="O157" s="5">
        <f t="shared" si="13"/>
        <v>1.51910525955104E-2</v>
      </c>
      <c r="P157" s="5">
        <f t="shared" si="14"/>
        <v>9.1943023544406415E-3</v>
      </c>
    </row>
    <row r="158" spans="1:16" x14ac:dyDescent="0.2">
      <c r="A158" s="4">
        <f>[1]ModelBuildRaw!A158</f>
        <v>42005</v>
      </c>
      <c r="B158" s="5">
        <f>[1]ModelBuildRaw!B158</f>
        <v>3.4928747074419036E-2</v>
      </c>
      <c r="C158" s="5">
        <f>[1]ModelBuildRaw!C158</f>
        <v>2.8331748407988321E-2</v>
      </c>
      <c r="D158" s="5">
        <f>[1]ModelBuildRaw!E158/100</f>
        <v>2.1000000000000001E-2</v>
      </c>
      <c r="E158" s="5">
        <f>Historic_Domestic!S158</f>
        <v>2</v>
      </c>
      <c r="F158" s="5">
        <f>Historic_Domestic!T158</f>
        <v>0.14173156930123876</v>
      </c>
      <c r="G158" s="5">
        <f>[1]ModelBuildRaw!O158/100</f>
        <v>5.4000000000000006E-2</v>
      </c>
      <c r="H158" s="5">
        <f>[1]ModelBuildRaw!L158</f>
        <v>22.4</v>
      </c>
      <c r="I158" s="5">
        <f t="shared" si="10"/>
        <v>2.4861485089023548E-2</v>
      </c>
      <c r="J158" s="5">
        <f t="shared" si="11"/>
        <v>2.3568381600432807E-2</v>
      </c>
      <c r="K158" s="5">
        <f>[1]ModelBuildRaw!P158</f>
        <v>1.38</v>
      </c>
      <c r="L158" s="5">
        <f>[1]ModelBuildRaw!Q158/100</f>
        <v>0.14821000000000001</v>
      </c>
      <c r="M158" s="5">
        <f>[1]ModelBuildRaw!$R158</f>
        <v>1.91</v>
      </c>
      <c r="N158" s="5">
        <f t="shared" si="12"/>
        <v>0.28346313860247752</v>
      </c>
      <c r="O158" s="5">
        <f t="shared" si="13"/>
        <v>2.1810258678830408E-2</v>
      </c>
      <c r="P158" s="5">
        <f t="shared" si="14"/>
        <v>1.6696169990742825E-2</v>
      </c>
    </row>
    <row r="159" spans="1:16" x14ac:dyDescent="0.2">
      <c r="A159" s="4">
        <f>[1]ModelBuildRaw!A159</f>
        <v>42095</v>
      </c>
      <c r="B159" s="5">
        <f>[1]ModelBuildRaw!B159</f>
        <v>2.4547968111322004E-2</v>
      </c>
      <c r="C159" s="5">
        <f>[1]ModelBuildRaw!C159</f>
        <v>2.4842647109032001E-2</v>
      </c>
      <c r="D159" s="5">
        <f>[1]ModelBuildRaw!E159/100</f>
        <v>4.9000000000000002E-2</v>
      </c>
      <c r="E159" s="5">
        <f>Historic_Domestic!S159</f>
        <v>2.2000000000000002</v>
      </c>
      <c r="F159" s="5">
        <f>Historic_Domestic!T159</f>
        <v>0.13160825907338686</v>
      </c>
      <c r="G159" s="5">
        <f>[1]ModelBuildRaw!O159/100</f>
        <v>-6.9000000000000006E-2</v>
      </c>
      <c r="H159" s="5">
        <f>[1]ModelBuildRaw!L159</f>
        <v>18.899999999999999</v>
      </c>
      <c r="I159" s="5">
        <f t="shared" si="10"/>
        <v>2.4782752615031454E-2</v>
      </c>
      <c r="J159" s="5">
        <f t="shared" si="11"/>
        <v>2.0849526281332569E-2</v>
      </c>
      <c r="K159" s="5">
        <f>[1]ModelBuildRaw!P159</f>
        <v>1.71</v>
      </c>
      <c r="L159" s="5">
        <f>[1]ModelBuildRaw!Q159/100</f>
        <v>0.13568</v>
      </c>
      <c r="M159" s="5">
        <f>[1]ModelBuildRaw!$R159</f>
        <v>2.34</v>
      </c>
      <c r="N159" s="5">
        <f t="shared" si="12"/>
        <v>0.2895381699614511</v>
      </c>
      <c r="O159" s="5">
        <f t="shared" si="13"/>
        <v>2.0143745629162102E-2</v>
      </c>
      <c r="P159" s="5">
        <f t="shared" si="14"/>
        <v>1.5225171471945048E-2</v>
      </c>
    </row>
    <row r="160" spans="1:16" x14ac:dyDescent="0.2">
      <c r="A160" s="4">
        <f>[1]ModelBuildRaw!A160</f>
        <v>42186</v>
      </c>
      <c r="B160" s="5">
        <f>[1]ModelBuildRaw!B160</f>
        <v>1.954023307907982E-2</v>
      </c>
      <c r="C160" s="5">
        <f>[1]ModelBuildRaw!C160</f>
        <v>3.7772083698750085E-4</v>
      </c>
      <c r="D160" s="5">
        <f>[1]ModelBuildRaw!E160/100</f>
        <v>3.2000000000000001E-2</v>
      </c>
      <c r="E160" s="5">
        <f>Historic_Domestic!S160</f>
        <v>2.2999999999999998</v>
      </c>
      <c r="F160" s="5">
        <f>Historic_Domestic!T160</f>
        <v>0.12209218531184221</v>
      </c>
      <c r="G160" s="5">
        <f>[1]ModelBuildRaw!O160/100</f>
        <v>-9.5000000000000001E-2</v>
      </c>
      <c r="H160" s="5">
        <f>[1]ModelBuildRaw!L160</f>
        <v>40.700000000000003</v>
      </c>
      <c r="I160" s="5">
        <f t="shared" si="10"/>
        <v>2.1937502240290348E-2</v>
      </c>
      <c r="J160" s="5">
        <f t="shared" si="11"/>
        <v>1.8972615444232642E-2</v>
      </c>
      <c r="K160" s="5">
        <f>[1]ModelBuildRaw!P160</f>
        <v>1.42</v>
      </c>
      <c r="L160" s="5">
        <f>[1]ModelBuildRaw!Q160/100</f>
        <v>0.12753999999999999</v>
      </c>
      <c r="M160" s="5">
        <f>[1]ModelBuildRaw!$R160</f>
        <v>2.06</v>
      </c>
      <c r="N160" s="5">
        <f t="shared" si="12"/>
        <v>0.28081202621723705</v>
      </c>
      <c r="O160" s="5">
        <f t="shared" si="13"/>
        <v>1.8907534569409162E-2</v>
      </c>
      <c r="P160" s="5">
        <f t="shared" si="14"/>
        <v>1.400905614313144E-2</v>
      </c>
    </row>
    <row r="161" spans="1:16" x14ac:dyDescent="0.2">
      <c r="A161" s="4">
        <f>[1]ModelBuildRaw!A161</f>
        <v>42278</v>
      </c>
      <c r="B161" s="5">
        <f>[1]ModelBuildRaw!B161</f>
        <v>1.7162212767784076E-2</v>
      </c>
      <c r="C161" s="5">
        <f>[1]ModelBuildRaw!C161</f>
        <v>-3.7557121544620326E-3</v>
      </c>
      <c r="D161" s="5">
        <f>[1]ModelBuildRaw!E161/100</f>
        <v>1.8000000000000002E-2</v>
      </c>
      <c r="E161" s="5">
        <f>Historic_Domestic!S161</f>
        <v>2.1</v>
      </c>
      <c r="F161" s="5">
        <f>Historic_Domestic!T161</f>
        <v>8.6606764400658426E-2</v>
      </c>
      <c r="G161" s="5">
        <f>[1]ModelBuildRaw!O161/100</f>
        <v>-7.5999999999999998E-2</v>
      </c>
      <c r="H161" s="5">
        <f>[1]ModelBuildRaw!L161</f>
        <v>24.4</v>
      </c>
      <c r="I161" s="5">
        <f t="shared" si="10"/>
        <v>1.7019325002791408E-2</v>
      </c>
      <c r="J161" s="5">
        <f t="shared" si="11"/>
        <v>1.6392967640717689E-2</v>
      </c>
      <c r="K161" s="5">
        <f>[1]ModelBuildRaw!P161</f>
        <v>1.21</v>
      </c>
      <c r="L161" s="5">
        <f>[1]ModelBuildRaw!Q161/100</f>
        <v>8.8190000000000004E-2</v>
      </c>
      <c r="M161" s="5">
        <f>[1]ModelBuildRaw!$R161</f>
        <v>2.11</v>
      </c>
      <c r="N161" s="5">
        <f t="shared" si="12"/>
        <v>0.1818742052413827</v>
      </c>
      <c r="O161" s="5">
        <f t="shared" si="13"/>
        <v>1.7898905101071231E-2</v>
      </c>
      <c r="P161" s="5">
        <f t="shared" si="14"/>
        <v>1.1686052529341932E-2</v>
      </c>
    </row>
    <row r="162" spans="1:16" x14ac:dyDescent="0.2">
      <c r="A162" s="4">
        <f>[1]ModelBuildRaw!A162</f>
        <v>42370</v>
      </c>
      <c r="B162" s="5">
        <f>[1]ModelBuildRaw!B162</f>
        <v>3.3267336453727786E-2</v>
      </c>
      <c r="C162" s="5">
        <f>[1]ModelBuildRaw!C162</f>
        <v>2.0853379616731157E-2</v>
      </c>
      <c r="D162" s="5">
        <f>[1]ModelBuildRaw!E162/100</f>
        <v>1.3000000000000001E-2</v>
      </c>
      <c r="E162" s="5">
        <f>Historic_Domestic!S162</f>
        <v>1.7</v>
      </c>
      <c r="F162" s="5">
        <f>Historic_Domestic!T162</f>
        <v>-9.5734341991521605E-3</v>
      </c>
      <c r="G162" s="5">
        <f>[1]ModelBuildRaw!O162/100</f>
        <v>-7.400000000000001E-2</v>
      </c>
      <c r="H162" s="5">
        <f>[1]ModelBuildRaw!L162</f>
        <v>28.1</v>
      </c>
      <c r="I162" s="5">
        <f t="shared" si="10"/>
        <v>5.5139343185751279E-3</v>
      </c>
      <c r="J162" s="5">
        <f t="shared" si="11"/>
        <v>8.3050254287818943E-3</v>
      </c>
      <c r="K162" s="5">
        <f>[1]ModelBuildRaw!P162</f>
        <v>1.05</v>
      </c>
      <c r="L162" s="5">
        <f>[1]ModelBuildRaw!Q162/100</f>
        <v>-9.389999999999999E-3</v>
      </c>
      <c r="M162" s="5">
        <f>[1]ModelBuildRaw!$R162</f>
        <v>1.57</v>
      </c>
      <c r="N162" s="5">
        <f t="shared" si="12"/>
        <v>-1.6274838138558671E-2</v>
      </c>
      <c r="O162" s="5">
        <f t="shared" si="13"/>
        <v>1.7087980666518746E-2</v>
      </c>
      <c r="P162" s="5">
        <f t="shared" si="14"/>
        <v>7.0288752130110493E-3</v>
      </c>
    </row>
    <row r="163" spans="1:16" x14ac:dyDescent="0.2">
      <c r="A163" s="4">
        <f>[1]ModelBuildRaw!A163</f>
        <v>42461</v>
      </c>
      <c r="B163" s="5">
        <f>[1]ModelBuildRaw!B163</f>
        <v>1.7963606999708028E-2</v>
      </c>
      <c r="C163" s="5">
        <f>[1]ModelBuildRaw!C163</f>
        <v>2.3592657845206269E-2</v>
      </c>
      <c r="D163" s="5">
        <f>[1]ModelBuildRaw!E163/100</f>
        <v>3.7000000000000005E-2</v>
      </c>
      <c r="E163" s="5">
        <f>Historic_Domestic!S163</f>
        <v>1.5</v>
      </c>
      <c r="F163" s="5">
        <f>Historic_Domestic!T163</f>
        <v>-8.1699350949611057E-4</v>
      </c>
      <c r="G163" s="5">
        <f>[1]ModelBuildRaw!O163/100</f>
        <v>-0.191</v>
      </c>
      <c r="H163" s="5">
        <f>[1]ModelBuildRaw!L163</f>
        <v>25.8</v>
      </c>
      <c r="I163" s="5">
        <f t="shared" si="10"/>
        <v>9.1366380397738638E-3</v>
      </c>
      <c r="J163" s="5">
        <f t="shared" si="11"/>
        <v>1.0865087413021305E-2</v>
      </c>
      <c r="K163" s="5">
        <f>[1]ModelBuildRaw!P163</f>
        <v>0.91</v>
      </c>
      <c r="L163" s="5">
        <f>[1]ModelBuildRaw!Q163/100</f>
        <v>-2.99E-3</v>
      </c>
      <c r="M163" s="5">
        <f>[1]ModelBuildRaw!$R163</f>
        <v>1.23</v>
      </c>
      <c r="N163" s="5">
        <f t="shared" si="12"/>
        <v>-1.2254902642441659E-3</v>
      </c>
      <c r="O163" s="5">
        <f t="shared" si="13"/>
        <v>1.9931612743713731E-2</v>
      </c>
      <c r="P163" s="5">
        <f t="shared" si="14"/>
        <v>9.362931369764042E-3</v>
      </c>
    </row>
    <row r="164" spans="1:16" x14ac:dyDescent="0.2">
      <c r="A164" s="4">
        <f>[1]ModelBuildRaw!A164</f>
        <v>42552</v>
      </c>
      <c r="B164" s="5">
        <f>[1]ModelBuildRaw!B164</f>
        <v>7.4659440002363096E-3</v>
      </c>
      <c r="C164" s="5">
        <f>[1]ModelBuildRaw!C164</f>
        <v>3.9159418767691833E-3</v>
      </c>
      <c r="D164" s="5">
        <f>[1]ModelBuildRaw!E164/100</f>
        <v>0.05</v>
      </c>
      <c r="E164" s="5">
        <f>Historic_Domestic!S164</f>
        <v>1.3</v>
      </c>
      <c r="F164" s="5">
        <f>Historic_Domestic!T164</f>
        <v>4.083818216746174E-2</v>
      </c>
      <c r="G164" s="5">
        <f>[1]ModelBuildRaw!O164/100</f>
        <v>-0.18100000000000002</v>
      </c>
      <c r="H164" s="5">
        <f>[1]ModelBuildRaw!L164</f>
        <v>18.100000000000001</v>
      </c>
      <c r="I164" s="5">
        <f t="shared" si="10"/>
        <v>1.6299186158672249E-2</v>
      </c>
      <c r="J164" s="5">
        <f t="shared" si="11"/>
        <v>1.7247094136940529E-2</v>
      </c>
      <c r="K164" s="5">
        <f>[1]ModelBuildRaw!P164</f>
        <v>0.83</v>
      </c>
      <c r="L164" s="5">
        <f>[1]ModelBuildRaw!Q164/100</f>
        <v>3.6650000000000002E-2</v>
      </c>
      <c r="M164" s="5">
        <f>[1]ModelBuildRaw!$R164</f>
        <v>1.31</v>
      </c>
      <c r="N164" s="5">
        <f t="shared" si="12"/>
        <v>5.3089636817700264E-2</v>
      </c>
      <c r="O164" s="5">
        <f t="shared" si="13"/>
        <v>2.3247176705147858E-2</v>
      </c>
      <c r="P164" s="5">
        <f t="shared" si="14"/>
        <v>1.3301230201823963E-2</v>
      </c>
    </row>
    <row r="165" spans="1:16" x14ac:dyDescent="0.2">
      <c r="A165" s="4">
        <f>[1]ModelBuildRaw!A165</f>
        <v>42644</v>
      </c>
      <c r="B165" s="5">
        <f>[1]ModelBuildRaw!B165</f>
        <v>3.350733701122998E-3</v>
      </c>
      <c r="C165" s="5">
        <f>[1]ModelBuildRaw!C165</f>
        <v>-3.2901906687588479E-3</v>
      </c>
      <c r="D165" s="5">
        <f>[1]ModelBuildRaw!E165/100</f>
        <v>6.0999999999999999E-2</v>
      </c>
      <c r="E165" s="5">
        <f>Historic_Domestic!S165</f>
        <v>1.8000000000000003</v>
      </c>
      <c r="F165" s="5">
        <f>Historic_Domestic!T165</f>
        <v>4.8963589611379026E-2</v>
      </c>
      <c r="G165" s="5">
        <f>[1]ModelBuildRaw!O165/100</f>
        <v>-8.3000000000000004E-2</v>
      </c>
      <c r="H165" s="5">
        <f>[1]ModelBuildRaw!L165</f>
        <v>22.5</v>
      </c>
      <c r="I165" s="5">
        <f t="shared" si="10"/>
        <v>1.6275239504660019E-2</v>
      </c>
      <c r="J165" s="5">
        <f t="shared" si="11"/>
        <v>1.4334047095922732E-2</v>
      </c>
      <c r="K165" s="5">
        <f>[1]ModelBuildRaw!P165</f>
        <v>1.25</v>
      </c>
      <c r="L165" s="5">
        <f>[1]ModelBuildRaw!Q165/100</f>
        <v>4.8230000000000002E-2</v>
      </c>
      <c r="M165" s="5">
        <f>[1]ModelBuildRaw!$R165</f>
        <v>1.94</v>
      </c>
      <c r="N165" s="5">
        <f t="shared" si="12"/>
        <v>8.8134461300482261E-2</v>
      </c>
      <c r="O165" s="5">
        <f t="shared" si="13"/>
        <v>1.8506227420040555E-2</v>
      </c>
      <c r="P165" s="5">
        <f t="shared" si="14"/>
        <v>1.0435021550892503E-2</v>
      </c>
    </row>
    <row r="166" spans="1:16" x14ac:dyDescent="0.2">
      <c r="A166" s="4">
        <f>[1]ModelBuildRaw!A166</f>
        <v>42736</v>
      </c>
      <c r="B166" s="5">
        <f>[1]ModelBuildRaw!B166</f>
        <v>-9.4253443236215415E-3</v>
      </c>
      <c r="C166" s="5">
        <f>[1]ModelBuildRaw!C166</f>
        <v>1.0604714192353768E-2</v>
      </c>
      <c r="E166" s="5">
        <f>Historic_Domestic!S166</f>
        <v>1.9</v>
      </c>
      <c r="F166" s="5">
        <f>Historic_Domestic!T166</f>
        <v>7.024679014654521E-2</v>
      </c>
      <c r="I166" s="5">
        <f t="shared" si="10"/>
        <v>1.4330503269456851E-2</v>
      </c>
      <c r="J166" s="5">
        <f>0.022531 +(-0.007714*$M166)+(0.116173*$L166)</f>
        <v>1.8453607400000002E-2</v>
      </c>
      <c r="L166" s="5">
        <f>[1]ModelBuildRaw!Q166/100</f>
        <v>7.3800000000000004E-2</v>
      </c>
      <c r="M166" s="5">
        <f>[1]ModelBuildRaw!$R166</f>
        <v>1.64</v>
      </c>
      <c r="N166" s="5">
        <f t="shared" si="12"/>
        <v>0.13346890127843589</v>
      </c>
      <c r="O166" s="5">
        <f t="shared" si="13"/>
        <v>1.8621669198966788E-2</v>
      </c>
      <c r="P166" s="5">
        <f t="shared" si="14"/>
        <v>1.1427605430631781E-2</v>
      </c>
    </row>
    <row r="167" spans="1:16" x14ac:dyDescent="0.2">
      <c r="A167" s="4">
        <f>[1]ModelBuildRaw!A167</f>
        <v>42826</v>
      </c>
      <c r="B167" s="5">
        <f>[1]ModelBuildRaw!B167</f>
        <v>7.0084645286490046E-3</v>
      </c>
      <c r="C167" s="5">
        <f>[1]ModelBuildRaw!C167</f>
        <v>1.9838739850728027E-2</v>
      </c>
      <c r="E167" s="5">
        <f>Historic_Domestic!S167</f>
        <v>1.4</v>
      </c>
      <c r="F167" s="5">
        <f>Historic_Domestic!T167</f>
        <v>8.0828290695068153E-2</v>
      </c>
      <c r="I167" s="5">
        <f t="shared" si="10"/>
        <v>1.7602915014610657E-2</v>
      </c>
      <c r="J167" s="5">
        <f t="shared" ref="J167:J180" si="15">0.022531 +(-0.007714*$M167)+(0.116173*$L167)</f>
        <v>2.2979051049999998E-2</v>
      </c>
      <c r="L167" s="5">
        <f>[1]ModelBuildRaw!Q167/100</f>
        <v>8.8849999999999998E-2</v>
      </c>
      <c r="M167" s="5">
        <f>[1]ModelBuildRaw!$R167</f>
        <v>1.28</v>
      </c>
      <c r="N167" s="5">
        <f t="shared" si="12"/>
        <v>0.11315960697309541</v>
      </c>
      <c r="O167" s="5">
        <f>0.038528+ (-0.012381*E167)+(-0.048423*F167)+(0.05259*N167)</f>
        <v>2.32317154103878E-2</v>
      </c>
      <c r="P167" s="5">
        <f t="shared" si="14"/>
        <v>1.4895848902492789E-2</v>
      </c>
    </row>
    <row r="168" spans="1:16" x14ac:dyDescent="0.2">
      <c r="A168" s="4">
        <f>[1]ModelBuildRaw!A168</f>
        <v>42917</v>
      </c>
      <c r="B168" s="5">
        <f>[1]ModelBuildRaw!B168</f>
        <v>1.5310303632166554E-2</v>
      </c>
      <c r="C168" s="5">
        <f>[1]ModelBuildRaw!C168</f>
        <v>7.9418582629640772E-3</v>
      </c>
      <c r="E168" s="5">
        <f>Historic_Domestic!S168</f>
        <v>1.2999999999999998</v>
      </c>
      <c r="F168" s="5">
        <f>Historic_Domestic!T168</f>
        <v>4.9271049006782835E-2</v>
      </c>
      <c r="I168" s="5">
        <f t="shared" si="10"/>
        <v>1.3827912328450228E-2</v>
      </c>
      <c r="J168" s="5">
        <f t="shared" si="15"/>
        <v>1.9133028839999996E-2</v>
      </c>
      <c r="L168" s="5">
        <f>[1]ModelBuildRaw!Q168/100</f>
        <v>5.5079999999999997E-2</v>
      </c>
      <c r="M168" s="5">
        <f>[1]ModelBuildRaw!$R168</f>
        <v>1.27</v>
      </c>
      <c r="N168" s="5">
        <f t="shared" si="12"/>
        <v>6.4052363708817672E-2</v>
      </c>
      <c r="O168" s="5">
        <f t="shared" si="13"/>
        <v>2.3415361801391279E-2</v>
      </c>
      <c r="P168" s="5">
        <f t="shared" si="14"/>
        <v>1.3749123371687457E-2</v>
      </c>
    </row>
    <row r="169" spans="1:16" x14ac:dyDescent="0.2">
      <c r="A169" s="4">
        <f>[1]ModelBuildRaw!A169</f>
        <v>43009</v>
      </c>
      <c r="B169" s="5">
        <f>[1]ModelBuildRaw!B169</f>
        <v>9.8988764784286361E-4</v>
      </c>
      <c r="C169" s="5">
        <f>[1]ModelBuildRaw!C169</f>
        <v>-3.0255763123635667E-3</v>
      </c>
      <c r="E169" s="5">
        <f>Historic_Domestic!S169</f>
        <v>1.2</v>
      </c>
      <c r="F169" s="5">
        <f>Historic_Domestic!T169</f>
        <v>7.3529770345187817E-2</v>
      </c>
      <c r="I169" s="5">
        <f t="shared" si="10"/>
        <v>1.7395053050746696E-2</v>
      </c>
      <c r="J169" s="5">
        <f t="shared" si="15"/>
        <v>2.3508598039999998E-2</v>
      </c>
      <c r="L169" s="5">
        <f>[1]ModelBuildRaw!Q169/100</f>
        <v>7.5480000000000005E-2</v>
      </c>
      <c r="M169" s="5">
        <f>[1]ModelBuildRaw!$R169</f>
        <v>1.01</v>
      </c>
      <c r="N169" s="5">
        <f t="shared" si="12"/>
        <v>8.8235724414225378E-2</v>
      </c>
      <c r="O169" s="5">
        <f t="shared" si="13"/>
        <v>2.4750584677519082E-2</v>
      </c>
      <c r="P169" s="5">
        <f t="shared" si="14"/>
        <v>1.5596758756667595E-2</v>
      </c>
    </row>
    <row r="170" spans="1:16" x14ac:dyDescent="0.2">
      <c r="A170" s="4">
        <f>[1]ModelBuildRaw!A170</f>
        <v>43101</v>
      </c>
      <c r="B170" s="5">
        <f>[1]ModelBuildRaw!B170</f>
        <v>6.8252913644662001E-3</v>
      </c>
      <c r="C170" s="5">
        <f>[1]ModelBuildRaw!C170</f>
        <v>2.192623894810097E-2</v>
      </c>
      <c r="E170" s="5">
        <f>Historic_Domestic!S170</f>
        <v>1.1999999999999997</v>
      </c>
      <c r="F170" s="5">
        <f>Historic_Domestic!T170</f>
        <v>6.7093733332733343E-2</v>
      </c>
      <c r="I170" s="5">
        <f t="shared" si="10"/>
        <v>1.654844387005441E-2</v>
      </c>
      <c r="J170" s="5">
        <f t="shared" si="15"/>
        <v>2.2542038679999998E-2</v>
      </c>
      <c r="L170" s="5">
        <f>[1]ModelBuildRaw!Q170/100</f>
        <v>6.7159999999999997E-2</v>
      </c>
      <c r="M170" s="5">
        <f>[1]ModelBuildRaw!$R170</f>
        <v>1.01</v>
      </c>
      <c r="N170" s="5">
        <f t="shared" si="12"/>
        <v>8.051247999927999E-2</v>
      </c>
      <c r="O170" s="5">
        <f t="shared" si="13"/>
        <v>2.4656071473991195E-2</v>
      </c>
      <c r="P170" s="5">
        <f t="shared" si="14"/>
        <v>1.5281217882850587E-2</v>
      </c>
    </row>
    <row r="171" spans="1:16" x14ac:dyDescent="0.2">
      <c r="A171" s="4">
        <f>[1]ModelBuildRaw!A171</f>
        <v>43191</v>
      </c>
      <c r="B171" s="5">
        <f>[1]ModelBuildRaw!B171</f>
        <v>3.3739700148182103E-2</v>
      </c>
      <c r="C171" s="5">
        <f>[1]ModelBuildRaw!C171</f>
        <v>1.5735130808720552E-2</v>
      </c>
      <c r="E171" s="5">
        <f>Historic_Domestic!S171</f>
        <v>1.0999999999999999</v>
      </c>
      <c r="F171" s="5">
        <f>Historic_Domestic!T171</f>
        <v>8.3487144267099841E-2</v>
      </c>
      <c r="I171" s="5">
        <f t="shared" si="10"/>
        <v>1.9080965931182848E-2</v>
      </c>
      <c r="J171" s="5">
        <f t="shared" si="15"/>
        <v>2.5265840989999996E-2</v>
      </c>
      <c r="L171" s="5">
        <f>[1]ModelBuildRaw!Q171/100</f>
        <v>8.4629999999999997E-2</v>
      </c>
      <c r="M171" s="5">
        <f>[1]ModelBuildRaw!$R171</f>
        <v>0.92</v>
      </c>
      <c r="N171" s="5">
        <f t="shared" si="12"/>
        <v>9.1835858693809808E-2</v>
      </c>
      <c r="O171" s="5">
        <f t="shared" si="13"/>
        <v>2.5695849821861683E-2</v>
      </c>
      <c r="P171" s="5">
        <f t="shared" si="14"/>
        <v>1.6603445842794298E-2</v>
      </c>
    </row>
    <row r="172" spans="1:16" x14ac:dyDescent="0.2">
      <c r="A172" s="4">
        <f>[1]ModelBuildRaw!A172</f>
        <v>43282</v>
      </c>
      <c r="B172" s="5">
        <f>[1]ModelBuildRaw!B172</f>
        <v>1.0149223544301275E-2</v>
      </c>
      <c r="C172" s="5">
        <f>[1]ModelBuildRaw!C172</f>
        <v>1.3187979752515577E-2</v>
      </c>
      <c r="E172" s="5">
        <f>Historic_Domestic!S172</f>
        <v>0.89999999999999991</v>
      </c>
      <c r="F172" s="5">
        <f>Historic_Domestic!T172</f>
        <v>3.0950950464634253E-2</v>
      </c>
      <c r="I172" s="5">
        <f t="shared" si="10"/>
        <v>1.292244992601892E-2</v>
      </c>
      <c r="J172" s="5">
        <f t="shared" si="15"/>
        <v>2.004317437E-2</v>
      </c>
      <c r="L172" s="5">
        <f>[1]ModelBuildRaw!Q172/100</f>
        <v>3.569E-2</v>
      </c>
      <c r="M172" s="5">
        <f>[1]ModelBuildRaw!$R172</f>
        <v>0.86</v>
      </c>
      <c r="N172" s="5">
        <f t="shared" si="12"/>
        <v>2.7855855418170823E-2</v>
      </c>
      <c r="O172" s="5">
        <f t="shared" si="13"/>
        <v>2.735130156209262E-2</v>
      </c>
      <c r="P172" s="5">
        <f t="shared" si="14"/>
        <v>1.5708678828964789E-2</v>
      </c>
    </row>
    <row r="173" spans="1:16" x14ac:dyDescent="0.2">
      <c r="A173" s="4">
        <f>[1]ModelBuildRaw!A173</f>
        <v>43374</v>
      </c>
      <c r="B173" s="5">
        <f>[1]ModelBuildRaw!B173</f>
        <v>4.2416017345954959E-2</v>
      </c>
      <c r="C173" s="5">
        <f>[1]ModelBuildRaw!C173</f>
        <v>1.4217606776613457E-2</v>
      </c>
      <c r="E173" s="5">
        <f>Historic_Domestic!S173</f>
        <v>0.70000000000000018</v>
      </c>
      <c r="F173" s="5">
        <f>Historic_Domestic!T173</f>
        <v>3.573985219611533E-3</v>
      </c>
      <c r="I173" s="5">
        <f t="shared" si="10"/>
        <v>1.0073429163758139E-2</v>
      </c>
      <c r="J173" s="5">
        <f t="shared" si="15"/>
        <v>2.1967998569999998E-2</v>
      </c>
      <c r="L173" s="5">
        <f>[1]ModelBuildRaw!Q173/100</f>
        <v>1.1089999999999999E-2</v>
      </c>
      <c r="M173" s="5">
        <f>[1]ModelBuildRaw!$R173</f>
        <v>0.24</v>
      </c>
      <c r="N173" s="5">
        <f t="shared" si="12"/>
        <v>2.5017896537280738E-3</v>
      </c>
      <c r="O173" s="5">
        <f t="shared" si="13"/>
        <v>2.9819806031600313E-2</v>
      </c>
      <c r="P173" s="5">
        <f t="shared" si="14"/>
        <v>1.6392013118092713E-2</v>
      </c>
    </row>
    <row r="174" spans="1:16" x14ac:dyDescent="0.2">
      <c r="A174" s="4">
        <f>[1]ModelBuildRaw!A174</f>
        <v>43466</v>
      </c>
      <c r="B174" s="5">
        <f>[1]ModelBuildRaw!B174</f>
        <v>9.0836768016607835E-3</v>
      </c>
      <c r="C174" s="5">
        <f>[1]ModelBuildRaw!C174</f>
        <v>-2.3590659648840277E-3</v>
      </c>
      <c r="E174" s="5">
        <f>Historic_Domestic!S174</f>
        <v>0.30000000000000027</v>
      </c>
      <c r="F174" s="5">
        <f>Historic_Domestic!T174</f>
        <v>5.3587416253825917E-2</v>
      </c>
      <c r="I174" s="5">
        <f t="shared" si="10"/>
        <v>1.8156695908860768E-2</v>
      </c>
      <c r="J174" s="5">
        <f t="shared" si="15"/>
        <v>2.9315037379999999E-2</v>
      </c>
      <c r="L174" s="5">
        <f>[1]ModelBuildRaw!Q174/100</f>
        <v>5.9059999999999994E-2</v>
      </c>
      <c r="M174" s="5">
        <f>[1]ModelBuildRaw!$R174</f>
        <v>0.01</v>
      </c>
      <c r="N174" s="5">
        <f t="shared" si="12"/>
        <v>1.607622487614779E-2</v>
      </c>
      <c r="O174" s="5">
        <f t="shared" si="13"/>
        <v>3.3064285208977598E-2</v>
      </c>
      <c r="P174" s="5">
        <f t="shared" si="14"/>
        <v>2.0385010243539892E-2</v>
      </c>
    </row>
    <row r="175" spans="1:16" x14ac:dyDescent="0.2">
      <c r="A175" s="4">
        <f>[1]ModelBuildRaw!A175</f>
        <v>43556</v>
      </c>
      <c r="B175" s="5">
        <f>[1]ModelBuildRaw!B175</f>
        <v>5.7527349371591747E-3</v>
      </c>
      <c r="C175" s="5">
        <f>[1]ModelBuildRaw!C175</f>
        <v>5.9680468679340938E-3</v>
      </c>
      <c r="E175" s="5">
        <f>Historic_Domestic!S175</f>
        <v>0.10000000000000009</v>
      </c>
      <c r="F175" s="5">
        <f>Historic_Domestic!T175</f>
        <v>4.8063395943461727E-2</v>
      </c>
      <c r="I175" s="5">
        <f t="shared" si="10"/>
        <v>1.8182255229194842E-2</v>
      </c>
      <c r="J175" s="5">
        <f t="shared" si="15"/>
        <v>2.9491867349999999E-2</v>
      </c>
      <c r="L175" s="5">
        <f>[1]ModelBuildRaw!Q175/100</f>
        <v>5.1950000000000003E-2</v>
      </c>
      <c r="M175" s="5">
        <f>[1]ModelBuildRaw!$R175</f>
        <v>-0.12</v>
      </c>
      <c r="N175" s="5">
        <f t="shared" si="12"/>
        <v>4.8063395943461771E-3</v>
      </c>
      <c r="O175" s="5">
        <f t="shared" si="13"/>
        <v>3.5215291577496415E-2</v>
      </c>
      <c r="P175" s="5">
        <f t="shared" si="14"/>
        <v>2.1643767810466605E-2</v>
      </c>
    </row>
    <row r="176" spans="1:16" x14ac:dyDescent="0.2">
      <c r="A176" s="4">
        <f>[1]ModelBuildRaw!A176</f>
        <v>43647</v>
      </c>
      <c r="B176" s="5">
        <f>[1]ModelBuildRaw!B176</f>
        <v>6.763551097999739E-3</v>
      </c>
      <c r="C176" s="5">
        <f>[1]ModelBuildRaw!C176</f>
        <v>1.4442606183344593E-2</v>
      </c>
      <c r="E176" s="5">
        <f>Historic_Domestic!S176</f>
        <v>-0.19999999999999996</v>
      </c>
      <c r="F176" s="5">
        <f>Historic_Domestic!T176</f>
        <v>0.10861802243126495</v>
      </c>
      <c r="I176" s="5">
        <f t="shared" si="10"/>
        <v>2.7276031906653453E-2</v>
      </c>
      <c r="J176" s="5">
        <f t="shared" si="15"/>
        <v>3.6909754769999997E-2</v>
      </c>
      <c r="L176" s="5">
        <f>[1]ModelBuildRaw!Q176/100</f>
        <v>0.11048999999999999</v>
      </c>
      <c r="M176" s="5">
        <f>[1]ModelBuildRaw!$R176</f>
        <v>-0.2</v>
      </c>
      <c r="N176" s="5">
        <f t="shared" si="12"/>
        <v>-2.1723604486252986E-2</v>
      </c>
      <c r="O176" s="5">
        <f t="shared" si="13"/>
        <v>3.4602145139878811E-2</v>
      </c>
      <c r="P176" s="5">
        <f t="shared" si="14"/>
        <v>2.313866041510965E-2</v>
      </c>
    </row>
    <row r="177" spans="1:16" x14ac:dyDescent="0.2">
      <c r="A177" s="4">
        <f>[1]ModelBuildRaw!A177</f>
        <v>43739</v>
      </c>
      <c r="B177" s="5">
        <f>[1]ModelBuildRaw!B177</f>
        <v>-4.1129589919617635E-3</v>
      </c>
      <c r="C177" s="5">
        <f>[1]ModelBuildRaw!C177</f>
        <v>-4.6798566668159727E-3</v>
      </c>
      <c r="E177" s="5">
        <f>Historic_Domestic!S177</f>
        <v>0.19999999999999996</v>
      </c>
      <c r="F177" s="5">
        <f>Historic_Domestic!T177</f>
        <v>0.11988175541616952</v>
      </c>
      <c r="I177" s="5">
        <f t="shared" si="10"/>
        <v>2.725328587095377E-2</v>
      </c>
      <c r="J177" s="5">
        <f t="shared" si="15"/>
        <v>2.8248063939999998E-2</v>
      </c>
      <c r="L177" s="5">
        <f>[1]ModelBuildRaw!Q177/100</f>
        <v>7.3779999999999998E-2</v>
      </c>
      <c r="M177" s="5">
        <f>[1]ModelBuildRaw!$R177</f>
        <v>0.37</v>
      </c>
      <c r="N177" s="5">
        <f t="shared" si="12"/>
        <v>2.3976351083233899E-2</v>
      </c>
      <c r="O177" s="5">
        <f t="shared" si="13"/>
        <v>3.1507682060950094E-2</v>
      </c>
      <c r="P177" s="5">
        <f t="shared" si="14"/>
        <v>2.1567377799856603E-2</v>
      </c>
    </row>
    <row r="178" spans="1:16" x14ac:dyDescent="0.2">
      <c r="A178" s="4">
        <f>[1]ModelBuildRaw!A178</f>
        <v>43831</v>
      </c>
      <c r="B178" s="5">
        <f>[1]ModelBuildRaw!B178</f>
        <v>0.14043460525261858</v>
      </c>
      <c r="C178" s="5">
        <f>[1]ModelBuildRaw!C178</f>
        <v>2.6351348552935167E-2</v>
      </c>
      <c r="E178" s="5">
        <f>Historic_Domestic!S178</f>
        <v>0</v>
      </c>
      <c r="F178" s="5">
        <f>Historic_Domestic!T178</f>
        <v>0</v>
      </c>
      <c r="I178" s="5">
        <f t="shared" si="10"/>
        <v>1.2236E-2</v>
      </c>
      <c r="J178" s="5">
        <f t="shared" si="15"/>
        <v>2.4336726560000001E-2</v>
      </c>
      <c r="L178" s="5">
        <f>[1]ModelBuildRaw!Q178/100</f>
        <v>5.4720000000000005E-2</v>
      </c>
      <c r="M178" s="5">
        <f>[1]ModelBuildRaw!$R178</f>
        <v>0.59</v>
      </c>
      <c r="N178" s="5">
        <f t="shared" si="12"/>
        <v>0</v>
      </c>
      <c r="O178" s="5">
        <f t="shared" si="13"/>
        <v>3.8528E-2</v>
      </c>
      <c r="P178" s="5">
        <f t="shared" si="14"/>
        <v>2.2307E-2</v>
      </c>
    </row>
    <row r="179" spans="1:16" x14ac:dyDescent="0.2">
      <c r="A179" s="4">
        <f>[1]ModelBuildRaw!A179</f>
        <v>43922</v>
      </c>
      <c r="B179" s="5">
        <f>[1]ModelBuildRaw!B179</f>
        <v>5.8090077401402672E-2</v>
      </c>
      <c r="C179" s="5">
        <f>[1]ModelBuildRaw!C179</f>
        <v>0</v>
      </c>
      <c r="E179" s="5">
        <f>Historic_Domestic!S179</f>
        <v>0</v>
      </c>
      <c r="F179" s="5">
        <f>Historic_Domestic!T179</f>
        <v>0</v>
      </c>
      <c r="I179" s="5">
        <f t="shared" si="10"/>
        <v>1.2236E-2</v>
      </c>
      <c r="J179" s="5">
        <f t="shared" si="15"/>
        <v>1.8674E-2</v>
      </c>
      <c r="L179" s="5">
        <f>[1]ModelBuildRaw!Q179/100</f>
        <v>0</v>
      </c>
      <c r="M179" s="5">
        <f>[1]ModelBuildRaw!$R179</f>
        <v>0.5</v>
      </c>
      <c r="N179" s="5">
        <f t="shared" si="12"/>
        <v>0</v>
      </c>
      <c r="O179" s="5">
        <f t="shared" si="13"/>
        <v>3.8528E-2</v>
      </c>
      <c r="P179" s="5">
        <f t="shared" si="14"/>
        <v>2.2307E-2</v>
      </c>
    </row>
    <row r="180" spans="1:16" x14ac:dyDescent="0.2">
      <c r="A180" s="4">
        <f>[1]ModelBuildRaw!A180</f>
        <v>44013</v>
      </c>
      <c r="E180" s="5">
        <f>Historic_Domestic!S180</f>
        <v>0</v>
      </c>
      <c r="F180" s="5">
        <f>Historic_Domestic!T180</f>
        <v>0</v>
      </c>
      <c r="I180" s="5">
        <f t="shared" si="10"/>
        <v>1.2236E-2</v>
      </c>
      <c r="J180" s="5">
        <f t="shared" si="15"/>
        <v>2.2530999999999999E-2</v>
      </c>
      <c r="L180" s="5">
        <f>[1]ModelBuildRaw!Q180/100</f>
        <v>0</v>
      </c>
      <c r="N180" s="5">
        <f t="shared" si="12"/>
        <v>0</v>
      </c>
      <c r="O180" s="5">
        <f t="shared" si="13"/>
        <v>3.8528E-2</v>
      </c>
      <c r="P180" s="5">
        <f t="shared" si="14"/>
        <v>2.2307E-2</v>
      </c>
    </row>
    <row r="181" spans="1:16" x14ac:dyDescent="0.2">
      <c r="A181" s="4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15" sqref="N1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topLeftCell="A157" workbookViewId="0">
      <selection activeCell="C2" sqref="C2:C192"/>
    </sheetView>
  </sheetViews>
  <sheetFormatPr defaultRowHeight="12.75" x14ac:dyDescent="0.2"/>
  <cols>
    <col min="1" max="1" width="9.140625" style="12"/>
    <col min="2" max="16384" width="9.140625" style="13"/>
  </cols>
  <sheetData>
    <row r="1" spans="1:3" x14ac:dyDescent="0.2">
      <c r="A1" s="12" t="s">
        <v>235</v>
      </c>
      <c r="B1" s="13" t="s">
        <v>236</v>
      </c>
    </row>
    <row r="2" spans="1:3" x14ac:dyDescent="0.2">
      <c r="A2" s="12">
        <v>26665</v>
      </c>
      <c r="B2" s="13">
        <v>0</v>
      </c>
      <c r="C2" s="13">
        <f>-B2</f>
        <v>0</v>
      </c>
    </row>
    <row r="3" spans="1:3" x14ac:dyDescent="0.2">
      <c r="A3" s="12">
        <v>26755</v>
      </c>
      <c r="B3" s="13">
        <v>0</v>
      </c>
      <c r="C3" s="13">
        <f t="shared" ref="C3:C66" si="0">-B3</f>
        <v>0</v>
      </c>
    </row>
    <row r="4" spans="1:3" x14ac:dyDescent="0.2">
      <c r="A4" s="12">
        <v>26846</v>
      </c>
      <c r="B4" s="13">
        <v>0</v>
      </c>
      <c r="C4" s="13">
        <f t="shared" si="0"/>
        <v>0</v>
      </c>
    </row>
    <row r="5" spans="1:3" x14ac:dyDescent="0.2">
      <c r="A5" s="12">
        <v>26938</v>
      </c>
      <c r="B5" s="13">
        <v>1</v>
      </c>
      <c r="C5" s="13">
        <f t="shared" si="0"/>
        <v>-1</v>
      </c>
    </row>
    <row r="6" spans="1:3" x14ac:dyDescent="0.2">
      <c r="A6" s="12">
        <v>27030</v>
      </c>
      <c r="B6" s="13">
        <v>1</v>
      </c>
      <c r="C6" s="13">
        <f t="shared" si="0"/>
        <v>-1</v>
      </c>
    </row>
    <row r="7" spans="1:3" x14ac:dyDescent="0.2">
      <c r="A7" s="12">
        <v>27120</v>
      </c>
      <c r="B7" s="13">
        <v>1</v>
      </c>
      <c r="C7" s="13">
        <f t="shared" si="0"/>
        <v>-1</v>
      </c>
    </row>
    <row r="8" spans="1:3" x14ac:dyDescent="0.2">
      <c r="A8" s="12">
        <v>27211</v>
      </c>
      <c r="B8" s="13">
        <v>1</v>
      </c>
      <c r="C8" s="13">
        <f t="shared" si="0"/>
        <v>-1</v>
      </c>
    </row>
    <row r="9" spans="1:3" x14ac:dyDescent="0.2">
      <c r="A9" s="12">
        <v>27303</v>
      </c>
      <c r="B9" s="13">
        <v>1</v>
      </c>
      <c r="C9" s="13">
        <f t="shared" si="0"/>
        <v>-1</v>
      </c>
    </row>
    <row r="10" spans="1:3" x14ac:dyDescent="0.2">
      <c r="A10" s="12">
        <v>27395</v>
      </c>
      <c r="B10" s="13">
        <v>1</v>
      </c>
      <c r="C10" s="13">
        <f t="shared" si="0"/>
        <v>-1</v>
      </c>
    </row>
    <row r="11" spans="1:3" x14ac:dyDescent="0.2">
      <c r="A11" s="12">
        <v>27485</v>
      </c>
      <c r="B11" s="13">
        <v>0</v>
      </c>
      <c r="C11" s="13">
        <f t="shared" si="0"/>
        <v>0</v>
      </c>
    </row>
    <row r="12" spans="1:3" x14ac:dyDescent="0.2">
      <c r="A12" s="12">
        <v>27576</v>
      </c>
      <c r="B12" s="13">
        <v>0</v>
      </c>
      <c r="C12" s="13">
        <f t="shared" si="0"/>
        <v>0</v>
      </c>
    </row>
    <row r="13" spans="1:3" x14ac:dyDescent="0.2">
      <c r="A13" s="12">
        <v>27668</v>
      </c>
      <c r="B13" s="13">
        <v>0</v>
      </c>
      <c r="C13" s="13">
        <f t="shared" si="0"/>
        <v>0</v>
      </c>
    </row>
    <row r="14" spans="1:3" x14ac:dyDescent="0.2">
      <c r="A14" s="12">
        <v>27760</v>
      </c>
      <c r="B14" s="13">
        <v>0</v>
      </c>
      <c r="C14" s="13">
        <f t="shared" si="0"/>
        <v>0</v>
      </c>
    </row>
    <row r="15" spans="1:3" x14ac:dyDescent="0.2">
      <c r="A15" s="12">
        <v>27851</v>
      </c>
      <c r="B15" s="13">
        <v>0</v>
      </c>
      <c r="C15" s="13">
        <f t="shared" si="0"/>
        <v>0</v>
      </c>
    </row>
    <row r="16" spans="1:3" x14ac:dyDescent="0.2">
      <c r="A16" s="12">
        <v>27942</v>
      </c>
      <c r="B16" s="13">
        <v>0</v>
      </c>
      <c r="C16" s="13">
        <f t="shared" si="0"/>
        <v>0</v>
      </c>
    </row>
    <row r="17" spans="1:3" x14ac:dyDescent="0.2">
      <c r="A17" s="12">
        <v>28034</v>
      </c>
      <c r="B17" s="13">
        <v>0</v>
      </c>
      <c r="C17" s="13">
        <f t="shared" si="0"/>
        <v>0</v>
      </c>
    </row>
    <row r="18" spans="1:3" x14ac:dyDescent="0.2">
      <c r="A18" s="12">
        <v>28126</v>
      </c>
      <c r="B18" s="13">
        <v>0</v>
      </c>
      <c r="C18" s="13">
        <f t="shared" si="0"/>
        <v>0</v>
      </c>
    </row>
    <row r="19" spans="1:3" x14ac:dyDescent="0.2">
      <c r="A19" s="12">
        <v>28216</v>
      </c>
      <c r="B19" s="13">
        <v>0</v>
      </c>
      <c r="C19" s="13">
        <f t="shared" si="0"/>
        <v>0</v>
      </c>
    </row>
    <row r="20" spans="1:3" x14ac:dyDescent="0.2">
      <c r="A20" s="12">
        <v>28307</v>
      </c>
      <c r="B20" s="13">
        <v>0</v>
      </c>
      <c r="C20" s="13">
        <f t="shared" si="0"/>
        <v>0</v>
      </c>
    </row>
    <row r="21" spans="1:3" x14ac:dyDescent="0.2">
      <c r="A21" s="12">
        <v>28399</v>
      </c>
      <c r="B21" s="13">
        <v>0</v>
      </c>
      <c r="C21" s="13">
        <f t="shared" si="0"/>
        <v>0</v>
      </c>
    </row>
    <row r="22" spans="1:3" x14ac:dyDescent="0.2">
      <c r="A22" s="12">
        <v>28491</v>
      </c>
      <c r="B22" s="13">
        <v>0</v>
      </c>
      <c r="C22" s="13">
        <f t="shared" si="0"/>
        <v>0</v>
      </c>
    </row>
    <row r="23" spans="1:3" x14ac:dyDescent="0.2">
      <c r="A23" s="12">
        <v>28581</v>
      </c>
      <c r="B23" s="13">
        <v>0</v>
      </c>
      <c r="C23" s="13">
        <f t="shared" si="0"/>
        <v>0</v>
      </c>
    </row>
    <row r="24" spans="1:3" x14ac:dyDescent="0.2">
      <c r="A24" s="12">
        <v>28672</v>
      </c>
      <c r="B24" s="13">
        <v>0</v>
      </c>
      <c r="C24" s="13">
        <f t="shared" si="0"/>
        <v>0</v>
      </c>
    </row>
    <row r="25" spans="1:3" x14ac:dyDescent="0.2">
      <c r="A25" s="12">
        <v>28764</v>
      </c>
      <c r="B25" s="13">
        <v>0</v>
      </c>
      <c r="C25" s="13">
        <f t="shared" si="0"/>
        <v>0</v>
      </c>
    </row>
    <row r="26" spans="1:3" x14ac:dyDescent="0.2">
      <c r="A26" s="12">
        <v>28856</v>
      </c>
      <c r="B26" s="13">
        <v>0</v>
      </c>
      <c r="C26" s="13">
        <f t="shared" si="0"/>
        <v>0</v>
      </c>
    </row>
    <row r="27" spans="1:3" x14ac:dyDescent="0.2">
      <c r="A27" s="12">
        <v>28946</v>
      </c>
      <c r="B27" s="13">
        <v>0</v>
      </c>
      <c r="C27" s="13">
        <f t="shared" si="0"/>
        <v>0</v>
      </c>
    </row>
    <row r="28" spans="1:3" x14ac:dyDescent="0.2">
      <c r="A28" s="12">
        <v>29037</v>
      </c>
      <c r="B28" s="13">
        <v>0</v>
      </c>
      <c r="C28" s="13">
        <f t="shared" si="0"/>
        <v>0</v>
      </c>
    </row>
    <row r="29" spans="1:3" x14ac:dyDescent="0.2">
      <c r="A29" s="12">
        <v>29129</v>
      </c>
      <c r="B29" s="13">
        <v>0</v>
      </c>
      <c r="C29" s="13">
        <f t="shared" si="0"/>
        <v>0</v>
      </c>
    </row>
    <row r="30" spans="1:3" x14ac:dyDescent="0.2">
      <c r="A30" s="12">
        <v>29221</v>
      </c>
      <c r="B30" s="13">
        <v>1</v>
      </c>
      <c r="C30" s="13">
        <f t="shared" si="0"/>
        <v>-1</v>
      </c>
    </row>
    <row r="31" spans="1:3" x14ac:dyDescent="0.2">
      <c r="A31" s="12">
        <v>29312</v>
      </c>
      <c r="B31" s="13">
        <v>1</v>
      </c>
      <c r="C31" s="13">
        <f t="shared" si="0"/>
        <v>-1</v>
      </c>
    </row>
    <row r="32" spans="1:3" x14ac:dyDescent="0.2">
      <c r="A32" s="12">
        <v>29403</v>
      </c>
      <c r="B32" s="13">
        <v>0</v>
      </c>
      <c r="C32" s="13">
        <f t="shared" si="0"/>
        <v>0</v>
      </c>
    </row>
    <row r="33" spans="1:3" x14ac:dyDescent="0.2">
      <c r="A33" s="12">
        <v>29495</v>
      </c>
      <c r="B33" s="13">
        <v>0</v>
      </c>
      <c r="C33" s="13">
        <f t="shared" si="0"/>
        <v>0</v>
      </c>
    </row>
    <row r="34" spans="1:3" x14ac:dyDescent="0.2">
      <c r="A34" s="12">
        <v>29587</v>
      </c>
      <c r="B34" s="13">
        <v>0</v>
      </c>
      <c r="C34" s="13">
        <f t="shared" si="0"/>
        <v>0</v>
      </c>
    </row>
    <row r="35" spans="1:3" x14ac:dyDescent="0.2">
      <c r="A35" s="12">
        <v>29677</v>
      </c>
      <c r="B35" s="13">
        <v>0</v>
      </c>
      <c r="C35" s="13">
        <f t="shared" si="0"/>
        <v>0</v>
      </c>
    </row>
    <row r="36" spans="1:3" x14ac:dyDescent="0.2">
      <c r="A36" s="12">
        <v>29768</v>
      </c>
      <c r="B36" s="13">
        <v>1</v>
      </c>
      <c r="C36" s="13">
        <f t="shared" si="0"/>
        <v>-1</v>
      </c>
    </row>
    <row r="37" spans="1:3" x14ac:dyDescent="0.2">
      <c r="A37" s="12">
        <v>29860</v>
      </c>
      <c r="B37" s="13">
        <v>1</v>
      </c>
      <c r="C37" s="13">
        <f t="shared" si="0"/>
        <v>-1</v>
      </c>
    </row>
    <row r="38" spans="1:3" x14ac:dyDescent="0.2">
      <c r="A38" s="12">
        <v>29952</v>
      </c>
      <c r="B38" s="13">
        <v>1</v>
      </c>
      <c r="C38" s="13">
        <f t="shared" si="0"/>
        <v>-1</v>
      </c>
    </row>
    <row r="39" spans="1:3" x14ac:dyDescent="0.2">
      <c r="A39" s="12">
        <v>30042</v>
      </c>
      <c r="B39" s="13">
        <v>1</v>
      </c>
      <c r="C39" s="13">
        <f t="shared" si="0"/>
        <v>-1</v>
      </c>
    </row>
    <row r="40" spans="1:3" x14ac:dyDescent="0.2">
      <c r="A40" s="12">
        <v>30133</v>
      </c>
      <c r="B40" s="13">
        <v>1</v>
      </c>
      <c r="C40" s="13">
        <f t="shared" si="0"/>
        <v>-1</v>
      </c>
    </row>
    <row r="41" spans="1:3" x14ac:dyDescent="0.2">
      <c r="A41" s="12">
        <v>30225</v>
      </c>
      <c r="B41" s="13">
        <v>0</v>
      </c>
      <c r="C41" s="13">
        <f t="shared" si="0"/>
        <v>0</v>
      </c>
    </row>
    <row r="42" spans="1:3" x14ac:dyDescent="0.2">
      <c r="A42" s="12">
        <v>30317</v>
      </c>
      <c r="B42" s="13">
        <v>0</v>
      </c>
      <c r="C42" s="13">
        <f t="shared" si="0"/>
        <v>0</v>
      </c>
    </row>
    <row r="43" spans="1:3" x14ac:dyDescent="0.2">
      <c r="A43" s="12">
        <v>30407</v>
      </c>
      <c r="B43" s="13">
        <v>0</v>
      </c>
      <c r="C43" s="13">
        <f t="shared" si="0"/>
        <v>0</v>
      </c>
    </row>
    <row r="44" spans="1:3" x14ac:dyDescent="0.2">
      <c r="A44" s="12">
        <v>30498</v>
      </c>
      <c r="B44" s="13">
        <v>0</v>
      </c>
      <c r="C44" s="13">
        <f t="shared" si="0"/>
        <v>0</v>
      </c>
    </row>
    <row r="45" spans="1:3" x14ac:dyDescent="0.2">
      <c r="A45" s="12">
        <v>30590</v>
      </c>
      <c r="B45" s="13">
        <v>0</v>
      </c>
      <c r="C45" s="13">
        <f t="shared" si="0"/>
        <v>0</v>
      </c>
    </row>
    <row r="46" spans="1:3" x14ac:dyDescent="0.2">
      <c r="A46" s="12">
        <v>30682</v>
      </c>
      <c r="B46" s="13">
        <v>0</v>
      </c>
      <c r="C46" s="13">
        <f t="shared" si="0"/>
        <v>0</v>
      </c>
    </row>
    <row r="47" spans="1:3" x14ac:dyDescent="0.2">
      <c r="A47" s="12">
        <v>30773</v>
      </c>
      <c r="B47" s="13">
        <v>0</v>
      </c>
      <c r="C47" s="13">
        <f t="shared" si="0"/>
        <v>0</v>
      </c>
    </row>
    <row r="48" spans="1:3" x14ac:dyDescent="0.2">
      <c r="A48" s="12">
        <v>30864</v>
      </c>
      <c r="B48" s="13">
        <v>0</v>
      </c>
      <c r="C48" s="13">
        <f t="shared" si="0"/>
        <v>0</v>
      </c>
    </row>
    <row r="49" spans="1:3" x14ac:dyDescent="0.2">
      <c r="A49" s="12">
        <v>30956</v>
      </c>
      <c r="B49" s="13">
        <v>0</v>
      </c>
      <c r="C49" s="13">
        <f t="shared" si="0"/>
        <v>0</v>
      </c>
    </row>
    <row r="50" spans="1:3" x14ac:dyDescent="0.2">
      <c r="A50" s="12">
        <v>31048</v>
      </c>
      <c r="B50" s="13">
        <v>0</v>
      </c>
      <c r="C50" s="13">
        <f t="shared" si="0"/>
        <v>0</v>
      </c>
    </row>
    <row r="51" spans="1:3" x14ac:dyDescent="0.2">
      <c r="A51" s="12">
        <v>31138</v>
      </c>
      <c r="B51" s="13">
        <v>0</v>
      </c>
      <c r="C51" s="13">
        <f t="shared" si="0"/>
        <v>0</v>
      </c>
    </row>
    <row r="52" spans="1:3" x14ac:dyDescent="0.2">
      <c r="A52" s="12">
        <v>31229</v>
      </c>
      <c r="B52" s="13">
        <v>0</v>
      </c>
      <c r="C52" s="13">
        <f t="shared" si="0"/>
        <v>0</v>
      </c>
    </row>
    <row r="53" spans="1:3" x14ac:dyDescent="0.2">
      <c r="A53" s="12">
        <v>31321</v>
      </c>
      <c r="B53" s="13">
        <v>0</v>
      </c>
      <c r="C53" s="13">
        <f t="shared" si="0"/>
        <v>0</v>
      </c>
    </row>
    <row r="54" spans="1:3" x14ac:dyDescent="0.2">
      <c r="A54" s="12">
        <v>31413</v>
      </c>
      <c r="B54" s="13">
        <v>0</v>
      </c>
      <c r="C54" s="13">
        <f t="shared" si="0"/>
        <v>0</v>
      </c>
    </row>
    <row r="55" spans="1:3" x14ac:dyDescent="0.2">
      <c r="A55" s="12">
        <v>31503</v>
      </c>
      <c r="B55" s="13">
        <v>0</v>
      </c>
      <c r="C55" s="13">
        <f t="shared" si="0"/>
        <v>0</v>
      </c>
    </row>
    <row r="56" spans="1:3" x14ac:dyDescent="0.2">
      <c r="A56" s="12">
        <v>31594</v>
      </c>
      <c r="B56" s="13">
        <v>0</v>
      </c>
      <c r="C56" s="13">
        <f t="shared" si="0"/>
        <v>0</v>
      </c>
    </row>
    <row r="57" spans="1:3" x14ac:dyDescent="0.2">
      <c r="A57" s="12">
        <v>31686</v>
      </c>
      <c r="B57" s="13">
        <v>0</v>
      </c>
      <c r="C57" s="13">
        <f t="shared" si="0"/>
        <v>0</v>
      </c>
    </row>
    <row r="58" spans="1:3" x14ac:dyDescent="0.2">
      <c r="A58" s="12">
        <v>31778</v>
      </c>
      <c r="B58" s="13">
        <v>0</v>
      </c>
      <c r="C58" s="13">
        <f t="shared" si="0"/>
        <v>0</v>
      </c>
    </row>
    <row r="59" spans="1:3" x14ac:dyDescent="0.2">
      <c r="A59" s="12">
        <v>31868</v>
      </c>
      <c r="B59" s="13">
        <v>0</v>
      </c>
      <c r="C59" s="13">
        <f t="shared" si="0"/>
        <v>0</v>
      </c>
    </row>
    <row r="60" spans="1:3" x14ac:dyDescent="0.2">
      <c r="A60" s="12">
        <v>31959</v>
      </c>
      <c r="B60" s="13">
        <v>0</v>
      </c>
      <c r="C60" s="13">
        <f t="shared" si="0"/>
        <v>0</v>
      </c>
    </row>
    <row r="61" spans="1:3" x14ac:dyDescent="0.2">
      <c r="A61" s="12">
        <v>32051</v>
      </c>
      <c r="B61" s="13">
        <v>0</v>
      </c>
      <c r="C61" s="13">
        <f t="shared" si="0"/>
        <v>0</v>
      </c>
    </row>
    <row r="62" spans="1:3" x14ac:dyDescent="0.2">
      <c r="A62" s="12">
        <v>32143</v>
      </c>
      <c r="B62" s="13">
        <v>0</v>
      </c>
      <c r="C62" s="13">
        <f t="shared" si="0"/>
        <v>0</v>
      </c>
    </row>
    <row r="63" spans="1:3" x14ac:dyDescent="0.2">
      <c r="A63" s="12">
        <v>32234</v>
      </c>
      <c r="B63" s="13">
        <v>0</v>
      </c>
      <c r="C63" s="13">
        <f t="shared" si="0"/>
        <v>0</v>
      </c>
    </row>
    <row r="64" spans="1:3" x14ac:dyDescent="0.2">
      <c r="A64" s="12">
        <v>32325</v>
      </c>
      <c r="B64" s="13">
        <v>0</v>
      </c>
      <c r="C64" s="13">
        <f t="shared" si="0"/>
        <v>0</v>
      </c>
    </row>
    <row r="65" spans="1:3" x14ac:dyDescent="0.2">
      <c r="A65" s="12">
        <v>32417</v>
      </c>
      <c r="B65" s="13">
        <v>0</v>
      </c>
      <c r="C65" s="13">
        <f t="shared" si="0"/>
        <v>0</v>
      </c>
    </row>
    <row r="66" spans="1:3" x14ac:dyDescent="0.2">
      <c r="A66" s="12">
        <v>32509</v>
      </c>
      <c r="B66" s="13">
        <v>0</v>
      </c>
      <c r="C66" s="13">
        <f t="shared" si="0"/>
        <v>0</v>
      </c>
    </row>
    <row r="67" spans="1:3" x14ac:dyDescent="0.2">
      <c r="A67" s="12">
        <v>32599</v>
      </c>
      <c r="B67" s="13">
        <v>0</v>
      </c>
      <c r="C67" s="13">
        <f t="shared" ref="C67:C130" si="1">-B67</f>
        <v>0</v>
      </c>
    </row>
    <row r="68" spans="1:3" x14ac:dyDescent="0.2">
      <c r="A68" s="12">
        <v>32690</v>
      </c>
      <c r="B68" s="13">
        <v>0</v>
      </c>
      <c r="C68" s="13">
        <f t="shared" si="1"/>
        <v>0</v>
      </c>
    </row>
    <row r="69" spans="1:3" x14ac:dyDescent="0.2">
      <c r="A69" s="12">
        <v>32782</v>
      </c>
      <c r="B69" s="13">
        <v>0</v>
      </c>
      <c r="C69" s="13">
        <f t="shared" si="1"/>
        <v>0</v>
      </c>
    </row>
    <row r="70" spans="1:3" x14ac:dyDescent="0.2">
      <c r="A70" s="12">
        <v>32874</v>
      </c>
      <c r="B70" s="13">
        <v>0</v>
      </c>
      <c r="C70" s="13">
        <f t="shared" si="1"/>
        <v>0</v>
      </c>
    </row>
    <row r="71" spans="1:3" x14ac:dyDescent="0.2">
      <c r="A71" s="12">
        <v>32964</v>
      </c>
      <c r="B71" s="13">
        <v>0</v>
      </c>
      <c r="C71" s="13">
        <f t="shared" si="1"/>
        <v>0</v>
      </c>
    </row>
    <row r="72" spans="1:3" x14ac:dyDescent="0.2">
      <c r="A72" s="12">
        <v>33055</v>
      </c>
      <c r="B72" s="13">
        <v>1</v>
      </c>
      <c r="C72" s="13">
        <f t="shared" si="1"/>
        <v>-1</v>
      </c>
    </row>
    <row r="73" spans="1:3" x14ac:dyDescent="0.2">
      <c r="A73" s="12">
        <v>33147</v>
      </c>
      <c r="B73" s="13">
        <v>1</v>
      </c>
      <c r="C73" s="13">
        <f t="shared" si="1"/>
        <v>-1</v>
      </c>
    </row>
    <row r="74" spans="1:3" x14ac:dyDescent="0.2">
      <c r="A74" s="12">
        <v>33239</v>
      </c>
      <c r="B74" s="13">
        <v>1</v>
      </c>
      <c r="C74" s="13">
        <f t="shared" si="1"/>
        <v>-1</v>
      </c>
    </row>
    <row r="75" spans="1:3" x14ac:dyDescent="0.2">
      <c r="A75" s="12">
        <v>33329</v>
      </c>
      <c r="B75" s="13">
        <v>0</v>
      </c>
      <c r="C75" s="13">
        <f t="shared" si="1"/>
        <v>0</v>
      </c>
    </row>
    <row r="76" spans="1:3" x14ac:dyDescent="0.2">
      <c r="A76" s="12">
        <v>33420</v>
      </c>
      <c r="B76" s="13">
        <v>0</v>
      </c>
      <c r="C76" s="13">
        <f t="shared" si="1"/>
        <v>0</v>
      </c>
    </row>
    <row r="77" spans="1:3" x14ac:dyDescent="0.2">
      <c r="A77" s="12">
        <v>33512</v>
      </c>
      <c r="B77" s="13">
        <v>0</v>
      </c>
      <c r="C77" s="13">
        <f t="shared" si="1"/>
        <v>0</v>
      </c>
    </row>
    <row r="78" spans="1:3" x14ac:dyDescent="0.2">
      <c r="A78" s="12">
        <v>33604</v>
      </c>
      <c r="B78" s="13">
        <v>0</v>
      </c>
      <c r="C78" s="13">
        <f t="shared" si="1"/>
        <v>0</v>
      </c>
    </row>
    <row r="79" spans="1:3" x14ac:dyDescent="0.2">
      <c r="A79" s="12">
        <v>33695</v>
      </c>
      <c r="B79" s="13">
        <v>0</v>
      </c>
      <c r="C79" s="13">
        <f t="shared" si="1"/>
        <v>0</v>
      </c>
    </row>
    <row r="80" spans="1:3" x14ac:dyDescent="0.2">
      <c r="A80" s="12">
        <v>33786</v>
      </c>
      <c r="B80" s="13">
        <v>0</v>
      </c>
      <c r="C80" s="13">
        <f t="shared" si="1"/>
        <v>0</v>
      </c>
    </row>
    <row r="81" spans="1:3" x14ac:dyDescent="0.2">
      <c r="A81" s="12">
        <v>33878</v>
      </c>
      <c r="B81" s="13">
        <v>0</v>
      </c>
      <c r="C81" s="13">
        <f t="shared" si="1"/>
        <v>0</v>
      </c>
    </row>
    <row r="82" spans="1:3" x14ac:dyDescent="0.2">
      <c r="A82" s="12">
        <v>33970</v>
      </c>
      <c r="B82" s="13">
        <v>0</v>
      </c>
      <c r="C82" s="13">
        <f t="shared" si="1"/>
        <v>0</v>
      </c>
    </row>
    <row r="83" spans="1:3" x14ac:dyDescent="0.2">
      <c r="A83" s="12">
        <v>34060</v>
      </c>
      <c r="B83" s="13">
        <v>0</v>
      </c>
      <c r="C83" s="13">
        <f t="shared" si="1"/>
        <v>0</v>
      </c>
    </row>
    <row r="84" spans="1:3" x14ac:dyDescent="0.2">
      <c r="A84" s="12">
        <v>34151</v>
      </c>
      <c r="B84" s="13">
        <v>0</v>
      </c>
      <c r="C84" s="13">
        <f t="shared" si="1"/>
        <v>0</v>
      </c>
    </row>
    <row r="85" spans="1:3" x14ac:dyDescent="0.2">
      <c r="A85" s="12">
        <v>34243</v>
      </c>
      <c r="B85" s="13">
        <v>0</v>
      </c>
      <c r="C85" s="13">
        <f t="shared" si="1"/>
        <v>0</v>
      </c>
    </row>
    <row r="86" spans="1:3" x14ac:dyDescent="0.2">
      <c r="A86" s="12">
        <v>34335</v>
      </c>
      <c r="B86" s="13">
        <v>0</v>
      </c>
      <c r="C86" s="13">
        <f t="shared" si="1"/>
        <v>0</v>
      </c>
    </row>
    <row r="87" spans="1:3" x14ac:dyDescent="0.2">
      <c r="A87" s="12">
        <v>34425</v>
      </c>
      <c r="B87" s="13">
        <v>0</v>
      </c>
      <c r="C87" s="13">
        <f t="shared" si="1"/>
        <v>0</v>
      </c>
    </row>
    <row r="88" spans="1:3" x14ac:dyDescent="0.2">
      <c r="A88" s="12">
        <v>34516</v>
      </c>
      <c r="B88" s="13">
        <v>0</v>
      </c>
      <c r="C88" s="13">
        <f t="shared" si="1"/>
        <v>0</v>
      </c>
    </row>
    <row r="89" spans="1:3" x14ac:dyDescent="0.2">
      <c r="A89" s="12">
        <v>34608</v>
      </c>
      <c r="B89" s="13">
        <v>0</v>
      </c>
      <c r="C89" s="13">
        <f t="shared" si="1"/>
        <v>0</v>
      </c>
    </row>
    <row r="90" spans="1:3" x14ac:dyDescent="0.2">
      <c r="A90" s="12">
        <v>34700</v>
      </c>
      <c r="B90" s="13">
        <v>0</v>
      </c>
      <c r="C90" s="13">
        <f t="shared" si="1"/>
        <v>0</v>
      </c>
    </row>
    <row r="91" spans="1:3" x14ac:dyDescent="0.2">
      <c r="A91" s="12">
        <v>34790</v>
      </c>
      <c r="B91" s="13">
        <v>0</v>
      </c>
      <c r="C91" s="13">
        <f t="shared" si="1"/>
        <v>0</v>
      </c>
    </row>
    <row r="92" spans="1:3" x14ac:dyDescent="0.2">
      <c r="A92" s="12">
        <v>34881</v>
      </c>
      <c r="B92" s="13">
        <v>0</v>
      </c>
      <c r="C92" s="13">
        <f t="shared" si="1"/>
        <v>0</v>
      </c>
    </row>
    <row r="93" spans="1:3" x14ac:dyDescent="0.2">
      <c r="A93" s="12">
        <v>34973</v>
      </c>
      <c r="B93" s="13">
        <v>0</v>
      </c>
      <c r="C93" s="13">
        <f t="shared" si="1"/>
        <v>0</v>
      </c>
    </row>
    <row r="94" spans="1:3" x14ac:dyDescent="0.2">
      <c r="A94" s="12">
        <v>35065</v>
      </c>
      <c r="B94" s="13">
        <v>0</v>
      </c>
      <c r="C94" s="13">
        <f t="shared" si="1"/>
        <v>0</v>
      </c>
    </row>
    <row r="95" spans="1:3" x14ac:dyDescent="0.2">
      <c r="A95" s="12">
        <v>35156</v>
      </c>
      <c r="B95" s="13">
        <v>0</v>
      </c>
      <c r="C95" s="13">
        <f t="shared" si="1"/>
        <v>0</v>
      </c>
    </row>
    <row r="96" spans="1:3" x14ac:dyDescent="0.2">
      <c r="A96" s="12">
        <v>35247</v>
      </c>
      <c r="B96" s="13">
        <v>0</v>
      </c>
      <c r="C96" s="13">
        <f t="shared" si="1"/>
        <v>0</v>
      </c>
    </row>
    <row r="97" spans="1:3" x14ac:dyDescent="0.2">
      <c r="A97" s="12">
        <v>35339</v>
      </c>
      <c r="B97" s="13">
        <v>0</v>
      </c>
      <c r="C97" s="13">
        <f t="shared" si="1"/>
        <v>0</v>
      </c>
    </row>
    <row r="98" spans="1:3" x14ac:dyDescent="0.2">
      <c r="A98" s="12">
        <v>35431</v>
      </c>
      <c r="B98" s="13">
        <v>0</v>
      </c>
      <c r="C98" s="13">
        <f t="shared" si="1"/>
        <v>0</v>
      </c>
    </row>
    <row r="99" spans="1:3" x14ac:dyDescent="0.2">
      <c r="A99" s="12">
        <v>35521</v>
      </c>
      <c r="B99" s="13">
        <v>0</v>
      </c>
      <c r="C99" s="13">
        <f t="shared" si="1"/>
        <v>0</v>
      </c>
    </row>
    <row r="100" spans="1:3" x14ac:dyDescent="0.2">
      <c r="A100" s="12">
        <v>35612</v>
      </c>
      <c r="B100" s="13">
        <v>0</v>
      </c>
      <c r="C100" s="13">
        <f t="shared" si="1"/>
        <v>0</v>
      </c>
    </row>
    <row r="101" spans="1:3" x14ac:dyDescent="0.2">
      <c r="A101" s="12">
        <v>35704</v>
      </c>
      <c r="B101" s="13">
        <v>0</v>
      </c>
      <c r="C101" s="13">
        <f t="shared" si="1"/>
        <v>0</v>
      </c>
    </row>
    <row r="102" spans="1:3" x14ac:dyDescent="0.2">
      <c r="A102" s="12">
        <v>35796</v>
      </c>
      <c r="B102" s="13">
        <v>0</v>
      </c>
      <c r="C102" s="13">
        <f t="shared" si="1"/>
        <v>0</v>
      </c>
    </row>
    <row r="103" spans="1:3" x14ac:dyDescent="0.2">
      <c r="A103" s="12">
        <v>35886</v>
      </c>
      <c r="B103" s="13">
        <v>0</v>
      </c>
      <c r="C103" s="13">
        <f t="shared" si="1"/>
        <v>0</v>
      </c>
    </row>
    <row r="104" spans="1:3" x14ac:dyDescent="0.2">
      <c r="A104" s="12">
        <v>35977</v>
      </c>
      <c r="B104" s="13">
        <v>0</v>
      </c>
      <c r="C104" s="13">
        <f t="shared" si="1"/>
        <v>0</v>
      </c>
    </row>
    <row r="105" spans="1:3" x14ac:dyDescent="0.2">
      <c r="A105" s="12">
        <v>36069</v>
      </c>
      <c r="B105" s="13">
        <v>0</v>
      </c>
      <c r="C105" s="13">
        <f t="shared" si="1"/>
        <v>0</v>
      </c>
    </row>
    <row r="106" spans="1:3" x14ac:dyDescent="0.2">
      <c r="A106" s="12">
        <v>36161</v>
      </c>
      <c r="B106" s="13">
        <v>0</v>
      </c>
      <c r="C106" s="13">
        <f t="shared" si="1"/>
        <v>0</v>
      </c>
    </row>
    <row r="107" spans="1:3" x14ac:dyDescent="0.2">
      <c r="A107" s="12">
        <v>36251</v>
      </c>
      <c r="B107" s="13">
        <v>0</v>
      </c>
      <c r="C107" s="13">
        <f t="shared" si="1"/>
        <v>0</v>
      </c>
    </row>
    <row r="108" spans="1:3" x14ac:dyDescent="0.2">
      <c r="A108" s="12">
        <v>36342</v>
      </c>
      <c r="B108" s="13">
        <v>0</v>
      </c>
      <c r="C108" s="13">
        <f t="shared" si="1"/>
        <v>0</v>
      </c>
    </row>
    <row r="109" spans="1:3" x14ac:dyDescent="0.2">
      <c r="A109" s="12">
        <v>36434</v>
      </c>
      <c r="B109" s="13">
        <v>0</v>
      </c>
      <c r="C109" s="13">
        <f t="shared" si="1"/>
        <v>0</v>
      </c>
    </row>
    <row r="110" spans="1:3" x14ac:dyDescent="0.2">
      <c r="A110" s="12">
        <v>36526</v>
      </c>
      <c r="B110" s="13">
        <v>0</v>
      </c>
      <c r="C110" s="13">
        <f t="shared" si="1"/>
        <v>0</v>
      </c>
    </row>
    <row r="111" spans="1:3" x14ac:dyDescent="0.2">
      <c r="A111" s="12">
        <v>36617</v>
      </c>
      <c r="B111" s="13">
        <v>0</v>
      </c>
      <c r="C111" s="13">
        <f t="shared" si="1"/>
        <v>0</v>
      </c>
    </row>
    <row r="112" spans="1:3" x14ac:dyDescent="0.2">
      <c r="A112" s="12">
        <v>36708</v>
      </c>
      <c r="B112" s="13">
        <v>0</v>
      </c>
      <c r="C112" s="13">
        <f t="shared" si="1"/>
        <v>0</v>
      </c>
    </row>
    <row r="113" spans="1:3" x14ac:dyDescent="0.2">
      <c r="A113" s="12">
        <v>36800</v>
      </c>
      <c r="B113" s="13">
        <v>0</v>
      </c>
      <c r="C113" s="13">
        <f t="shared" si="1"/>
        <v>0</v>
      </c>
    </row>
    <row r="114" spans="1:3" x14ac:dyDescent="0.2">
      <c r="A114" s="12">
        <v>36892</v>
      </c>
      <c r="B114" s="13">
        <v>0</v>
      </c>
      <c r="C114" s="13">
        <f t="shared" si="1"/>
        <v>0</v>
      </c>
    </row>
    <row r="115" spans="1:3" x14ac:dyDescent="0.2">
      <c r="A115" s="12">
        <v>36982</v>
      </c>
      <c r="B115" s="13">
        <v>1</v>
      </c>
      <c r="C115" s="13">
        <f t="shared" si="1"/>
        <v>-1</v>
      </c>
    </row>
    <row r="116" spans="1:3" x14ac:dyDescent="0.2">
      <c r="A116" s="12">
        <v>37073</v>
      </c>
      <c r="B116" s="13">
        <v>1</v>
      </c>
      <c r="C116" s="13">
        <f t="shared" si="1"/>
        <v>-1</v>
      </c>
    </row>
    <row r="117" spans="1:3" x14ac:dyDescent="0.2">
      <c r="A117" s="12">
        <v>37165</v>
      </c>
      <c r="B117" s="13">
        <v>0</v>
      </c>
      <c r="C117" s="13">
        <f t="shared" si="1"/>
        <v>0</v>
      </c>
    </row>
    <row r="118" spans="1:3" x14ac:dyDescent="0.2">
      <c r="A118" s="12">
        <v>37257</v>
      </c>
      <c r="B118" s="13">
        <v>0</v>
      </c>
      <c r="C118" s="13">
        <f t="shared" si="1"/>
        <v>0</v>
      </c>
    </row>
    <row r="119" spans="1:3" x14ac:dyDescent="0.2">
      <c r="A119" s="12">
        <v>37347</v>
      </c>
      <c r="B119" s="13">
        <v>0</v>
      </c>
      <c r="C119" s="13">
        <f t="shared" si="1"/>
        <v>0</v>
      </c>
    </row>
    <row r="120" spans="1:3" x14ac:dyDescent="0.2">
      <c r="A120" s="12">
        <v>37438</v>
      </c>
      <c r="B120" s="13">
        <v>0</v>
      </c>
      <c r="C120" s="13">
        <f t="shared" si="1"/>
        <v>0</v>
      </c>
    </row>
    <row r="121" spans="1:3" x14ac:dyDescent="0.2">
      <c r="A121" s="12">
        <v>37530</v>
      </c>
      <c r="B121" s="13">
        <v>0</v>
      </c>
      <c r="C121" s="13">
        <f t="shared" si="1"/>
        <v>0</v>
      </c>
    </row>
    <row r="122" spans="1:3" x14ac:dyDescent="0.2">
      <c r="A122" s="12">
        <v>37622</v>
      </c>
      <c r="B122" s="13">
        <v>0</v>
      </c>
      <c r="C122" s="13">
        <f t="shared" si="1"/>
        <v>0</v>
      </c>
    </row>
    <row r="123" spans="1:3" x14ac:dyDescent="0.2">
      <c r="A123" s="12">
        <v>37712</v>
      </c>
      <c r="B123" s="13">
        <v>0</v>
      </c>
      <c r="C123" s="13">
        <f t="shared" si="1"/>
        <v>0</v>
      </c>
    </row>
    <row r="124" spans="1:3" x14ac:dyDescent="0.2">
      <c r="A124" s="12">
        <v>37803</v>
      </c>
      <c r="B124" s="13">
        <v>0</v>
      </c>
      <c r="C124" s="13">
        <f t="shared" si="1"/>
        <v>0</v>
      </c>
    </row>
    <row r="125" spans="1:3" x14ac:dyDescent="0.2">
      <c r="A125" s="12">
        <v>37895</v>
      </c>
      <c r="B125" s="13">
        <v>0</v>
      </c>
      <c r="C125" s="13">
        <f t="shared" si="1"/>
        <v>0</v>
      </c>
    </row>
    <row r="126" spans="1:3" x14ac:dyDescent="0.2">
      <c r="A126" s="12">
        <v>37987</v>
      </c>
      <c r="B126" s="13">
        <v>0</v>
      </c>
      <c r="C126" s="13">
        <f t="shared" si="1"/>
        <v>0</v>
      </c>
    </row>
    <row r="127" spans="1:3" x14ac:dyDescent="0.2">
      <c r="A127" s="12">
        <v>38078</v>
      </c>
      <c r="B127" s="13">
        <v>0</v>
      </c>
      <c r="C127" s="13">
        <f t="shared" si="1"/>
        <v>0</v>
      </c>
    </row>
    <row r="128" spans="1:3" x14ac:dyDescent="0.2">
      <c r="A128" s="12">
        <v>38169</v>
      </c>
      <c r="B128" s="13">
        <v>0</v>
      </c>
      <c r="C128" s="13">
        <f t="shared" si="1"/>
        <v>0</v>
      </c>
    </row>
    <row r="129" spans="1:3" x14ac:dyDescent="0.2">
      <c r="A129" s="12">
        <v>38261</v>
      </c>
      <c r="B129" s="13">
        <v>0</v>
      </c>
      <c r="C129" s="13">
        <f t="shared" si="1"/>
        <v>0</v>
      </c>
    </row>
    <row r="130" spans="1:3" x14ac:dyDescent="0.2">
      <c r="A130" s="12">
        <v>38353</v>
      </c>
      <c r="B130" s="13">
        <v>0</v>
      </c>
      <c r="C130" s="13">
        <f t="shared" si="1"/>
        <v>0</v>
      </c>
    </row>
    <row r="131" spans="1:3" x14ac:dyDescent="0.2">
      <c r="A131" s="12">
        <v>38443</v>
      </c>
      <c r="B131" s="13">
        <v>0</v>
      </c>
      <c r="C131" s="13">
        <f t="shared" ref="C131:C192" si="2">-B131</f>
        <v>0</v>
      </c>
    </row>
    <row r="132" spans="1:3" x14ac:dyDescent="0.2">
      <c r="A132" s="12">
        <v>38534</v>
      </c>
      <c r="B132" s="13">
        <v>0</v>
      </c>
      <c r="C132" s="13">
        <f t="shared" si="2"/>
        <v>0</v>
      </c>
    </row>
    <row r="133" spans="1:3" x14ac:dyDescent="0.2">
      <c r="A133" s="12">
        <v>38626</v>
      </c>
      <c r="B133" s="13">
        <v>0</v>
      </c>
      <c r="C133" s="13">
        <f t="shared" si="2"/>
        <v>0</v>
      </c>
    </row>
    <row r="134" spans="1:3" x14ac:dyDescent="0.2">
      <c r="A134" s="12">
        <v>38718</v>
      </c>
      <c r="B134" s="13">
        <v>0</v>
      </c>
      <c r="C134" s="13">
        <f t="shared" si="2"/>
        <v>0</v>
      </c>
    </row>
    <row r="135" spans="1:3" x14ac:dyDescent="0.2">
      <c r="A135" s="12">
        <v>38808</v>
      </c>
      <c r="B135" s="13">
        <v>0</v>
      </c>
      <c r="C135" s="13">
        <f t="shared" si="2"/>
        <v>0</v>
      </c>
    </row>
    <row r="136" spans="1:3" x14ac:dyDescent="0.2">
      <c r="A136" s="12">
        <v>38899</v>
      </c>
      <c r="B136" s="13">
        <v>0</v>
      </c>
      <c r="C136" s="13">
        <f t="shared" si="2"/>
        <v>0</v>
      </c>
    </row>
    <row r="137" spans="1:3" x14ac:dyDescent="0.2">
      <c r="A137" s="12">
        <v>38991</v>
      </c>
      <c r="B137" s="13">
        <v>0</v>
      </c>
      <c r="C137" s="13">
        <f t="shared" si="2"/>
        <v>0</v>
      </c>
    </row>
    <row r="138" spans="1:3" x14ac:dyDescent="0.2">
      <c r="A138" s="12">
        <v>39083</v>
      </c>
      <c r="B138" s="13">
        <v>0</v>
      </c>
      <c r="C138" s="13">
        <f t="shared" si="2"/>
        <v>0</v>
      </c>
    </row>
    <row r="139" spans="1:3" x14ac:dyDescent="0.2">
      <c r="A139" s="12">
        <v>39173</v>
      </c>
      <c r="B139" s="13">
        <v>0</v>
      </c>
      <c r="C139" s="13">
        <f t="shared" si="2"/>
        <v>0</v>
      </c>
    </row>
    <row r="140" spans="1:3" x14ac:dyDescent="0.2">
      <c r="A140" s="12">
        <v>39264</v>
      </c>
      <c r="B140" s="13">
        <v>0</v>
      </c>
      <c r="C140" s="13">
        <f t="shared" si="2"/>
        <v>0</v>
      </c>
    </row>
    <row r="141" spans="1:3" x14ac:dyDescent="0.2">
      <c r="A141" s="12">
        <v>39356</v>
      </c>
      <c r="B141" s="13">
        <v>0</v>
      </c>
      <c r="C141" s="13">
        <f t="shared" si="2"/>
        <v>0</v>
      </c>
    </row>
    <row r="142" spans="1:3" x14ac:dyDescent="0.2">
      <c r="A142" s="12">
        <v>39448</v>
      </c>
      <c r="B142" s="13">
        <v>1</v>
      </c>
      <c r="C142" s="13">
        <f t="shared" si="2"/>
        <v>-1</v>
      </c>
    </row>
    <row r="143" spans="1:3" x14ac:dyDescent="0.2">
      <c r="A143" s="12">
        <v>39539</v>
      </c>
      <c r="B143" s="13">
        <v>1</v>
      </c>
      <c r="C143" s="13">
        <f t="shared" si="2"/>
        <v>-1</v>
      </c>
    </row>
    <row r="144" spans="1:3" x14ac:dyDescent="0.2">
      <c r="A144" s="12">
        <v>39630</v>
      </c>
      <c r="B144" s="13">
        <v>1</v>
      </c>
      <c r="C144" s="13">
        <f t="shared" si="2"/>
        <v>-1</v>
      </c>
    </row>
    <row r="145" spans="1:3" x14ac:dyDescent="0.2">
      <c r="A145" s="12">
        <v>39722</v>
      </c>
      <c r="B145" s="13">
        <v>1</v>
      </c>
      <c r="C145" s="13">
        <f t="shared" si="2"/>
        <v>-1</v>
      </c>
    </row>
    <row r="146" spans="1:3" x14ac:dyDescent="0.2">
      <c r="A146" s="12">
        <v>39814</v>
      </c>
      <c r="B146" s="13">
        <v>1</v>
      </c>
      <c r="C146" s="13">
        <f t="shared" si="2"/>
        <v>-1</v>
      </c>
    </row>
    <row r="147" spans="1:3" x14ac:dyDescent="0.2">
      <c r="A147" s="12">
        <v>39904</v>
      </c>
      <c r="B147" s="13">
        <v>1</v>
      </c>
      <c r="C147" s="13">
        <f t="shared" si="2"/>
        <v>-1</v>
      </c>
    </row>
    <row r="148" spans="1:3" x14ac:dyDescent="0.2">
      <c r="A148" s="12">
        <v>39995</v>
      </c>
      <c r="B148" s="13">
        <v>0</v>
      </c>
      <c r="C148" s="13">
        <f t="shared" si="2"/>
        <v>0</v>
      </c>
    </row>
    <row r="149" spans="1:3" x14ac:dyDescent="0.2">
      <c r="A149" s="12">
        <v>40087</v>
      </c>
      <c r="B149" s="13">
        <v>0</v>
      </c>
      <c r="C149" s="13">
        <f t="shared" si="2"/>
        <v>0</v>
      </c>
    </row>
    <row r="150" spans="1:3" x14ac:dyDescent="0.2">
      <c r="A150" s="12">
        <v>40179</v>
      </c>
      <c r="B150" s="13">
        <v>0</v>
      </c>
      <c r="C150" s="13">
        <f t="shared" si="2"/>
        <v>0</v>
      </c>
    </row>
    <row r="151" spans="1:3" x14ac:dyDescent="0.2">
      <c r="A151" s="12">
        <v>40269</v>
      </c>
      <c r="B151" s="13">
        <v>0</v>
      </c>
      <c r="C151" s="13">
        <f t="shared" si="2"/>
        <v>0</v>
      </c>
    </row>
    <row r="152" spans="1:3" x14ac:dyDescent="0.2">
      <c r="A152" s="12">
        <v>40360</v>
      </c>
      <c r="B152" s="13">
        <v>0</v>
      </c>
      <c r="C152" s="13">
        <f t="shared" si="2"/>
        <v>0</v>
      </c>
    </row>
    <row r="153" spans="1:3" x14ac:dyDescent="0.2">
      <c r="A153" s="12">
        <v>40452</v>
      </c>
      <c r="B153" s="13">
        <v>0</v>
      </c>
      <c r="C153" s="13">
        <f t="shared" si="2"/>
        <v>0</v>
      </c>
    </row>
    <row r="154" spans="1:3" x14ac:dyDescent="0.2">
      <c r="A154" s="12">
        <v>40544</v>
      </c>
      <c r="B154" s="13">
        <v>0</v>
      </c>
      <c r="C154" s="13">
        <f t="shared" si="2"/>
        <v>0</v>
      </c>
    </row>
    <row r="155" spans="1:3" x14ac:dyDescent="0.2">
      <c r="A155" s="12">
        <v>40634</v>
      </c>
      <c r="B155" s="13">
        <v>0</v>
      </c>
      <c r="C155" s="13">
        <f t="shared" si="2"/>
        <v>0</v>
      </c>
    </row>
    <row r="156" spans="1:3" x14ac:dyDescent="0.2">
      <c r="A156" s="12">
        <v>40725</v>
      </c>
      <c r="B156" s="13">
        <v>0</v>
      </c>
      <c r="C156" s="13">
        <f t="shared" si="2"/>
        <v>0</v>
      </c>
    </row>
    <row r="157" spans="1:3" x14ac:dyDescent="0.2">
      <c r="A157" s="12">
        <v>40817</v>
      </c>
      <c r="B157" s="13">
        <v>0</v>
      </c>
      <c r="C157" s="13">
        <f t="shared" si="2"/>
        <v>0</v>
      </c>
    </row>
    <row r="158" spans="1:3" x14ac:dyDescent="0.2">
      <c r="A158" s="12">
        <v>40909</v>
      </c>
      <c r="B158" s="13">
        <v>0</v>
      </c>
      <c r="C158" s="13">
        <f t="shared" si="2"/>
        <v>0</v>
      </c>
    </row>
    <row r="159" spans="1:3" x14ac:dyDescent="0.2">
      <c r="A159" s="12">
        <v>41000</v>
      </c>
      <c r="B159" s="13">
        <v>0</v>
      </c>
      <c r="C159" s="13">
        <f t="shared" si="2"/>
        <v>0</v>
      </c>
    </row>
    <row r="160" spans="1:3" x14ac:dyDescent="0.2">
      <c r="A160" s="12">
        <v>41091</v>
      </c>
      <c r="B160" s="13">
        <v>0</v>
      </c>
      <c r="C160" s="13">
        <f t="shared" si="2"/>
        <v>0</v>
      </c>
    </row>
    <row r="161" spans="1:3" x14ac:dyDescent="0.2">
      <c r="A161" s="12">
        <v>41183</v>
      </c>
      <c r="B161" s="13">
        <v>0</v>
      </c>
      <c r="C161" s="13">
        <f t="shared" si="2"/>
        <v>0</v>
      </c>
    </row>
    <row r="162" spans="1:3" x14ac:dyDescent="0.2">
      <c r="A162" s="12">
        <v>41275</v>
      </c>
      <c r="B162" s="13">
        <v>0</v>
      </c>
      <c r="C162" s="13">
        <f t="shared" si="2"/>
        <v>0</v>
      </c>
    </row>
    <row r="163" spans="1:3" x14ac:dyDescent="0.2">
      <c r="A163" s="12">
        <v>41365</v>
      </c>
      <c r="B163" s="13">
        <v>0</v>
      </c>
      <c r="C163" s="13">
        <f t="shared" si="2"/>
        <v>0</v>
      </c>
    </row>
    <row r="164" spans="1:3" x14ac:dyDescent="0.2">
      <c r="A164" s="12">
        <v>41456</v>
      </c>
      <c r="B164" s="13">
        <v>0</v>
      </c>
      <c r="C164" s="13">
        <f t="shared" si="2"/>
        <v>0</v>
      </c>
    </row>
    <row r="165" spans="1:3" x14ac:dyDescent="0.2">
      <c r="A165" s="12">
        <v>41548</v>
      </c>
      <c r="B165" s="13">
        <v>0</v>
      </c>
      <c r="C165" s="13">
        <f t="shared" si="2"/>
        <v>0</v>
      </c>
    </row>
    <row r="166" spans="1:3" x14ac:dyDescent="0.2">
      <c r="A166" s="12">
        <v>41640</v>
      </c>
      <c r="B166" s="13">
        <v>0</v>
      </c>
      <c r="C166" s="13">
        <f t="shared" si="2"/>
        <v>0</v>
      </c>
    </row>
    <row r="167" spans="1:3" x14ac:dyDescent="0.2">
      <c r="A167" s="12">
        <v>41730</v>
      </c>
      <c r="B167" s="13">
        <v>0</v>
      </c>
      <c r="C167" s="13">
        <f t="shared" si="2"/>
        <v>0</v>
      </c>
    </row>
    <row r="168" spans="1:3" x14ac:dyDescent="0.2">
      <c r="A168" s="12">
        <v>41821</v>
      </c>
      <c r="B168" s="13">
        <v>0</v>
      </c>
      <c r="C168" s="13">
        <f t="shared" si="2"/>
        <v>0</v>
      </c>
    </row>
    <row r="169" spans="1:3" x14ac:dyDescent="0.2">
      <c r="A169" s="12">
        <v>41913</v>
      </c>
      <c r="B169" s="13">
        <v>0</v>
      </c>
      <c r="C169" s="13">
        <f t="shared" si="2"/>
        <v>0</v>
      </c>
    </row>
    <row r="170" spans="1:3" x14ac:dyDescent="0.2">
      <c r="A170" s="12">
        <v>42005</v>
      </c>
      <c r="B170" s="13">
        <v>0</v>
      </c>
      <c r="C170" s="13">
        <f t="shared" si="2"/>
        <v>0</v>
      </c>
    </row>
    <row r="171" spans="1:3" x14ac:dyDescent="0.2">
      <c r="A171" s="12">
        <v>42095</v>
      </c>
      <c r="B171" s="13">
        <v>0</v>
      </c>
      <c r="C171" s="13">
        <f t="shared" si="2"/>
        <v>0</v>
      </c>
    </row>
    <row r="172" spans="1:3" x14ac:dyDescent="0.2">
      <c r="A172" s="12">
        <v>42186</v>
      </c>
      <c r="B172" s="13">
        <v>0</v>
      </c>
      <c r="C172" s="13">
        <f t="shared" si="2"/>
        <v>0</v>
      </c>
    </row>
    <row r="173" spans="1:3" x14ac:dyDescent="0.2">
      <c r="A173" s="12">
        <v>42278</v>
      </c>
      <c r="B173" s="13">
        <v>0</v>
      </c>
      <c r="C173" s="13">
        <f t="shared" si="2"/>
        <v>0</v>
      </c>
    </row>
    <row r="174" spans="1:3" x14ac:dyDescent="0.2">
      <c r="A174" s="12">
        <v>42370</v>
      </c>
      <c r="B174" s="13">
        <v>0</v>
      </c>
      <c r="C174" s="13">
        <f t="shared" si="2"/>
        <v>0</v>
      </c>
    </row>
    <row r="175" spans="1:3" x14ac:dyDescent="0.2">
      <c r="A175" s="12">
        <v>42461</v>
      </c>
      <c r="B175" s="13">
        <v>0</v>
      </c>
      <c r="C175" s="13">
        <f t="shared" si="2"/>
        <v>0</v>
      </c>
    </row>
    <row r="176" spans="1:3" x14ac:dyDescent="0.2">
      <c r="A176" s="12">
        <v>42552</v>
      </c>
      <c r="B176" s="13">
        <v>0</v>
      </c>
      <c r="C176" s="13">
        <f t="shared" si="2"/>
        <v>0</v>
      </c>
    </row>
    <row r="177" spans="1:3" x14ac:dyDescent="0.2">
      <c r="A177" s="12">
        <v>42644</v>
      </c>
      <c r="B177" s="13">
        <v>0</v>
      </c>
      <c r="C177" s="13">
        <f t="shared" si="2"/>
        <v>0</v>
      </c>
    </row>
    <row r="178" spans="1:3" x14ac:dyDescent="0.2">
      <c r="A178" s="12">
        <v>42736</v>
      </c>
      <c r="B178" s="13">
        <v>0</v>
      </c>
      <c r="C178" s="13">
        <f t="shared" si="2"/>
        <v>0</v>
      </c>
    </row>
    <row r="179" spans="1:3" x14ac:dyDescent="0.2">
      <c r="A179" s="12">
        <v>42826</v>
      </c>
      <c r="B179" s="13">
        <v>0</v>
      </c>
      <c r="C179" s="13">
        <f t="shared" si="2"/>
        <v>0</v>
      </c>
    </row>
    <row r="180" spans="1:3" x14ac:dyDescent="0.2">
      <c r="A180" s="12">
        <v>42917</v>
      </c>
      <c r="B180" s="13">
        <v>0</v>
      </c>
      <c r="C180" s="13">
        <f t="shared" si="2"/>
        <v>0</v>
      </c>
    </row>
    <row r="181" spans="1:3" x14ac:dyDescent="0.2">
      <c r="A181" s="12">
        <v>43009</v>
      </c>
      <c r="B181" s="13">
        <v>0</v>
      </c>
      <c r="C181" s="13">
        <f t="shared" si="2"/>
        <v>0</v>
      </c>
    </row>
    <row r="182" spans="1:3" x14ac:dyDescent="0.2">
      <c r="A182" s="12">
        <v>43101</v>
      </c>
      <c r="B182" s="13">
        <v>0</v>
      </c>
      <c r="C182" s="13">
        <f t="shared" si="2"/>
        <v>0</v>
      </c>
    </row>
    <row r="183" spans="1:3" x14ac:dyDescent="0.2">
      <c r="A183" s="12">
        <v>43191</v>
      </c>
      <c r="B183" s="13">
        <v>0</v>
      </c>
      <c r="C183" s="13">
        <f t="shared" si="2"/>
        <v>0</v>
      </c>
    </row>
    <row r="184" spans="1:3" x14ac:dyDescent="0.2">
      <c r="A184" s="12">
        <v>43282</v>
      </c>
      <c r="B184" s="13">
        <v>0</v>
      </c>
      <c r="C184" s="13">
        <f t="shared" si="2"/>
        <v>0</v>
      </c>
    </row>
    <row r="185" spans="1:3" x14ac:dyDescent="0.2">
      <c r="A185" s="12">
        <v>43374</v>
      </c>
      <c r="B185" s="13">
        <v>0</v>
      </c>
      <c r="C185" s="13">
        <f t="shared" si="2"/>
        <v>0</v>
      </c>
    </row>
    <row r="186" spans="1:3" x14ac:dyDescent="0.2">
      <c r="A186" s="12">
        <v>43466</v>
      </c>
      <c r="B186" s="13">
        <v>0</v>
      </c>
      <c r="C186" s="13">
        <f t="shared" si="2"/>
        <v>0</v>
      </c>
    </row>
    <row r="187" spans="1:3" x14ac:dyDescent="0.2">
      <c r="A187" s="12">
        <v>43556</v>
      </c>
      <c r="B187" s="13">
        <v>0</v>
      </c>
      <c r="C187" s="13">
        <f t="shared" si="2"/>
        <v>0</v>
      </c>
    </row>
    <row r="188" spans="1:3" x14ac:dyDescent="0.2">
      <c r="A188" s="12">
        <v>43647</v>
      </c>
      <c r="B188" s="13">
        <v>0</v>
      </c>
      <c r="C188" s="13">
        <f t="shared" si="2"/>
        <v>0</v>
      </c>
    </row>
    <row r="189" spans="1:3" x14ac:dyDescent="0.2">
      <c r="A189" s="12">
        <v>43739</v>
      </c>
      <c r="B189" s="13">
        <v>0</v>
      </c>
      <c r="C189" s="13">
        <f t="shared" si="2"/>
        <v>0</v>
      </c>
    </row>
    <row r="190" spans="1:3" x14ac:dyDescent="0.2">
      <c r="A190" s="12">
        <v>43831</v>
      </c>
      <c r="B190" s="13">
        <v>1</v>
      </c>
      <c r="C190" s="13">
        <f t="shared" si="2"/>
        <v>-1</v>
      </c>
    </row>
    <row r="191" spans="1:3" x14ac:dyDescent="0.2">
      <c r="A191" s="12">
        <v>43922</v>
      </c>
      <c r="B191" s="13">
        <v>1</v>
      </c>
      <c r="C191" s="13">
        <f t="shared" si="2"/>
        <v>-1</v>
      </c>
    </row>
    <row r="192" spans="1:3" x14ac:dyDescent="0.2">
      <c r="A192" s="12">
        <v>44013</v>
      </c>
      <c r="B192" s="13">
        <v>1</v>
      </c>
      <c r="C192" s="13">
        <f t="shared" si="2"/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38"/>
  <sheetViews>
    <sheetView tabSelected="1" topLeftCell="L17" workbookViewId="0">
      <selection activeCell="AB33" sqref="AB33"/>
    </sheetView>
  </sheetViews>
  <sheetFormatPr defaultRowHeight="12.75" x14ac:dyDescent="0.2"/>
  <cols>
    <col min="1" max="1" width="26.85546875" style="5" customWidth="1"/>
    <col min="2" max="16384" width="9.140625" style="5"/>
  </cols>
  <sheetData>
    <row r="25" spans="1:1" x14ac:dyDescent="0.2">
      <c r="A25" s="5" t="s">
        <v>224</v>
      </c>
    </row>
    <row r="26" spans="1:1" x14ac:dyDescent="0.2">
      <c r="A26" s="5" t="s">
        <v>225</v>
      </c>
    </row>
    <row r="27" spans="1:1" x14ac:dyDescent="0.2">
      <c r="A27" s="5" t="s">
        <v>226</v>
      </c>
    </row>
    <row r="28" spans="1:1" ht="4.5" customHeight="1" x14ac:dyDescent="0.2"/>
    <row r="29" spans="1:1" ht="105" customHeight="1" x14ac:dyDescent="0.2">
      <c r="A29" s="7" t="s">
        <v>227</v>
      </c>
    </row>
    <row r="31" spans="1:1" ht="97.5" customHeight="1" x14ac:dyDescent="0.2">
      <c r="A31" s="7" t="s">
        <v>228</v>
      </c>
    </row>
    <row r="33" spans="1:1" ht="102" x14ac:dyDescent="0.2">
      <c r="A33" s="8" t="s">
        <v>229</v>
      </c>
    </row>
    <row r="35" spans="1:1" x14ac:dyDescent="0.2">
      <c r="A35" s="5" t="s">
        <v>230</v>
      </c>
    </row>
    <row r="36" spans="1:1" x14ac:dyDescent="0.2">
      <c r="A36" s="5" t="s">
        <v>231</v>
      </c>
    </row>
    <row r="37" spans="1:1" x14ac:dyDescent="0.2">
      <c r="A37" s="5" t="s">
        <v>232</v>
      </c>
    </row>
    <row r="38" spans="1:1" x14ac:dyDescent="0.2">
      <c r="A38" s="5" t="s">
        <v>233</v>
      </c>
    </row>
  </sheetData>
  <hyperlinks>
    <hyperlink ref="A3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Historic_Domestic</vt:lpstr>
      <vt:lpstr>Historic_Domestic_baseline</vt:lpstr>
      <vt:lpstr>Historic_Domestic_severelyAdv</vt:lpstr>
      <vt:lpstr>ModelBuildPreProcessed (2)</vt:lpstr>
      <vt:lpstr>ScenarioProjections</vt:lpstr>
      <vt:lpstr>recession_projection</vt:lpstr>
      <vt:lpstr>DataVisual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Mang</dc:creator>
  <cp:lastModifiedBy>Chan Mang</cp:lastModifiedBy>
  <dcterms:created xsi:type="dcterms:W3CDTF">2020-08-20T19:26:13Z</dcterms:created>
  <dcterms:modified xsi:type="dcterms:W3CDTF">2020-10-07T22:51:05Z</dcterms:modified>
</cp:coreProperties>
</file>