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040" yWindow="2600" windowWidth="2464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0" i="1" l="1"/>
  <c r="AF20" i="1"/>
  <c r="AG20" i="1"/>
  <c r="AH20" i="1"/>
  <c r="AI20" i="1"/>
  <c r="AJ20" i="1"/>
  <c r="AK20" i="1"/>
  <c r="AF55" i="1"/>
  <c r="AH55" i="1"/>
  <c r="AI55" i="1"/>
  <c r="AJ55" i="1"/>
  <c r="AK55" i="1"/>
  <c r="AF54" i="1"/>
  <c r="AH54" i="1"/>
  <c r="AI54" i="1"/>
  <c r="AJ54" i="1"/>
  <c r="AK54" i="1"/>
  <c r="AG46" i="1"/>
  <c r="AE46" i="1"/>
  <c r="AF46" i="1"/>
  <c r="AJ46" i="1"/>
  <c r="AK46" i="1"/>
  <c r="AH46" i="1"/>
  <c r="AI46" i="1"/>
  <c r="AG45" i="1"/>
  <c r="AE45" i="1"/>
  <c r="AF45" i="1"/>
  <c r="AJ45" i="1"/>
  <c r="AK45" i="1"/>
  <c r="AH45" i="1"/>
  <c r="AI45" i="1"/>
  <c r="AG44" i="1"/>
  <c r="AE44" i="1"/>
  <c r="AF44" i="1"/>
  <c r="AJ44" i="1"/>
  <c r="AK44" i="1"/>
  <c r="AH44" i="1"/>
  <c r="AI44" i="1"/>
  <c r="AG43" i="1"/>
  <c r="AE43" i="1"/>
  <c r="AF43" i="1"/>
  <c r="AJ43" i="1"/>
  <c r="AK43" i="1"/>
  <c r="AH43" i="1"/>
  <c r="AI43" i="1"/>
  <c r="AG42" i="1"/>
  <c r="AE42" i="1"/>
  <c r="AF42" i="1"/>
  <c r="AJ42" i="1"/>
  <c r="AK42" i="1"/>
  <c r="AH42" i="1"/>
  <c r="AI42" i="1"/>
  <c r="AG41" i="1"/>
  <c r="AE41" i="1"/>
  <c r="AF41" i="1"/>
  <c r="AJ41" i="1"/>
  <c r="AK41" i="1"/>
  <c r="AH41" i="1"/>
  <c r="AI41" i="1"/>
  <c r="AG40" i="1"/>
  <c r="AE40" i="1"/>
  <c r="AF40" i="1"/>
  <c r="AJ40" i="1"/>
  <c r="AK40" i="1"/>
  <c r="AH40" i="1"/>
  <c r="AI40" i="1"/>
  <c r="AG39" i="1"/>
  <c r="AE39" i="1"/>
  <c r="AF39" i="1"/>
  <c r="AJ39" i="1"/>
  <c r="AK39" i="1"/>
  <c r="AH39" i="1"/>
  <c r="AI39" i="1"/>
  <c r="AG38" i="1"/>
  <c r="AE38" i="1"/>
  <c r="AF38" i="1"/>
  <c r="AH38" i="1"/>
  <c r="AI38" i="1"/>
  <c r="AJ38" i="1"/>
  <c r="AK38" i="1"/>
  <c r="AG37" i="1"/>
  <c r="AE37" i="1"/>
  <c r="AF37" i="1"/>
  <c r="AH37" i="1"/>
  <c r="AI37" i="1"/>
  <c r="AJ37" i="1"/>
  <c r="AK37" i="1"/>
  <c r="AG36" i="1"/>
  <c r="AE36" i="1"/>
  <c r="AF36" i="1"/>
  <c r="AH36" i="1"/>
  <c r="AI36" i="1"/>
  <c r="AJ36" i="1"/>
  <c r="AK36" i="1"/>
  <c r="AG35" i="1"/>
  <c r="AE35" i="1"/>
  <c r="AF35" i="1"/>
  <c r="AJ35" i="1"/>
  <c r="AK35" i="1"/>
  <c r="AH35" i="1"/>
  <c r="AI35" i="1"/>
  <c r="AG34" i="1"/>
  <c r="AE34" i="1"/>
  <c r="AF34" i="1"/>
  <c r="AH34" i="1"/>
  <c r="AI34" i="1"/>
  <c r="AJ34" i="1"/>
  <c r="AK34" i="1"/>
  <c r="AG33" i="1"/>
  <c r="AE33" i="1"/>
  <c r="AF33" i="1"/>
  <c r="AH33" i="1"/>
  <c r="AI33" i="1"/>
  <c r="AJ33" i="1"/>
  <c r="AK33" i="1"/>
  <c r="AG32" i="1"/>
  <c r="AE32" i="1"/>
  <c r="AF32" i="1"/>
  <c r="AJ32" i="1"/>
  <c r="AK32" i="1"/>
  <c r="AH32" i="1"/>
  <c r="AI32" i="1"/>
  <c r="AG31" i="1"/>
  <c r="AE31" i="1"/>
  <c r="AF31" i="1"/>
  <c r="AH31" i="1"/>
  <c r="AI31" i="1"/>
  <c r="AJ31" i="1"/>
  <c r="AK31" i="1"/>
  <c r="AG30" i="1"/>
  <c r="AE30" i="1"/>
  <c r="AF30" i="1"/>
  <c r="AJ30" i="1"/>
  <c r="AK30" i="1"/>
  <c r="AH30" i="1"/>
  <c r="AI30" i="1"/>
  <c r="AG29" i="1"/>
  <c r="AE29" i="1"/>
  <c r="AF29" i="1"/>
  <c r="AJ29" i="1"/>
  <c r="AK29" i="1"/>
  <c r="AH29" i="1"/>
  <c r="AI29" i="1"/>
  <c r="AG28" i="1"/>
  <c r="AE28" i="1"/>
  <c r="AF28" i="1"/>
  <c r="AJ28" i="1"/>
  <c r="AK28" i="1"/>
  <c r="AH28" i="1"/>
  <c r="AI28" i="1"/>
  <c r="AG27" i="1"/>
  <c r="AE27" i="1"/>
  <c r="AF27" i="1"/>
  <c r="AJ27" i="1"/>
  <c r="AK27" i="1"/>
  <c r="AH27" i="1"/>
  <c r="AI27" i="1"/>
  <c r="AG26" i="1"/>
  <c r="AE26" i="1"/>
  <c r="AF26" i="1"/>
  <c r="AJ26" i="1"/>
  <c r="AK26" i="1"/>
  <c r="AH26" i="1"/>
  <c r="AI26" i="1"/>
  <c r="AG25" i="1"/>
  <c r="AE25" i="1"/>
  <c r="AF25" i="1"/>
  <c r="AH25" i="1"/>
  <c r="AI25" i="1"/>
  <c r="AJ25" i="1"/>
  <c r="AK25" i="1"/>
  <c r="AG24" i="1"/>
  <c r="AE24" i="1"/>
  <c r="AF24" i="1"/>
  <c r="AH24" i="1"/>
  <c r="AI24" i="1"/>
  <c r="AJ24" i="1"/>
  <c r="AK24" i="1"/>
  <c r="AG23" i="1"/>
  <c r="AE23" i="1"/>
  <c r="AF23" i="1"/>
  <c r="AJ23" i="1"/>
  <c r="AK23" i="1"/>
  <c r="AH23" i="1"/>
  <c r="AI23" i="1"/>
  <c r="AG22" i="1"/>
  <c r="AE22" i="1"/>
  <c r="AF22" i="1"/>
  <c r="AH22" i="1"/>
  <c r="AI22" i="1"/>
  <c r="AJ22" i="1"/>
  <c r="AK22" i="1"/>
  <c r="AG21" i="1"/>
  <c r="AE21" i="1"/>
  <c r="AF21" i="1"/>
  <c r="AH21" i="1"/>
  <c r="AI21" i="1"/>
  <c r="AJ21" i="1"/>
  <c r="AK21" i="1"/>
  <c r="AG19" i="1"/>
  <c r="AE19" i="1"/>
  <c r="AF19" i="1"/>
  <c r="AJ19" i="1"/>
  <c r="AK19" i="1"/>
  <c r="AH19" i="1"/>
  <c r="AI19" i="1"/>
  <c r="AG18" i="1"/>
  <c r="AE18" i="1"/>
  <c r="AF18" i="1"/>
  <c r="AH18" i="1"/>
  <c r="AI18" i="1"/>
  <c r="AJ18" i="1"/>
  <c r="AK18" i="1"/>
  <c r="AG17" i="1"/>
  <c r="AE17" i="1"/>
  <c r="AF17" i="1"/>
  <c r="AJ17" i="1"/>
  <c r="AK17" i="1"/>
  <c r="AH17" i="1"/>
  <c r="AI17" i="1"/>
  <c r="AG16" i="1"/>
  <c r="AE16" i="1"/>
  <c r="AF16" i="1"/>
  <c r="AJ16" i="1"/>
  <c r="AK16" i="1"/>
  <c r="AH16" i="1"/>
  <c r="AI16" i="1"/>
  <c r="AG15" i="1"/>
  <c r="AE15" i="1"/>
  <c r="AF15" i="1"/>
  <c r="AH15" i="1"/>
  <c r="AI15" i="1"/>
  <c r="AJ15" i="1"/>
  <c r="AK15" i="1"/>
  <c r="AG14" i="1"/>
  <c r="AE14" i="1"/>
  <c r="AF14" i="1"/>
  <c r="AH14" i="1"/>
  <c r="AI14" i="1"/>
  <c r="AJ14" i="1"/>
  <c r="AK14" i="1"/>
  <c r="AG13" i="1"/>
  <c r="AE13" i="1"/>
  <c r="AF13" i="1"/>
  <c r="AH13" i="1"/>
  <c r="AI13" i="1"/>
  <c r="AJ13" i="1"/>
  <c r="AK13" i="1"/>
  <c r="AG12" i="1"/>
  <c r="AE12" i="1"/>
  <c r="AF12" i="1"/>
  <c r="AH12" i="1"/>
  <c r="AI12" i="1"/>
  <c r="AJ12" i="1"/>
  <c r="AK12" i="1"/>
  <c r="AG11" i="1"/>
  <c r="AE11" i="1"/>
  <c r="AF11" i="1"/>
  <c r="AJ11" i="1"/>
  <c r="AK11" i="1"/>
  <c r="AH11" i="1"/>
  <c r="AI11" i="1"/>
  <c r="AG10" i="1"/>
  <c r="AE10" i="1"/>
  <c r="AF10" i="1"/>
  <c r="AJ10" i="1"/>
  <c r="AK10" i="1"/>
  <c r="AH10" i="1"/>
  <c r="AI10" i="1"/>
  <c r="AG9" i="1"/>
  <c r="AE9" i="1"/>
  <c r="AF9" i="1"/>
  <c r="AJ9" i="1"/>
  <c r="AK9" i="1"/>
  <c r="AH9" i="1"/>
  <c r="AI9" i="1"/>
  <c r="AG8" i="1"/>
  <c r="AE8" i="1"/>
  <c r="AF8" i="1"/>
  <c r="AJ8" i="1"/>
  <c r="AK8" i="1"/>
  <c r="AH8" i="1"/>
  <c r="AI8" i="1"/>
  <c r="AG7" i="1"/>
  <c r="AE7" i="1"/>
  <c r="AF7" i="1"/>
  <c r="AH7" i="1"/>
  <c r="AI7" i="1"/>
  <c r="AJ7" i="1"/>
  <c r="AK7" i="1"/>
  <c r="AG6" i="1"/>
  <c r="AE6" i="1"/>
  <c r="AF6" i="1"/>
  <c r="AJ6" i="1"/>
  <c r="AK6" i="1"/>
  <c r="AH6" i="1"/>
  <c r="AI6" i="1"/>
  <c r="AG5" i="1"/>
  <c r="AE5" i="1"/>
  <c r="AF5" i="1"/>
  <c r="AJ5" i="1"/>
  <c r="AK5" i="1"/>
  <c r="AH5" i="1"/>
  <c r="AI5" i="1"/>
  <c r="AG4" i="1"/>
  <c r="AE4" i="1"/>
  <c r="AF4" i="1"/>
  <c r="AH4" i="1"/>
  <c r="AI4" i="1"/>
  <c r="AJ4" i="1"/>
  <c r="AK4" i="1"/>
  <c r="AG3" i="1"/>
  <c r="AE3" i="1"/>
  <c r="AF3" i="1"/>
  <c r="AH3" i="1"/>
  <c r="AI3" i="1"/>
  <c r="AJ3" i="1"/>
  <c r="AK3" i="1"/>
  <c r="AG2" i="1"/>
  <c r="AE2" i="1"/>
  <c r="AF2" i="1"/>
  <c r="AH2" i="1"/>
  <c r="AI2" i="1"/>
  <c r="AJ2" i="1"/>
  <c r="AK2" i="1"/>
</calcChain>
</file>

<file path=xl/sharedStrings.xml><?xml version="1.0" encoding="utf-8"?>
<sst xmlns="http://schemas.openxmlformats.org/spreadsheetml/2006/main" count="307" uniqueCount="172">
  <si>
    <t>仕入先
コード</t>
    <rPh sb="0" eb="2">
      <t>シイレ</t>
    </rPh>
    <rPh sb="2" eb="3">
      <t>サキ</t>
    </rPh>
    <phoneticPr fontId="2"/>
  </si>
  <si>
    <t>工区</t>
    <rPh sb="0" eb="2">
      <t>コウク</t>
    </rPh>
    <phoneticPr fontId="2"/>
  </si>
  <si>
    <t>仕入先名</t>
    <phoneticPr fontId="2"/>
  </si>
  <si>
    <t>発送場所名</t>
  </si>
  <si>
    <t>受入</t>
    <phoneticPr fontId="2"/>
  </si>
  <si>
    <t>納入先</t>
    <rPh sb="0" eb="3">
      <t>ノウニュウサキ</t>
    </rPh>
    <phoneticPr fontId="2"/>
  </si>
  <si>
    <t>1便</t>
    <rPh sb="1" eb="2">
      <t>ビン</t>
    </rPh>
    <phoneticPr fontId="2"/>
  </si>
  <si>
    <t>2便</t>
    <rPh sb="1" eb="2">
      <t>ビン</t>
    </rPh>
    <phoneticPr fontId="2"/>
  </si>
  <si>
    <t>3便</t>
    <rPh sb="1" eb="2">
      <t>ビン</t>
    </rPh>
    <phoneticPr fontId="2"/>
  </si>
  <si>
    <t>4便</t>
    <rPh sb="1" eb="2">
      <t>ビン</t>
    </rPh>
    <phoneticPr fontId="2"/>
  </si>
  <si>
    <t>5便</t>
    <rPh sb="1" eb="2">
      <t>ビン</t>
    </rPh>
    <phoneticPr fontId="2"/>
  </si>
  <si>
    <t>6便</t>
    <rPh sb="1" eb="2">
      <t>ビン</t>
    </rPh>
    <phoneticPr fontId="2"/>
  </si>
  <si>
    <t>7便</t>
    <rPh sb="1" eb="2">
      <t>ビン</t>
    </rPh>
    <phoneticPr fontId="2"/>
  </si>
  <si>
    <t>8便</t>
    <rPh sb="1" eb="2">
      <t>ビン</t>
    </rPh>
    <phoneticPr fontId="2"/>
  </si>
  <si>
    <t>9便</t>
    <rPh sb="1" eb="2">
      <t>ビン</t>
    </rPh>
    <phoneticPr fontId="2"/>
  </si>
  <si>
    <t>10便</t>
    <rPh sb="2" eb="3">
      <t>ビン</t>
    </rPh>
    <phoneticPr fontId="2"/>
  </si>
  <si>
    <t>11便</t>
    <rPh sb="2" eb="3">
      <t>ビン</t>
    </rPh>
    <phoneticPr fontId="2"/>
  </si>
  <si>
    <t>12便</t>
    <rPh sb="2" eb="3">
      <t>ビン</t>
    </rPh>
    <phoneticPr fontId="2"/>
  </si>
  <si>
    <t>13便</t>
    <rPh sb="2" eb="3">
      <t>ビン</t>
    </rPh>
    <phoneticPr fontId="2"/>
  </si>
  <si>
    <t>14便</t>
    <rPh sb="2" eb="3">
      <t>ビン</t>
    </rPh>
    <phoneticPr fontId="2"/>
  </si>
  <si>
    <t>15便</t>
    <rPh sb="2" eb="3">
      <t>ビン</t>
    </rPh>
    <phoneticPr fontId="2"/>
  </si>
  <si>
    <t>16便</t>
    <rPh sb="2" eb="3">
      <t>ビン</t>
    </rPh>
    <phoneticPr fontId="2"/>
  </si>
  <si>
    <t>17便</t>
    <rPh sb="2" eb="3">
      <t>ビン</t>
    </rPh>
    <phoneticPr fontId="2"/>
  </si>
  <si>
    <t>18便</t>
    <rPh sb="2" eb="3">
      <t>ビン</t>
    </rPh>
    <phoneticPr fontId="2"/>
  </si>
  <si>
    <t>19便</t>
    <rPh sb="2" eb="3">
      <t>ビン</t>
    </rPh>
    <phoneticPr fontId="2"/>
  </si>
  <si>
    <t>20便</t>
    <rPh sb="2" eb="3">
      <t>ビン</t>
    </rPh>
    <phoneticPr fontId="2"/>
  </si>
  <si>
    <t>21便</t>
    <rPh sb="2" eb="3">
      <t>ビン</t>
    </rPh>
    <phoneticPr fontId="2"/>
  </si>
  <si>
    <t>22便</t>
    <rPh sb="2" eb="3">
      <t>ビン</t>
    </rPh>
    <phoneticPr fontId="2"/>
  </si>
  <si>
    <t>23便</t>
    <rPh sb="2" eb="3">
      <t>ビン</t>
    </rPh>
    <phoneticPr fontId="2"/>
  </si>
  <si>
    <t>24便</t>
    <rPh sb="2" eb="3">
      <t>ビン</t>
    </rPh>
    <phoneticPr fontId="2"/>
  </si>
  <si>
    <t>最長便ピッチ時間
【h:mm】</t>
    <rPh sb="0" eb="2">
      <t>サイチョウ</t>
    </rPh>
    <rPh sb="2" eb="3">
      <t>ビン</t>
    </rPh>
    <rPh sb="6" eb="8">
      <t>ジカン</t>
    </rPh>
    <phoneticPr fontId="2"/>
  </si>
  <si>
    <t>最長便ピッチを
"分"へ変換
【分】</t>
    <rPh sb="0" eb="2">
      <t>サイチョウ</t>
    </rPh>
    <rPh sb="2" eb="3">
      <t>ビン</t>
    </rPh>
    <rPh sb="9" eb="10">
      <t>フン</t>
    </rPh>
    <rPh sb="12" eb="14">
      <t>ヘンカン</t>
    </rPh>
    <rPh sb="16" eb="17">
      <t>フン</t>
    </rPh>
    <phoneticPr fontId="2"/>
  </si>
  <si>
    <t>納入回数
【回】</t>
    <rPh sb="0" eb="2">
      <t>ノウニュウ</t>
    </rPh>
    <rPh sb="2" eb="4">
      <t>カイスウ</t>
    </rPh>
    <rPh sb="6" eb="7">
      <t>カイ</t>
    </rPh>
    <phoneticPr fontId="2"/>
  </si>
  <si>
    <t>等ピッチ時間
【分】</t>
    <rPh sb="0" eb="1">
      <t>トウ</t>
    </rPh>
    <rPh sb="4" eb="6">
      <t>ジカン</t>
    </rPh>
    <rPh sb="8" eb="9">
      <t>フン</t>
    </rPh>
    <phoneticPr fontId="2"/>
  </si>
  <si>
    <t>不等ピッチ時間
【分】</t>
    <rPh sb="0" eb="2">
      <t>フトウ</t>
    </rPh>
    <rPh sb="5" eb="7">
      <t>ジカン</t>
    </rPh>
    <rPh sb="9" eb="10">
      <t>フン</t>
    </rPh>
    <phoneticPr fontId="2"/>
  </si>
  <si>
    <t>1日1回納入省く
【分】</t>
    <rPh sb="1" eb="2">
      <t>ニチ</t>
    </rPh>
    <rPh sb="3" eb="4">
      <t>カイ</t>
    </rPh>
    <rPh sb="4" eb="6">
      <t>ノウニュウ</t>
    </rPh>
    <rPh sb="6" eb="7">
      <t>ハブ</t>
    </rPh>
    <rPh sb="10" eb="11">
      <t>フン</t>
    </rPh>
    <phoneticPr fontId="2"/>
  </si>
  <si>
    <t>不等ピッチ係数
【日】</t>
    <rPh sb="0" eb="2">
      <t>フトウ</t>
    </rPh>
    <rPh sb="5" eb="7">
      <t>ケイスウ</t>
    </rPh>
    <rPh sb="9" eb="10">
      <t>ニチ</t>
    </rPh>
    <phoneticPr fontId="2"/>
  </si>
  <si>
    <t>0001</t>
  </si>
  <si>
    <t>12</t>
  </si>
  <si>
    <t>アイシン精機（株）</t>
  </si>
  <si>
    <t>半田工場</t>
  </si>
  <si>
    <t>1Y</t>
    <phoneticPr fontId="2"/>
  </si>
  <si>
    <t>カリツー西尾東経由</t>
    <rPh sb="4" eb="6">
      <t>ニシオ</t>
    </rPh>
    <rPh sb="6" eb="7">
      <t>ヒガシ</t>
    </rPh>
    <rPh sb="7" eb="9">
      <t>ケイユ</t>
    </rPh>
    <phoneticPr fontId="2"/>
  </si>
  <si>
    <t>0024</t>
  </si>
  <si>
    <t>01</t>
  </si>
  <si>
    <t>（株）青山製作所</t>
  </si>
  <si>
    <t/>
  </si>
  <si>
    <t>0030</t>
  </si>
  <si>
    <t>（株）浅賀井製作所</t>
  </si>
  <si>
    <t>安城工場</t>
  </si>
  <si>
    <t>0038</t>
  </si>
  <si>
    <t>（株）旭工業所</t>
  </si>
  <si>
    <t>本社工場</t>
  </si>
  <si>
    <t>0155</t>
  </si>
  <si>
    <t>愛産樹脂工業（株）</t>
  </si>
  <si>
    <t>安城第1工場直納</t>
    <rPh sb="0" eb="2">
      <t>アンジョウ</t>
    </rPh>
    <rPh sb="2" eb="3">
      <t>ダイ</t>
    </rPh>
    <rPh sb="4" eb="6">
      <t>コウジョウ</t>
    </rPh>
    <rPh sb="6" eb="8">
      <t>チョクノウ</t>
    </rPh>
    <phoneticPr fontId="2"/>
  </si>
  <si>
    <t>0208</t>
  </si>
  <si>
    <t>石黒ゴム工業（株）</t>
  </si>
  <si>
    <t>0226</t>
  </si>
  <si>
    <t>伊藤金属工業（株）</t>
  </si>
  <si>
    <t>0810</t>
  </si>
  <si>
    <t>（株）オーハシテクニカ</t>
  </si>
  <si>
    <t>1Y</t>
    <phoneticPr fontId="2"/>
  </si>
  <si>
    <t>0816</t>
  </si>
  <si>
    <t>大橋鉄工（株）</t>
  </si>
  <si>
    <t>0831</t>
  </si>
  <si>
    <t>岡谷鋼機（株）</t>
  </si>
  <si>
    <t>刈谷支店</t>
  </si>
  <si>
    <t>1Y</t>
    <phoneticPr fontId="2"/>
  </si>
  <si>
    <t>1Y</t>
    <phoneticPr fontId="2"/>
  </si>
  <si>
    <t>0834</t>
  </si>
  <si>
    <t>小川工業（株）</t>
  </si>
  <si>
    <t>1Y</t>
    <phoneticPr fontId="2"/>
  </si>
  <si>
    <t>0930</t>
  </si>
  <si>
    <t>（株）オンド</t>
  </si>
  <si>
    <t>1014</t>
  </si>
  <si>
    <t>（株）ギフ加藤製作所</t>
  </si>
  <si>
    <t>本社工場（ＡＷ発行拠点）</t>
  </si>
  <si>
    <t>1Y</t>
    <phoneticPr fontId="2"/>
  </si>
  <si>
    <t>1042</t>
  </si>
  <si>
    <t>04</t>
  </si>
  <si>
    <t>マレリ（株）</t>
  </si>
  <si>
    <t>澁澤倉庫</t>
  </si>
  <si>
    <t>1814</t>
  </si>
  <si>
    <t>02</t>
  </si>
  <si>
    <t>（株）ジェイテクト</t>
  </si>
  <si>
    <t>香川工場</t>
  </si>
  <si>
    <t>1821</t>
  </si>
  <si>
    <t>五興商事（株）</t>
  </si>
  <si>
    <t>2017</t>
  </si>
  <si>
    <t>03</t>
  </si>
  <si>
    <t>佐藤工業（株）</t>
  </si>
  <si>
    <t>藤塗装</t>
  </si>
  <si>
    <t>2020</t>
  </si>
  <si>
    <t>サトープレス工業（株）</t>
  </si>
  <si>
    <t>1Y</t>
    <phoneticPr fontId="2"/>
  </si>
  <si>
    <t>2036</t>
  </si>
  <si>
    <t>三共鋼業（株）</t>
  </si>
  <si>
    <t>東浦南工場</t>
  </si>
  <si>
    <t>2038</t>
  </si>
  <si>
    <t>06</t>
  </si>
  <si>
    <t>アイシン機工（株）</t>
  </si>
  <si>
    <t>吉良工場</t>
  </si>
  <si>
    <t>2041</t>
  </si>
  <si>
    <t>アイシン・エィ・ダブリュ工業（株）</t>
  </si>
  <si>
    <t>2242</t>
  </si>
  <si>
    <t>新光ゴム工業（株）</t>
  </si>
  <si>
    <t>本社</t>
  </si>
  <si>
    <t>2408</t>
  </si>
  <si>
    <t>（株）杉浦製作所</t>
  </si>
  <si>
    <t>2411</t>
  </si>
  <si>
    <t>アイコー（株）</t>
  </si>
  <si>
    <t>2502</t>
  </si>
  <si>
    <t>住友商事（株）鉄鋼部輸送機材</t>
  </si>
  <si>
    <t>鉄鋼部輸送機材</t>
  </si>
  <si>
    <t>1Y</t>
    <phoneticPr fontId="2"/>
  </si>
  <si>
    <t>1Y</t>
    <phoneticPr fontId="2"/>
  </si>
  <si>
    <t>2506</t>
  </si>
  <si>
    <t>住友電装（株）</t>
  </si>
  <si>
    <t>1Y</t>
    <phoneticPr fontId="2"/>
  </si>
  <si>
    <t>1Y</t>
    <phoneticPr fontId="2"/>
  </si>
  <si>
    <t>四日市物流センター</t>
  </si>
  <si>
    <t>1Y</t>
    <phoneticPr fontId="2"/>
  </si>
  <si>
    <t>2508</t>
  </si>
  <si>
    <t>住友電気工業（株）</t>
  </si>
  <si>
    <t>3102</t>
  </si>
  <si>
    <t>多摩川精機販売（株）</t>
  </si>
  <si>
    <t>1Y</t>
    <phoneticPr fontId="2"/>
  </si>
  <si>
    <t>3236</t>
  </si>
  <si>
    <t>中庸スプリング（株）</t>
  </si>
  <si>
    <t>1Y</t>
    <phoneticPr fontId="2"/>
  </si>
  <si>
    <t>3407</t>
  </si>
  <si>
    <t>（株）槌屋</t>
  </si>
  <si>
    <t>知立工場</t>
  </si>
  <si>
    <t>3836</t>
  </si>
  <si>
    <t>（株）東郷製作所</t>
  </si>
  <si>
    <t>1Y</t>
    <phoneticPr fontId="2"/>
  </si>
  <si>
    <t>3880</t>
  </si>
  <si>
    <t>（株）ＢｌｕＥ　Ｎｅｘｕｓ</t>
  </si>
  <si>
    <t>デンソー　安城製作所</t>
  </si>
  <si>
    <t>4125</t>
  </si>
  <si>
    <t>ナミコー（株）</t>
  </si>
  <si>
    <t>4241</t>
  </si>
  <si>
    <t>ＮＯＫ（株）</t>
  </si>
  <si>
    <t>4267</t>
  </si>
  <si>
    <t>（株）バルカー</t>
  </si>
  <si>
    <t>豊田営業所</t>
  </si>
  <si>
    <t>4287</t>
  </si>
  <si>
    <t>日本精工（株）</t>
  </si>
  <si>
    <t>三河分室</t>
  </si>
  <si>
    <t>6065</t>
  </si>
  <si>
    <t>（株）松尾製作所</t>
  </si>
  <si>
    <t>1Y</t>
    <phoneticPr fontId="2"/>
  </si>
  <si>
    <t>6095</t>
  </si>
  <si>
    <t>ミズショー（株）</t>
  </si>
  <si>
    <t>三河支店</t>
  </si>
  <si>
    <t>6103</t>
  </si>
  <si>
    <t>（株）水野鉄工所</t>
  </si>
  <si>
    <t>1Y</t>
    <phoneticPr fontId="2"/>
  </si>
  <si>
    <t>6454</t>
  </si>
  <si>
    <t>（株）ムロコーポレーション</t>
  </si>
  <si>
    <t>7002</t>
  </si>
  <si>
    <t>矢崎総業（株）</t>
  </si>
  <si>
    <t>7042</t>
  </si>
  <si>
    <t>（株）メタルテック</t>
  </si>
  <si>
    <t>9407</t>
  </si>
  <si>
    <t>（株）ニフコ</t>
  </si>
  <si>
    <t>名古屋事業所</t>
  </si>
  <si>
    <t>1Y</t>
    <phoneticPr fontId="2"/>
  </si>
  <si>
    <t>9470</t>
  </si>
  <si>
    <t>サンコール（株）</t>
  </si>
  <si>
    <t>豊田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</si>
</sst>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&quot;分&quot;"/>
    <numFmt numFmtId="177" formatCode="0&quot;回&quot;"/>
    <numFmt numFmtId="178" formatCode="0.0&quot;分&quot;"/>
    <numFmt numFmtId="179" formatCode="h:mm;@"/>
  </numFmts>
  <fonts count="4" x14ac:knownFonts="1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1" fillId="0" borderId="0" xfId="1">
      <alignment vertical="center"/>
    </xf>
    <xf numFmtId="20" fontId="1" fillId="0" borderId="0" xfId="1" applyNumberForma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0" fontId="1" fillId="0" borderId="1" xfId="1" applyNumberFormat="1" applyBorder="1">
      <alignment vertical="center"/>
    </xf>
    <xf numFmtId="176" fontId="1" fillId="0" borderId="1" xfId="1" applyNumberFormat="1" applyBorder="1">
      <alignment vertical="center"/>
    </xf>
    <xf numFmtId="177" fontId="1" fillId="0" borderId="1" xfId="1" applyNumberFormat="1" applyBorder="1">
      <alignment vertical="center"/>
    </xf>
    <xf numFmtId="178" fontId="1" fillId="0" borderId="1" xfId="1" applyNumberFormat="1" applyFont="1" applyBorder="1">
      <alignment vertical="center"/>
    </xf>
    <xf numFmtId="178" fontId="1" fillId="0" borderId="2" xfId="1" applyNumberFormat="1" applyFont="1" applyBorder="1">
      <alignment vertical="center"/>
    </xf>
    <xf numFmtId="0" fontId="3" fillId="3" borderId="1" xfId="1" applyFont="1" applyFill="1" applyBorder="1">
      <alignment vertical="center"/>
    </xf>
    <xf numFmtId="0" fontId="0" fillId="4" borderId="1" xfId="0" applyFill="1" applyBorder="1" applyAlignment="1">
      <alignment vertical="center"/>
    </xf>
    <xf numFmtId="20" fontId="1" fillId="4" borderId="1" xfId="1" applyNumberFormat="1" applyFill="1" applyBorder="1">
      <alignment vertical="center"/>
    </xf>
    <xf numFmtId="179" fontId="1" fillId="0" borderId="1" xfId="1" applyNumberFormat="1" applyBorder="1" applyAlignment="1">
      <alignment horizontal="center" vertical="center"/>
    </xf>
    <xf numFmtId="179" fontId="1" fillId="0" borderId="1" xfId="1" applyNumberFormat="1" applyBorder="1">
      <alignment vertical="center"/>
    </xf>
    <xf numFmtId="179" fontId="1" fillId="4" borderId="1" xfId="1" applyNumberFormat="1" applyFill="1" applyBorder="1">
      <alignment vertical="center"/>
    </xf>
    <xf numFmtId="179" fontId="1" fillId="0" borderId="0" xfId="1" applyNumberForma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tabSelected="1" topLeftCell="E19" workbookViewId="0">
      <selection activeCell="G48" sqref="G48"/>
    </sheetView>
  </sheetViews>
  <sheetFormatPr baseColWidth="12" defaultColWidth="9" defaultRowHeight="17" x14ac:dyDescent="0"/>
  <cols>
    <col min="1" max="1" width="11.1640625" style="1" bestFit="1" customWidth="1"/>
    <col min="2" max="2" width="9.33203125" style="1" bestFit="1" customWidth="1"/>
    <col min="3" max="3" width="28.1640625" style="1" bestFit="1" customWidth="1"/>
    <col min="4" max="4" width="22.5" style="1" bestFit="1" customWidth="1"/>
    <col min="5" max="5" width="9.33203125" style="1" bestFit="1" customWidth="1"/>
    <col min="6" max="6" width="17.83203125" style="1" bestFit="1" customWidth="1"/>
    <col min="7" max="15" width="8.33203125" style="19" bestFit="1" customWidth="1"/>
    <col min="16" max="25" width="9.33203125" style="19" bestFit="1" customWidth="1"/>
    <col min="26" max="30" width="9.33203125" style="1" bestFit="1" customWidth="1"/>
    <col min="31" max="31" width="20.1640625" style="1" bestFit="1" customWidth="1"/>
    <col min="32" max="32" width="17.83203125" style="1" bestFit="1" customWidth="1"/>
    <col min="33" max="33" width="13.1640625" style="1" bestFit="1" customWidth="1"/>
    <col min="34" max="34" width="33.33203125" style="1" bestFit="1" customWidth="1"/>
    <col min="35" max="35" width="18.1640625" style="1" bestFit="1" customWidth="1"/>
    <col min="36" max="36" width="18.5" style="1" bestFit="1" customWidth="1"/>
    <col min="37" max="37" width="18.83203125" style="1" bestFit="1" customWidth="1"/>
    <col min="38" max="16384" width="9" style="1"/>
  </cols>
  <sheetData>
    <row r="1" spans="1:37" s="5" customFormat="1" ht="41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6" t="s">
        <v>36</v>
      </c>
    </row>
    <row r="2" spans="1:37" ht="18">
      <c r="A2" s="7" t="s">
        <v>37</v>
      </c>
      <c r="B2" s="7" t="s">
        <v>38</v>
      </c>
      <c r="C2" s="7" t="s">
        <v>39</v>
      </c>
      <c r="D2" s="7" t="s">
        <v>40</v>
      </c>
      <c r="E2" s="7" t="s">
        <v>41</v>
      </c>
      <c r="F2" s="7" t="s">
        <v>42</v>
      </c>
      <c r="G2" s="17">
        <v>0.4375</v>
      </c>
      <c r="H2" s="17">
        <v>0.61111111111111105</v>
      </c>
      <c r="I2" s="17">
        <v>0.875</v>
      </c>
      <c r="J2" s="17">
        <v>9.0277777777777776E-2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8"/>
      <c r="AA2" s="8"/>
      <c r="AB2" s="8"/>
      <c r="AC2" s="8"/>
      <c r="AD2" s="8"/>
      <c r="AE2" s="8" t="e">
        <f>MAX(#REF!)</f>
        <v>#REF!</v>
      </c>
      <c r="AF2" s="9" t="e">
        <f t="shared" ref="AF2:AF46" si="0">AE2*24*60</f>
        <v>#REF!</v>
      </c>
      <c r="AG2" s="10">
        <f t="shared" ref="AG2:AG46" si="1">COUNTA(G2:AD2)</f>
        <v>4</v>
      </c>
      <c r="AH2" s="11" t="e">
        <f>ROUNDUP(#REF!/AG2,1)</f>
        <v>#REF!</v>
      </c>
      <c r="AI2" s="12" t="e">
        <f>AF2-AH2</f>
        <v>#REF!</v>
      </c>
      <c r="AJ2" s="11" t="e">
        <f>IF(AG2&gt;1,AI2,AF2)</f>
        <v>#REF!</v>
      </c>
      <c r="AK2" s="13" t="e">
        <f>ROUNDUP(AJ2/#REF!,2)</f>
        <v>#REF!</v>
      </c>
    </row>
    <row r="3" spans="1:37" ht="18">
      <c r="A3" s="7" t="s">
        <v>43</v>
      </c>
      <c r="B3" s="7" t="s">
        <v>44</v>
      </c>
      <c r="C3" s="7" t="s">
        <v>45</v>
      </c>
      <c r="D3" s="7" t="s">
        <v>46</v>
      </c>
      <c r="E3" s="7" t="s">
        <v>41</v>
      </c>
      <c r="F3" s="7" t="s">
        <v>42</v>
      </c>
      <c r="G3" s="17">
        <v>0.29166666666666669</v>
      </c>
      <c r="H3" s="17">
        <v>0.47222222222222227</v>
      </c>
      <c r="I3" s="17">
        <v>0.62152777777777779</v>
      </c>
      <c r="J3" s="17">
        <v>0.81944444444444453</v>
      </c>
      <c r="K3" s="17">
        <v>0.95833333333333337</v>
      </c>
      <c r="L3" s="17">
        <v>0.125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8"/>
      <c r="AA3" s="8"/>
      <c r="AB3" s="8"/>
      <c r="AC3" s="8"/>
      <c r="AD3" s="8"/>
      <c r="AE3" s="8" t="e">
        <f>MAX(#REF!)</f>
        <v>#REF!</v>
      </c>
      <c r="AF3" s="9" t="e">
        <f t="shared" si="0"/>
        <v>#REF!</v>
      </c>
      <c r="AG3" s="10">
        <f t="shared" si="1"/>
        <v>6</v>
      </c>
      <c r="AH3" s="11" t="e">
        <f>ROUNDUP(#REF!/AG3,1)</f>
        <v>#REF!</v>
      </c>
      <c r="AI3" s="12" t="e">
        <f t="shared" ref="AI3" si="2">AF3-AH3</f>
        <v>#REF!</v>
      </c>
      <c r="AJ3" s="11" t="e">
        <f t="shared" ref="AJ3" si="3">IF(AG3&gt;1,AI3,AF3)</f>
        <v>#REF!</v>
      </c>
      <c r="AK3" s="13" t="e">
        <f>ROUNDUP(AJ3/#REF!,2)</f>
        <v>#REF!</v>
      </c>
    </row>
    <row r="4" spans="1:37" ht="18">
      <c r="A4" s="7" t="s">
        <v>47</v>
      </c>
      <c r="B4" s="7" t="s">
        <v>44</v>
      </c>
      <c r="C4" s="7" t="s">
        <v>48</v>
      </c>
      <c r="D4" s="7" t="s">
        <v>49</v>
      </c>
      <c r="E4" s="7" t="s">
        <v>41</v>
      </c>
      <c r="F4" s="7" t="s">
        <v>42</v>
      </c>
      <c r="G4" s="17">
        <v>0.40972222222222227</v>
      </c>
      <c r="H4" s="17">
        <v>0.63194444444444442</v>
      </c>
      <c r="I4" s="17">
        <v>0.89583333333333337</v>
      </c>
      <c r="J4" s="17">
        <v>0.10416666666666667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8"/>
      <c r="AA4" s="8"/>
      <c r="AB4" s="8"/>
      <c r="AC4" s="8"/>
      <c r="AD4" s="8"/>
      <c r="AE4" s="8" t="e">
        <f>MAX(#REF!)</f>
        <v>#REF!</v>
      </c>
      <c r="AF4" s="9" t="e">
        <f t="shared" si="0"/>
        <v>#REF!</v>
      </c>
      <c r="AG4" s="10">
        <f t="shared" si="1"/>
        <v>4</v>
      </c>
      <c r="AH4" s="11" t="e">
        <f>ROUNDUP(#REF!/AG4,1)</f>
        <v>#REF!</v>
      </c>
      <c r="AI4" s="12" t="e">
        <f t="shared" ref="AI4" si="4">AF4-AH4</f>
        <v>#REF!</v>
      </c>
      <c r="AJ4" s="11" t="e">
        <f t="shared" ref="AJ4" si="5">IF(AG4&gt;1,AI4,AF4)</f>
        <v>#REF!</v>
      </c>
      <c r="AK4" s="13" t="e">
        <f>ROUNDUP(AJ4/#REF!,2)</f>
        <v>#REF!</v>
      </c>
    </row>
    <row r="5" spans="1:37" ht="18">
      <c r="A5" s="7" t="s">
        <v>50</v>
      </c>
      <c r="B5" s="7" t="s">
        <v>44</v>
      </c>
      <c r="C5" s="7" t="s">
        <v>51</v>
      </c>
      <c r="D5" s="7" t="s">
        <v>52</v>
      </c>
      <c r="E5" s="7" t="s">
        <v>41</v>
      </c>
      <c r="F5" s="7" t="s">
        <v>42</v>
      </c>
      <c r="G5" s="17">
        <v>0.69444444444444453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8"/>
      <c r="AA5" s="8"/>
      <c r="AB5" s="8"/>
      <c r="AC5" s="8"/>
      <c r="AD5" s="8"/>
      <c r="AE5" s="8" t="e">
        <f>MAX(#REF!)</f>
        <v>#REF!</v>
      </c>
      <c r="AF5" s="9" t="e">
        <f t="shared" si="0"/>
        <v>#REF!</v>
      </c>
      <c r="AG5" s="10">
        <f t="shared" si="1"/>
        <v>1</v>
      </c>
      <c r="AH5" s="11" t="e">
        <f>ROUNDUP(#REF!/AG5,1)</f>
        <v>#REF!</v>
      </c>
      <c r="AI5" s="12" t="e">
        <f t="shared" ref="AI5" si="6">AF5-AH5</f>
        <v>#REF!</v>
      </c>
      <c r="AJ5" s="11" t="e">
        <f t="shared" ref="AJ5" si="7">IF(AG5&gt;1,AI5,AF5)</f>
        <v>#REF!</v>
      </c>
      <c r="AK5" s="13" t="e">
        <f>ROUNDUP(AJ5/#REF!,2)</f>
        <v>#REF!</v>
      </c>
    </row>
    <row r="6" spans="1:37" ht="18">
      <c r="A6" s="14" t="s">
        <v>53</v>
      </c>
      <c r="B6" s="14" t="s">
        <v>44</v>
      </c>
      <c r="C6" s="14" t="s">
        <v>54</v>
      </c>
      <c r="D6" s="14" t="s">
        <v>52</v>
      </c>
      <c r="E6" s="14" t="s">
        <v>41</v>
      </c>
      <c r="F6" s="14" t="s">
        <v>55</v>
      </c>
      <c r="G6" s="18">
        <v>0.625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5"/>
      <c r="AA6" s="15"/>
      <c r="AB6" s="15"/>
      <c r="AC6" s="15"/>
      <c r="AD6" s="15"/>
      <c r="AE6" s="8" t="e">
        <f>MAX(#REF!)</f>
        <v>#REF!</v>
      </c>
      <c r="AF6" s="9" t="e">
        <f t="shared" si="0"/>
        <v>#REF!</v>
      </c>
      <c r="AG6" s="10">
        <f t="shared" si="1"/>
        <v>1</v>
      </c>
      <c r="AH6" s="11" t="e">
        <f>ROUNDUP(#REF!/AG6,1)</f>
        <v>#REF!</v>
      </c>
      <c r="AI6" s="12" t="e">
        <f t="shared" ref="AI6" si="8">AF6-AH6</f>
        <v>#REF!</v>
      </c>
      <c r="AJ6" s="11" t="e">
        <f t="shared" ref="AJ6" si="9">IF(AG6&gt;1,AI6,AF6)</f>
        <v>#REF!</v>
      </c>
      <c r="AK6" s="13" t="e">
        <f>ROUNDUP(AJ6/#REF!,2)</f>
        <v>#REF!</v>
      </c>
    </row>
    <row r="7" spans="1:37" ht="18">
      <c r="A7" s="7" t="s">
        <v>56</v>
      </c>
      <c r="B7" s="7" t="s">
        <v>44</v>
      </c>
      <c r="C7" s="7" t="s">
        <v>57</v>
      </c>
      <c r="D7" s="7" t="s">
        <v>46</v>
      </c>
      <c r="E7" s="7" t="s">
        <v>41</v>
      </c>
      <c r="F7" s="7" t="s">
        <v>42</v>
      </c>
      <c r="G7" s="17">
        <v>0.36458333333333331</v>
      </c>
      <c r="H7" s="17">
        <v>0.58333333333333337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8"/>
      <c r="AA7" s="8"/>
      <c r="AB7" s="8"/>
      <c r="AC7" s="8"/>
      <c r="AD7" s="8"/>
      <c r="AE7" s="8" t="e">
        <f>MAX(#REF!)</f>
        <v>#REF!</v>
      </c>
      <c r="AF7" s="9" t="e">
        <f t="shared" si="0"/>
        <v>#REF!</v>
      </c>
      <c r="AG7" s="10">
        <f t="shared" si="1"/>
        <v>2</v>
      </c>
      <c r="AH7" s="11" t="e">
        <f>ROUNDUP(#REF!/AG7,1)</f>
        <v>#REF!</v>
      </c>
      <c r="AI7" s="12" t="e">
        <f t="shared" ref="AI7" si="10">AF7-AH7</f>
        <v>#REF!</v>
      </c>
      <c r="AJ7" s="11" t="e">
        <f t="shared" ref="AJ7" si="11">IF(AG7&gt;1,AI7,AF7)</f>
        <v>#REF!</v>
      </c>
      <c r="AK7" s="13" t="e">
        <f>ROUNDUP(AJ7/#REF!,2)</f>
        <v>#REF!</v>
      </c>
    </row>
    <row r="8" spans="1:37" ht="18">
      <c r="A8" s="7" t="s">
        <v>58</v>
      </c>
      <c r="B8" s="7" t="s">
        <v>44</v>
      </c>
      <c r="C8" s="7" t="s">
        <v>59</v>
      </c>
      <c r="D8" s="7" t="s">
        <v>46</v>
      </c>
      <c r="E8" s="7" t="s">
        <v>41</v>
      </c>
      <c r="F8" s="7" t="s">
        <v>42</v>
      </c>
      <c r="G8" s="17">
        <v>0.54166666666666663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8"/>
      <c r="AA8" s="8"/>
      <c r="AB8" s="8"/>
      <c r="AC8" s="8"/>
      <c r="AD8" s="8"/>
      <c r="AE8" s="8" t="e">
        <f>MAX(#REF!)</f>
        <v>#REF!</v>
      </c>
      <c r="AF8" s="9" t="e">
        <f t="shared" si="0"/>
        <v>#REF!</v>
      </c>
      <c r="AG8" s="10">
        <f t="shared" si="1"/>
        <v>1</v>
      </c>
      <c r="AH8" s="11" t="e">
        <f>ROUNDUP(#REF!/AG8,1)</f>
        <v>#REF!</v>
      </c>
      <c r="AI8" s="12" t="e">
        <f t="shared" ref="AI8" si="12">AF8-AH8</f>
        <v>#REF!</v>
      </c>
      <c r="AJ8" s="11" t="e">
        <f t="shared" ref="AJ8" si="13">IF(AG8&gt;1,AI8,AF8)</f>
        <v>#REF!</v>
      </c>
      <c r="AK8" s="13" t="e">
        <f>ROUNDUP(AJ8/#REF!,2)</f>
        <v>#REF!</v>
      </c>
    </row>
    <row r="9" spans="1:37" ht="18">
      <c r="A9" s="7" t="s">
        <v>60</v>
      </c>
      <c r="B9" s="7" t="s">
        <v>44</v>
      </c>
      <c r="C9" s="7" t="s">
        <v>61</v>
      </c>
      <c r="D9" s="7" t="s">
        <v>46</v>
      </c>
      <c r="E9" s="7" t="s">
        <v>41</v>
      </c>
      <c r="F9" s="7" t="s">
        <v>42</v>
      </c>
      <c r="G9" s="17">
        <v>0.63888888888888895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8"/>
      <c r="AA9" s="8"/>
      <c r="AB9" s="8"/>
      <c r="AC9" s="8"/>
      <c r="AD9" s="8"/>
      <c r="AE9" s="8" t="e">
        <f>MAX(#REF!)</f>
        <v>#REF!</v>
      </c>
      <c r="AF9" s="9" t="e">
        <f t="shared" si="0"/>
        <v>#REF!</v>
      </c>
      <c r="AG9" s="10">
        <f t="shared" si="1"/>
        <v>1</v>
      </c>
      <c r="AH9" s="11" t="e">
        <f>ROUNDUP(#REF!/AG9,1)</f>
        <v>#REF!</v>
      </c>
      <c r="AI9" s="12" t="e">
        <f t="shared" ref="AI9" si="14">AF9-AH9</f>
        <v>#REF!</v>
      </c>
      <c r="AJ9" s="11" t="e">
        <f t="shared" ref="AJ9" si="15">IF(AG9&gt;1,AI9,AF9)</f>
        <v>#REF!</v>
      </c>
      <c r="AK9" s="13" t="e">
        <f>ROUNDUP(AJ9/#REF!,2)</f>
        <v>#REF!</v>
      </c>
    </row>
    <row r="10" spans="1:37" ht="18">
      <c r="A10" s="7" t="s">
        <v>63</v>
      </c>
      <c r="B10" s="7" t="s">
        <v>44</v>
      </c>
      <c r="C10" s="7" t="s">
        <v>64</v>
      </c>
      <c r="D10" s="7" t="s">
        <v>46</v>
      </c>
      <c r="E10" s="7" t="s">
        <v>62</v>
      </c>
      <c r="F10" s="7" t="s">
        <v>42</v>
      </c>
      <c r="G10" s="17">
        <v>0.68055555555555547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8"/>
      <c r="AA10" s="8"/>
      <c r="AB10" s="8"/>
      <c r="AC10" s="8"/>
      <c r="AD10" s="8"/>
      <c r="AE10" s="8" t="e">
        <f>MAX(#REF!)</f>
        <v>#REF!</v>
      </c>
      <c r="AF10" s="9" t="e">
        <f t="shared" si="0"/>
        <v>#REF!</v>
      </c>
      <c r="AG10" s="10">
        <f t="shared" si="1"/>
        <v>1</v>
      </c>
      <c r="AH10" s="11" t="e">
        <f>ROUNDUP(#REF!/AG10,1)</f>
        <v>#REF!</v>
      </c>
      <c r="AI10" s="12" t="e">
        <f t="shared" ref="AI10" si="16">AF10-AH10</f>
        <v>#REF!</v>
      </c>
      <c r="AJ10" s="11" t="e">
        <f t="shared" ref="AJ10" si="17">IF(AG10&gt;1,AI10,AF10)</f>
        <v>#REF!</v>
      </c>
      <c r="AK10" s="13" t="e">
        <f>ROUNDUP(AJ10/#REF!,2)</f>
        <v>#REF!</v>
      </c>
    </row>
    <row r="11" spans="1:37" ht="18">
      <c r="A11" s="7" t="s">
        <v>65</v>
      </c>
      <c r="B11" s="7" t="s">
        <v>44</v>
      </c>
      <c r="C11" s="7" t="s">
        <v>66</v>
      </c>
      <c r="D11" s="7" t="s">
        <v>67</v>
      </c>
      <c r="E11" s="7" t="s">
        <v>68</v>
      </c>
      <c r="F11" s="7" t="s">
        <v>42</v>
      </c>
      <c r="G11" s="17">
        <v>0.90972222222222221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8"/>
      <c r="AA11" s="8"/>
      <c r="AB11" s="8"/>
      <c r="AC11" s="8"/>
      <c r="AD11" s="8"/>
      <c r="AE11" s="8" t="e">
        <f>MAX(#REF!)</f>
        <v>#REF!</v>
      </c>
      <c r="AF11" s="9" t="e">
        <f t="shared" si="0"/>
        <v>#REF!</v>
      </c>
      <c r="AG11" s="10">
        <f t="shared" si="1"/>
        <v>1</v>
      </c>
      <c r="AH11" s="11" t="e">
        <f>ROUNDUP(#REF!/AG11,1)</f>
        <v>#REF!</v>
      </c>
      <c r="AI11" s="12" t="e">
        <f t="shared" ref="AI11" si="18">AF11-AH11</f>
        <v>#REF!</v>
      </c>
      <c r="AJ11" s="11" t="e">
        <f t="shared" ref="AJ11" si="19">IF(AG11&gt;1,AI11,AF11)</f>
        <v>#REF!</v>
      </c>
      <c r="AK11" s="13" t="e">
        <f>ROUNDUP(AJ11/#REF!,2)</f>
        <v>#REF!</v>
      </c>
    </row>
    <row r="12" spans="1:37" ht="18">
      <c r="A12" s="7" t="s">
        <v>70</v>
      </c>
      <c r="B12" s="7" t="s">
        <v>44</v>
      </c>
      <c r="C12" s="7" t="s">
        <v>71</v>
      </c>
      <c r="D12" s="7" t="s">
        <v>46</v>
      </c>
      <c r="E12" s="7" t="s">
        <v>72</v>
      </c>
      <c r="F12" s="7" t="s">
        <v>42</v>
      </c>
      <c r="G12" s="17">
        <v>0.58680555555555558</v>
      </c>
      <c r="H12" s="17">
        <v>5.5555555555555552E-2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8"/>
      <c r="AA12" s="8"/>
      <c r="AB12" s="8"/>
      <c r="AC12" s="8"/>
      <c r="AD12" s="8"/>
      <c r="AE12" s="8" t="e">
        <f>MAX(#REF!)</f>
        <v>#REF!</v>
      </c>
      <c r="AF12" s="9" t="e">
        <f t="shared" si="0"/>
        <v>#REF!</v>
      </c>
      <c r="AG12" s="10">
        <f t="shared" si="1"/>
        <v>2</v>
      </c>
      <c r="AH12" s="11" t="e">
        <f>ROUNDUP(#REF!/AG12,1)</f>
        <v>#REF!</v>
      </c>
      <c r="AI12" s="12" t="e">
        <f t="shared" ref="AI12" si="20">AF12-AH12</f>
        <v>#REF!</v>
      </c>
      <c r="AJ12" s="11" t="e">
        <f t="shared" ref="AJ12" si="21">IF(AG12&gt;1,AI12,AF12)</f>
        <v>#REF!</v>
      </c>
      <c r="AK12" s="13" t="e">
        <f>ROUNDUP(AJ12/#REF!,2)</f>
        <v>#REF!</v>
      </c>
    </row>
    <row r="13" spans="1:37" ht="18">
      <c r="A13" s="7" t="s">
        <v>73</v>
      </c>
      <c r="B13" s="7" t="s">
        <v>44</v>
      </c>
      <c r="C13" s="7" t="s">
        <v>74</v>
      </c>
      <c r="D13" s="7" t="s">
        <v>52</v>
      </c>
      <c r="E13" s="7" t="s">
        <v>41</v>
      </c>
      <c r="F13" s="7" t="s">
        <v>42</v>
      </c>
      <c r="G13" s="17">
        <v>0.39583333333333331</v>
      </c>
      <c r="H13" s="17">
        <v>0.5</v>
      </c>
      <c r="I13" s="17">
        <v>0.58333333333333337</v>
      </c>
      <c r="J13" s="17">
        <v>0.6875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8"/>
      <c r="AA13" s="8"/>
      <c r="AB13" s="8"/>
      <c r="AC13" s="8"/>
      <c r="AD13" s="8"/>
      <c r="AE13" s="8" t="e">
        <f>MAX(#REF!)</f>
        <v>#REF!</v>
      </c>
      <c r="AF13" s="9" t="e">
        <f t="shared" si="0"/>
        <v>#REF!</v>
      </c>
      <c r="AG13" s="10">
        <f t="shared" si="1"/>
        <v>4</v>
      </c>
      <c r="AH13" s="11" t="e">
        <f>ROUNDUP(#REF!/AG13,1)</f>
        <v>#REF!</v>
      </c>
      <c r="AI13" s="12" t="e">
        <f t="shared" ref="AI13" si="22">AF13-AH13</f>
        <v>#REF!</v>
      </c>
      <c r="AJ13" s="11" t="e">
        <f t="shared" ref="AJ13" si="23">IF(AG13&gt;1,AI13,AF13)</f>
        <v>#REF!</v>
      </c>
      <c r="AK13" s="13" t="e">
        <f>ROUNDUP(AJ13/#REF!,2)</f>
        <v>#REF!</v>
      </c>
    </row>
    <row r="14" spans="1:37" ht="18">
      <c r="A14" s="7" t="s">
        <v>75</v>
      </c>
      <c r="B14" s="7" t="s">
        <v>44</v>
      </c>
      <c r="C14" s="7" t="s">
        <v>76</v>
      </c>
      <c r="D14" s="7" t="s">
        <v>77</v>
      </c>
      <c r="E14" s="7" t="s">
        <v>78</v>
      </c>
      <c r="F14" s="7" t="s">
        <v>42</v>
      </c>
      <c r="G14" s="17">
        <v>0.52083333333333337</v>
      </c>
      <c r="H14" s="17">
        <v>0.98263888888888884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8"/>
      <c r="AA14" s="8"/>
      <c r="AB14" s="8"/>
      <c r="AC14" s="8"/>
      <c r="AD14" s="8"/>
      <c r="AE14" s="8" t="e">
        <f>MAX(#REF!)</f>
        <v>#REF!</v>
      </c>
      <c r="AF14" s="9" t="e">
        <f t="shared" si="0"/>
        <v>#REF!</v>
      </c>
      <c r="AG14" s="10">
        <f t="shared" si="1"/>
        <v>2</v>
      </c>
      <c r="AH14" s="11" t="e">
        <f>ROUNDUP(#REF!/AG14,1)</f>
        <v>#REF!</v>
      </c>
      <c r="AI14" s="12" t="e">
        <f t="shared" ref="AI14" si="24">AF14-AH14</f>
        <v>#REF!</v>
      </c>
      <c r="AJ14" s="11" t="e">
        <f t="shared" ref="AJ14" si="25">IF(AG14&gt;1,AI14,AF14)</f>
        <v>#REF!</v>
      </c>
      <c r="AK14" s="13" t="e">
        <f>ROUNDUP(AJ14/#REF!,2)</f>
        <v>#REF!</v>
      </c>
    </row>
    <row r="15" spans="1:37" ht="18">
      <c r="A15" s="7" t="s">
        <v>79</v>
      </c>
      <c r="B15" s="7" t="s">
        <v>80</v>
      </c>
      <c r="C15" s="7" t="s">
        <v>81</v>
      </c>
      <c r="D15" s="7" t="s">
        <v>82</v>
      </c>
      <c r="E15" s="7" t="s">
        <v>41</v>
      </c>
      <c r="F15" s="7" t="s">
        <v>42</v>
      </c>
      <c r="G15" s="17">
        <v>0.29166666666666669</v>
      </c>
      <c r="H15" s="17">
        <v>0.54166666666666663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8"/>
      <c r="AA15" s="8"/>
      <c r="AB15" s="8"/>
      <c r="AC15" s="8"/>
      <c r="AD15" s="8"/>
      <c r="AE15" s="8" t="e">
        <f>MAX(#REF!)</f>
        <v>#REF!</v>
      </c>
      <c r="AF15" s="9" t="e">
        <f t="shared" si="0"/>
        <v>#REF!</v>
      </c>
      <c r="AG15" s="10">
        <f t="shared" si="1"/>
        <v>2</v>
      </c>
      <c r="AH15" s="11" t="e">
        <f>ROUNDUP(#REF!/AG15,1)</f>
        <v>#REF!</v>
      </c>
      <c r="AI15" s="12" t="e">
        <f t="shared" ref="AI15" si="26">AF15-AH15</f>
        <v>#REF!</v>
      </c>
      <c r="AJ15" s="11" t="e">
        <f t="shared" ref="AJ15" si="27">IF(AG15&gt;1,AI15,AF15)</f>
        <v>#REF!</v>
      </c>
      <c r="AK15" s="13" t="e">
        <f>ROUNDUP(AJ15/#REF!,2)</f>
        <v>#REF!</v>
      </c>
    </row>
    <row r="16" spans="1:37" ht="18">
      <c r="A16" s="7" t="s">
        <v>83</v>
      </c>
      <c r="B16" s="7" t="s">
        <v>84</v>
      </c>
      <c r="C16" s="7" t="s">
        <v>85</v>
      </c>
      <c r="D16" s="7" t="s">
        <v>86</v>
      </c>
      <c r="E16" s="7" t="s">
        <v>41</v>
      </c>
      <c r="F16" s="7" t="s">
        <v>42</v>
      </c>
      <c r="G16" s="17">
        <v>0.35416666666666669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8"/>
      <c r="AA16" s="8"/>
      <c r="AB16" s="8"/>
      <c r="AC16" s="8"/>
      <c r="AD16" s="8"/>
      <c r="AE16" s="8" t="e">
        <f>MAX(#REF!)</f>
        <v>#REF!</v>
      </c>
      <c r="AF16" s="9" t="e">
        <f t="shared" si="0"/>
        <v>#REF!</v>
      </c>
      <c r="AG16" s="10">
        <f t="shared" si="1"/>
        <v>1</v>
      </c>
      <c r="AH16" s="11" t="e">
        <f>ROUNDUP(#REF!/AG16,1)</f>
        <v>#REF!</v>
      </c>
      <c r="AI16" s="12" t="e">
        <f t="shared" ref="AI16" si="28">AF16-AH16</f>
        <v>#REF!</v>
      </c>
      <c r="AJ16" s="11" t="e">
        <f t="shared" ref="AJ16" si="29">IF(AG16&gt;1,AI16,AF16)</f>
        <v>#REF!</v>
      </c>
      <c r="AK16" s="13" t="e">
        <f>ROUNDUP(AJ16/#REF!,2)</f>
        <v>#REF!</v>
      </c>
    </row>
    <row r="17" spans="1:37" ht="18">
      <c r="A17" s="7" t="s">
        <v>87</v>
      </c>
      <c r="B17" s="7" t="s">
        <v>44</v>
      </c>
      <c r="C17" s="7" t="s">
        <v>88</v>
      </c>
      <c r="D17" s="7" t="s">
        <v>46</v>
      </c>
      <c r="E17" s="7" t="s">
        <v>41</v>
      </c>
      <c r="F17" s="7" t="s">
        <v>42</v>
      </c>
      <c r="G17" s="17">
        <v>0.34722222222222227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8"/>
      <c r="AA17" s="8"/>
      <c r="AB17" s="8"/>
      <c r="AC17" s="8"/>
      <c r="AD17" s="8"/>
      <c r="AE17" s="8" t="e">
        <f>MAX(#REF!)</f>
        <v>#REF!</v>
      </c>
      <c r="AF17" s="9" t="e">
        <f t="shared" si="0"/>
        <v>#REF!</v>
      </c>
      <c r="AG17" s="10">
        <f t="shared" si="1"/>
        <v>1</v>
      </c>
      <c r="AH17" s="11" t="e">
        <f>ROUNDUP(#REF!/AG17,1)</f>
        <v>#REF!</v>
      </c>
      <c r="AI17" s="12" t="e">
        <f t="shared" ref="AI17" si="30">AF17-AH17</f>
        <v>#REF!</v>
      </c>
      <c r="AJ17" s="11" t="e">
        <f t="shared" ref="AJ17" si="31">IF(AG17&gt;1,AI17,AF17)</f>
        <v>#REF!</v>
      </c>
      <c r="AK17" s="13" t="e">
        <f>ROUNDUP(AJ17/#REF!,2)</f>
        <v>#REF!</v>
      </c>
    </row>
    <row r="18" spans="1:37" ht="18">
      <c r="A18" s="7" t="s">
        <v>89</v>
      </c>
      <c r="B18" s="7" t="s">
        <v>90</v>
      </c>
      <c r="C18" s="7" t="s">
        <v>91</v>
      </c>
      <c r="D18" s="7" t="s">
        <v>92</v>
      </c>
      <c r="E18" s="7" t="s">
        <v>41</v>
      </c>
      <c r="F18" s="7" t="s">
        <v>42</v>
      </c>
      <c r="G18" s="17">
        <v>0.28125</v>
      </c>
      <c r="H18" s="17">
        <v>0.77083333333333337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8"/>
      <c r="AA18" s="8"/>
      <c r="AB18" s="8"/>
      <c r="AC18" s="8"/>
      <c r="AD18" s="8"/>
      <c r="AE18" s="8" t="e">
        <f>MAX(#REF!)</f>
        <v>#REF!</v>
      </c>
      <c r="AF18" s="9" t="e">
        <f t="shared" si="0"/>
        <v>#REF!</v>
      </c>
      <c r="AG18" s="10">
        <f t="shared" si="1"/>
        <v>2</v>
      </c>
      <c r="AH18" s="11" t="e">
        <f>ROUNDUP(#REF!/AG18,1)</f>
        <v>#REF!</v>
      </c>
      <c r="AI18" s="12" t="e">
        <f t="shared" ref="AI18" si="32">AF18-AH18</f>
        <v>#REF!</v>
      </c>
      <c r="AJ18" s="11" t="e">
        <f t="shared" ref="AJ18" si="33">IF(AG18&gt;1,AI18,AF18)</f>
        <v>#REF!</v>
      </c>
      <c r="AK18" s="13" t="e">
        <f>ROUNDUP(AJ18/#REF!,2)</f>
        <v>#REF!</v>
      </c>
    </row>
    <row r="19" spans="1:37" ht="18">
      <c r="A19" s="7" t="s">
        <v>93</v>
      </c>
      <c r="B19" s="7" t="s">
        <v>44</v>
      </c>
      <c r="C19" s="7" t="s">
        <v>94</v>
      </c>
      <c r="D19" s="7" t="s">
        <v>52</v>
      </c>
      <c r="E19" s="7" t="s">
        <v>95</v>
      </c>
      <c r="F19" s="7" t="s">
        <v>42</v>
      </c>
      <c r="G19" s="17">
        <v>0.3888888888888889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8"/>
      <c r="AA19" s="8"/>
      <c r="AB19" s="8"/>
      <c r="AC19" s="8"/>
      <c r="AD19" s="8"/>
      <c r="AE19" s="8" t="e">
        <f>MAX(#REF!)</f>
        <v>#REF!</v>
      </c>
      <c r="AF19" s="9" t="e">
        <f t="shared" si="0"/>
        <v>#REF!</v>
      </c>
      <c r="AG19" s="10">
        <f t="shared" si="1"/>
        <v>1</v>
      </c>
      <c r="AH19" s="11" t="e">
        <f>ROUNDUP(#REF!/AG19,1)</f>
        <v>#REF!</v>
      </c>
      <c r="AI19" s="12" t="e">
        <f t="shared" ref="AI19" si="34">AF19-AH19</f>
        <v>#REF!</v>
      </c>
      <c r="AJ19" s="11" t="e">
        <f t="shared" ref="AJ19" si="35">IF(AG19&gt;1,AI19,AF19)</f>
        <v>#REF!</v>
      </c>
      <c r="AK19" s="13" t="e">
        <f>ROUNDUP(AJ19/#REF!,2)</f>
        <v>#REF!</v>
      </c>
    </row>
    <row r="20" spans="1:37" ht="18">
      <c r="A20" s="7" t="s">
        <v>96</v>
      </c>
      <c r="B20" s="7" t="s">
        <v>44</v>
      </c>
      <c r="C20" s="7" t="s">
        <v>97</v>
      </c>
      <c r="D20" s="7" t="s">
        <v>98</v>
      </c>
      <c r="E20" s="7" t="s">
        <v>41</v>
      </c>
      <c r="F20" s="7" t="s">
        <v>42</v>
      </c>
      <c r="G20" s="17">
        <v>0.28472222222222221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8"/>
      <c r="AA20" s="8"/>
      <c r="AB20" s="8"/>
      <c r="AC20" s="8"/>
      <c r="AD20" s="8"/>
      <c r="AE20" s="8" t="e">
        <f>MAX(#REF!)</f>
        <v>#REF!</v>
      </c>
      <c r="AF20" s="9" t="e">
        <f t="shared" si="0"/>
        <v>#REF!</v>
      </c>
      <c r="AG20" s="10">
        <f t="shared" si="1"/>
        <v>1</v>
      </c>
      <c r="AH20" s="11" t="e">
        <f>ROUNDUP(#REF!/AG20,1)</f>
        <v>#REF!</v>
      </c>
      <c r="AI20" s="12" t="e">
        <f t="shared" ref="AI20" si="36">AF20-AH20</f>
        <v>#REF!</v>
      </c>
      <c r="AJ20" s="11" t="e">
        <f t="shared" ref="AJ20" si="37">IF(AG20&gt;1,AI20,AF20)</f>
        <v>#REF!</v>
      </c>
      <c r="AK20" s="13" t="e">
        <f>ROUNDUP(AJ20/#REF!,2)</f>
        <v>#REF!</v>
      </c>
    </row>
    <row r="21" spans="1:37" ht="18">
      <c r="A21" s="7" t="s">
        <v>99</v>
      </c>
      <c r="B21" s="7" t="s">
        <v>100</v>
      </c>
      <c r="C21" s="7" t="s">
        <v>101</v>
      </c>
      <c r="D21" s="7" t="s">
        <v>102</v>
      </c>
      <c r="E21" s="7" t="s">
        <v>41</v>
      </c>
      <c r="F21" s="7" t="s">
        <v>42</v>
      </c>
      <c r="G21" s="17">
        <v>0.39583333333333331</v>
      </c>
      <c r="H21" s="17">
        <v>0.65277777777777779</v>
      </c>
      <c r="I21" s="17">
        <v>0.91666666666666663</v>
      </c>
      <c r="J21" s="17">
        <v>0.16666666666666666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8"/>
      <c r="AA21" s="8"/>
      <c r="AB21" s="8"/>
      <c r="AC21" s="8"/>
      <c r="AD21" s="8"/>
      <c r="AE21" s="8" t="e">
        <f>MAX(#REF!)</f>
        <v>#REF!</v>
      </c>
      <c r="AF21" s="9" t="e">
        <f t="shared" si="0"/>
        <v>#REF!</v>
      </c>
      <c r="AG21" s="10">
        <f t="shared" si="1"/>
        <v>4</v>
      </c>
      <c r="AH21" s="11" t="e">
        <f>ROUNDUP(#REF!/AG21,1)</f>
        <v>#REF!</v>
      </c>
      <c r="AI21" s="12" t="e">
        <f t="shared" ref="AI21" si="38">AF21-AH21</f>
        <v>#REF!</v>
      </c>
      <c r="AJ21" s="11" t="e">
        <f t="shared" ref="AJ21" si="39">IF(AG21&gt;1,AI21,AF21)</f>
        <v>#REF!</v>
      </c>
      <c r="AK21" s="13" t="e">
        <f>ROUNDUP(AJ21/#REF!,2)</f>
        <v>#REF!</v>
      </c>
    </row>
    <row r="22" spans="1:37" ht="18">
      <c r="A22" s="14" t="s">
        <v>103</v>
      </c>
      <c r="B22" s="14" t="s">
        <v>44</v>
      </c>
      <c r="C22" s="14" t="s">
        <v>104</v>
      </c>
      <c r="D22" s="14" t="s">
        <v>52</v>
      </c>
      <c r="E22" s="14" t="s">
        <v>41</v>
      </c>
      <c r="F22" s="14" t="s">
        <v>55</v>
      </c>
      <c r="G22" s="18">
        <v>0.47222222222222227</v>
      </c>
      <c r="H22" s="18">
        <v>0.63888888888888895</v>
      </c>
      <c r="I22" s="18">
        <v>0.93055555555555547</v>
      </c>
      <c r="J22" s="18">
        <v>1.1388888888888888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5"/>
      <c r="AA22" s="15"/>
      <c r="AB22" s="15"/>
      <c r="AC22" s="15"/>
      <c r="AD22" s="15"/>
      <c r="AE22" s="8" t="e">
        <f>MAX(#REF!)</f>
        <v>#REF!</v>
      </c>
      <c r="AF22" s="9" t="e">
        <f t="shared" si="0"/>
        <v>#REF!</v>
      </c>
      <c r="AG22" s="10">
        <f t="shared" si="1"/>
        <v>4</v>
      </c>
      <c r="AH22" s="11" t="e">
        <f>ROUNDUP(#REF!/AG22,1)</f>
        <v>#REF!</v>
      </c>
      <c r="AI22" s="12" t="e">
        <f t="shared" ref="AI22" si="40">AF22-AH22</f>
        <v>#REF!</v>
      </c>
      <c r="AJ22" s="11" t="e">
        <f t="shared" ref="AJ22" si="41">IF(AG22&gt;1,AI22,AF22)</f>
        <v>#REF!</v>
      </c>
      <c r="AK22" s="13" t="e">
        <f>ROUNDUP(AJ22/#REF!,2)</f>
        <v>#REF!</v>
      </c>
    </row>
    <row r="23" spans="1:37" ht="18">
      <c r="A23" s="14" t="s">
        <v>105</v>
      </c>
      <c r="B23" s="14" t="s">
        <v>44</v>
      </c>
      <c r="C23" s="14" t="s">
        <v>106</v>
      </c>
      <c r="D23" s="14" t="s">
        <v>107</v>
      </c>
      <c r="E23" s="14" t="s">
        <v>69</v>
      </c>
      <c r="F23" s="14" t="s">
        <v>55</v>
      </c>
      <c r="G23" s="18">
        <v>0.625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5"/>
      <c r="AA23" s="15"/>
      <c r="AB23" s="15"/>
      <c r="AC23" s="15"/>
      <c r="AD23" s="15"/>
      <c r="AE23" s="8" t="e">
        <f>MAX(#REF!)</f>
        <v>#REF!</v>
      </c>
      <c r="AF23" s="9" t="e">
        <f t="shared" si="0"/>
        <v>#REF!</v>
      </c>
      <c r="AG23" s="10">
        <f t="shared" si="1"/>
        <v>1</v>
      </c>
      <c r="AH23" s="11" t="e">
        <f>ROUNDUP(#REF!/AG23,1)</f>
        <v>#REF!</v>
      </c>
      <c r="AI23" s="12" t="e">
        <f t="shared" ref="AI23" si="42">AF23-AH23</f>
        <v>#REF!</v>
      </c>
      <c r="AJ23" s="11" t="e">
        <f t="shared" ref="AJ23" si="43">IF(AG23&gt;1,AI23,AF23)</f>
        <v>#REF!</v>
      </c>
      <c r="AK23" s="13" t="e">
        <f>ROUNDUP(AJ23/#REF!,2)</f>
        <v>#REF!</v>
      </c>
    </row>
    <row r="24" spans="1:37" ht="18">
      <c r="A24" s="7" t="s">
        <v>108</v>
      </c>
      <c r="B24" s="7" t="s">
        <v>44</v>
      </c>
      <c r="C24" s="7" t="s">
        <v>109</v>
      </c>
      <c r="D24" s="7" t="s">
        <v>46</v>
      </c>
      <c r="E24" s="7" t="s">
        <v>41</v>
      </c>
      <c r="F24" s="7" t="s">
        <v>42</v>
      </c>
      <c r="G24" s="17">
        <v>0.3888888888888889</v>
      </c>
      <c r="H24" s="17">
        <v>0.74305555555555547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8"/>
      <c r="AA24" s="8"/>
      <c r="AB24" s="8"/>
      <c r="AC24" s="8"/>
      <c r="AD24" s="8"/>
      <c r="AE24" s="8" t="e">
        <f>MAX(#REF!)</f>
        <v>#REF!</v>
      </c>
      <c r="AF24" s="9" t="e">
        <f t="shared" si="0"/>
        <v>#REF!</v>
      </c>
      <c r="AG24" s="10">
        <f t="shared" si="1"/>
        <v>2</v>
      </c>
      <c r="AH24" s="11" t="e">
        <f>ROUNDUP(#REF!/AG24,1)</f>
        <v>#REF!</v>
      </c>
      <c r="AI24" s="12" t="e">
        <f t="shared" ref="AI24" si="44">AF24-AH24</f>
        <v>#REF!</v>
      </c>
      <c r="AJ24" s="11" t="e">
        <f t="shared" ref="AJ24" si="45">IF(AG24&gt;1,AI24,AF24)</f>
        <v>#REF!</v>
      </c>
      <c r="AK24" s="13" t="e">
        <f>ROUNDUP(AJ24/#REF!,2)</f>
        <v>#REF!</v>
      </c>
    </row>
    <row r="25" spans="1:37" ht="18">
      <c r="A25" s="7" t="s">
        <v>110</v>
      </c>
      <c r="B25" s="7" t="s">
        <v>44</v>
      </c>
      <c r="C25" s="7" t="s">
        <v>111</v>
      </c>
      <c r="D25" s="7" t="s">
        <v>46</v>
      </c>
      <c r="E25" s="7" t="s">
        <v>41</v>
      </c>
      <c r="F25" s="7" t="s">
        <v>42</v>
      </c>
      <c r="G25" s="17">
        <v>0.3888888888888889</v>
      </c>
      <c r="H25" s="17">
        <v>0.58680555555555558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8"/>
      <c r="AA25" s="8"/>
      <c r="AB25" s="8"/>
      <c r="AC25" s="8"/>
      <c r="AD25" s="8"/>
      <c r="AE25" s="8" t="e">
        <f>MAX(#REF!)</f>
        <v>#REF!</v>
      </c>
      <c r="AF25" s="9" t="e">
        <f t="shared" si="0"/>
        <v>#REF!</v>
      </c>
      <c r="AG25" s="10">
        <f t="shared" si="1"/>
        <v>2</v>
      </c>
      <c r="AH25" s="11" t="e">
        <f>ROUNDUP(#REF!/AG25,1)</f>
        <v>#REF!</v>
      </c>
      <c r="AI25" s="12" t="e">
        <f t="shared" ref="AI25" si="46">AF25-AH25</f>
        <v>#REF!</v>
      </c>
      <c r="AJ25" s="11" t="e">
        <f t="shared" ref="AJ25" si="47">IF(AG25&gt;1,AI25,AF25)</f>
        <v>#REF!</v>
      </c>
      <c r="AK25" s="13" t="e">
        <f>ROUNDUP(AJ25/#REF!,2)</f>
        <v>#REF!</v>
      </c>
    </row>
    <row r="26" spans="1:37" ht="18">
      <c r="A26" s="7" t="s">
        <v>112</v>
      </c>
      <c r="B26" s="7" t="s">
        <v>44</v>
      </c>
      <c r="C26" s="7" t="s">
        <v>113</v>
      </c>
      <c r="D26" s="7" t="s">
        <v>114</v>
      </c>
      <c r="E26" s="7" t="s">
        <v>115</v>
      </c>
      <c r="F26" s="7" t="s">
        <v>42</v>
      </c>
      <c r="G26" s="17">
        <v>0.98611111111111116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8"/>
      <c r="AA26" s="8"/>
      <c r="AB26" s="8"/>
      <c r="AC26" s="8"/>
      <c r="AD26" s="8"/>
      <c r="AE26" s="8" t="e">
        <f>MAX(#REF!)</f>
        <v>#REF!</v>
      </c>
      <c r="AF26" s="9" t="e">
        <f t="shared" si="0"/>
        <v>#REF!</v>
      </c>
      <c r="AG26" s="10">
        <f t="shared" si="1"/>
        <v>1</v>
      </c>
      <c r="AH26" s="11" t="e">
        <f>ROUNDUP(#REF!/AG26,1)</f>
        <v>#REF!</v>
      </c>
      <c r="AI26" s="12" t="e">
        <f t="shared" ref="AI26" si="48">AF26-AH26</f>
        <v>#REF!</v>
      </c>
      <c r="AJ26" s="11" t="e">
        <f t="shared" ref="AJ26" si="49">IF(AG26&gt;1,AI26,AF26)</f>
        <v>#REF!</v>
      </c>
      <c r="AK26" s="13" t="e">
        <f>ROUNDUP(AJ26/#REF!,2)</f>
        <v>#REF!</v>
      </c>
    </row>
    <row r="27" spans="1:37" ht="18">
      <c r="A27" s="7" t="s">
        <v>117</v>
      </c>
      <c r="B27" s="7" t="s">
        <v>44</v>
      </c>
      <c r="C27" s="7" t="s">
        <v>118</v>
      </c>
      <c r="D27" s="7" t="s">
        <v>46</v>
      </c>
      <c r="E27" s="7" t="s">
        <v>119</v>
      </c>
      <c r="F27" s="7" t="s">
        <v>42</v>
      </c>
      <c r="G27" s="17">
        <v>0.52777777777777779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8"/>
      <c r="AA27" s="8"/>
      <c r="AB27" s="8"/>
      <c r="AC27" s="8"/>
      <c r="AD27" s="8"/>
      <c r="AE27" s="8" t="e">
        <f>MAX(#REF!)</f>
        <v>#REF!</v>
      </c>
      <c r="AF27" s="9" t="e">
        <f t="shared" si="0"/>
        <v>#REF!</v>
      </c>
      <c r="AG27" s="10">
        <f t="shared" si="1"/>
        <v>1</v>
      </c>
      <c r="AH27" s="11" t="e">
        <f>ROUNDUP(#REF!/AG27,1)</f>
        <v>#REF!</v>
      </c>
      <c r="AI27" s="12" t="e">
        <f t="shared" ref="AI27" si="50">AF27-AH27</f>
        <v>#REF!</v>
      </c>
      <c r="AJ27" s="11" t="e">
        <f t="shared" ref="AJ27" si="51">IF(AG27&gt;1,AI27,AF27)</f>
        <v>#REF!</v>
      </c>
      <c r="AK27" s="13" t="e">
        <f>ROUNDUP(AJ27/#REF!,2)</f>
        <v>#REF!</v>
      </c>
    </row>
    <row r="28" spans="1:37" ht="18">
      <c r="A28" s="14" t="s">
        <v>117</v>
      </c>
      <c r="B28" s="14" t="s">
        <v>80</v>
      </c>
      <c r="C28" s="14" t="s">
        <v>118</v>
      </c>
      <c r="D28" s="14" t="s">
        <v>121</v>
      </c>
      <c r="E28" s="14" t="s">
        <v>122</v>
      </c>
      <c r="F28" s="14" t="s">
        <v>55</v>
      </c>
      <c r="G28" s="18">
        <v>0.625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5"/>
      <c r="AA28" s="15"/>
      <c r="AB28" s="15"/>
      <c r="AC28" s="15"/>
      <c r="AD28" s="15"/>
      <c r="AE28" s="8" t="e">
        <f>MAX(#REF!)</f>
        <v>#REF!</v>
      </c>
      <c r="AF28" s="9" t="e">
        <f t="shared" si="0"/>
        <v>#REF!</v>
      </c>
      <c r="AG28" s="10">
        <f t="shared" si="1"/>
        <v>1</v>
      </c>
      <c r="AH28" s="11" t="e">
        <f>ROUNDUP(#REF!/AG28,1)</f>
        <v>#REF!</v>
      </c>
      <c r="AI28" s="12" t="e">
        <f t="shared" ref="AI28" si="52">AF28-AH28</f>
        <v>#REF!</v>
      </c>
      <c r="AJ28" s="11" t="e">
        <f t="shared" ref="AJ28" si="53">IF(AG28&gt;1,AI28,AF28)</f>
        <v>#REF!</v>
      </c>
      <c r="AK28" s="13" t="e">
        <f>ROUNDUP(AJ28/#REF!,2)</f>
        <v>#REF!</v>
      </c>
    </row>
    <row r="29" spans="1:37" ht="18">
      <c r="A29" s="7" t="s">
        <v>123</v>
      </c>
      <c r="B29" s="7" t="s">
        <v>44</v>
      </c>
      <c r="C29" s="7" t="s">
        <v>124</v>
      </c>
      <c r="D29" s="7" t="s">
        <v>46</v>
      </c>
      <c r="E29" s="7" t="s">
        <v>120</v>
      </c>
      <c r="F29" s="7" t="s">
        <v>42</v>
      </c>
      <c r="G29" s="17">
        <v>0.52777777777777779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8"/>
      <c r="AA29" s="8"/>
      <c r="AB29" s="8"/>
      <c r="AC29" s="8"/>
      <c r="AD29" s="8"/>
      <c r="AE29" s="8" t="e">
        <f>MAX(#REF!)</f>
        <v>#REF!</v>
      </c>
      <c r="AF29" s="9" t="e">
        <f t="shared" si="0"/>
        <v>#REF!</v>
      </c>
      <c r="AG29" s="10">
        <f t="shared" si="1"/>
        <v>1</v>
      </c>
      <c r="AH29" s="11" t="e">
        <f>ROUNDUP(#REF!/AG29,1)</f>
        <v>#REF!</v>
      </c>
      <c r="AI29" s="12" t="e">
        <f t="shared" ref="AI29" si="54">AF29-AH29</f>
        <v>#REF!</v>
      </c>
      <c r="AJ29" s="11" t="e">
        <f t="shared" ref="AJ29" si="55">IF(AG29&gt;1,AI29,AF29)</f>
        <v>#REF!</v>
      </c>
      <c r="AK29" s="13" t="e">
        <f>ROUNDUP(AJ29/#REF!,2)</f>
        <v>#REF!</v>
      </c>
    </row>
    <row r="30" spans="1:37" ht="18">
      <c r="A30" s="7" t="s">
        <v>125</v>
      </c>
      <c r="B30" s="7" t="s">
        <v>44</v>
      </c>
      <c r="C30" s="7" t="s">
        <v>126</v>
      </c>
      <c r="D30" s="7" t="s">
        <v>46</v>
      </c>
      <c r="E30" s="7" t="s">
        <v>127</v>
      </c>
      <c r="F30" s="7" t="s">
        <v>42</v>
      </c>
      <c r="G30" s="17">
        <v>0.59027777777777779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8"/>
      <c r="AA30" s="8"/>
      <c r="AB30" s="8"/>
      <c r="AC30" s="8"/>
      <c r="AD30" s="8"/>
      <c r="AE30" s="8" t="e">
        <f>MAX(#REF!)</f>
        <v>#REF!</v>
      </c>
      <c r="AF30" s="9" t="e">
        <f t="shared" si="0"/>
        <v>#REF!</v>
      </c>
      <c r="AG30" s="10">
        <f t="shared" si="1"/>
        <v>1</v>
      </c>
      <c r="AH30" s="11" t="e">
        <f>ROUNDUP(#REF!/AG30,1)</f>
        <v>#REF!</v>
      </c>
      <c r="AI30" s="12" t="e">
        <f t="shared" ref="AI30" si="56">AF30-AH30</f>
        <v>#REF!</v>
      </c>
      <c r="AJ30" s="11" t="e">
        <f t="shared" ref="AJ30" si="57">IF(AG30&gt;1,AI30,AF30)</f>
        <v>#REF!</v>
      </c>
      <c r="AK30" s="13" t="e">
        <f>ROUNDUP(AJ30/#REF!,2)</f>
        <v>#REF!</v>
      </c>
    </row>
    <row r="31" spans="1:37" ht="18">
      <c r="A31" s="7" t="s">
        <v>128</v>
      </c>
      <c r="B31" s="7" t="s">
        <v>44</v>
      </c>
      <c r="C31" s="7" t="s">
        <v>129</v>
      </c>
      <c r="D31" s="7" t="s">
        <v>46</v>
      </c>
      <c r="E31" s="7" t="s">
        <v>130</v>
      </c>
      <c r="F31" s="7" t="s">
        <v>42</v>
      </c>
      <c r="G31" s="17">
        <v>0.28125</v>
      </c>
      <c r="H31" s="17">
        <v>0.84027777777777779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8"/>
      <c r="AA31" s="8"/>
      <c r="AB31" s="8"/>
      <c r="AC31" s="8"/>
      <c r="AD31" s="8"/>
      <c r="AE31" s="8" t="e">
        <f>MAX(#REF!)</f>
        <v>#REF!</v>
      </c>
      <c r="AF31" s="9" t="e">
        <f t="shared" si="0"/>
        <v>#REF!</v>
      </c>
      <c r="AG31" s="10">
        <f t="shared" si="1"/>
        <v>2</v>
      </c>
      <c r="AH31" s="11" t="e">
        <f>ROUNDUP(#REF!/AG31,1)</f>
        <v>#REF!</v>
      </c>
      <c r="AI31" s="12" t="e">
        <f t="shared" ref="AI31" si="58">AF31-AH31</f>
        <v>#REF!</v>
      </c>
      <c r="AJ31" s="11" t="e">
        <f t="shared" ref="AJ31" si="59">IF(AG31&gt;1,AI31,AF31)</f>
        <v>#REF!</v>
      </c>
      <c r="AK31" s="13" t="e">
        <f>ROUNDUP(AJ31/#REF!,2)</f>
        <v>#REF!</v>
      </c>
    </row>
    <row r="32" spans="1:37" ht="18">
      <c r="A32" s="7" t="s">
        <v>131</v>
      </c>
      <c r="B32" s="7" t="s">
        <v>44</v>
      </c>
      <c r="C32" s="7" t="s">
        <v>132</v>
      </c>
      <c r="D32" s="7" t="s">
        <v>133</v>
      </c>
      <c r="E32" s="7" t="s">
        <v>127</v>
      </c>
      <c r="F32" s="7" t="s">
        <v>42</v>
      </c>
      <c r="G32" s="17">
        <v>0.70138888888888884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8"/>
      <c r="AA32" s="8"/>
      <c r="AB32" s="8"/>
      <c r="AC32" s="8"/>
      <c r="AD32" s="8"/>
      <c r="AE32" s="8" t="e">
        <f>MAX(#REF!)</f>
        <v>#REF!</v>
      </c>
      <c r="AF32" s="9" t="e">
        <f t="shared" si="0"/>
        <v>#REF!</v>
      </c>
      <c r="AG32" s="10">
        <f t="shared" si="1"/>
        <v>1</v>
      </c>
      <c r="AH32" s="11" t="e">
        <f>ROUNDUP(#REF!/AG32,1)</f>
        <v>#REF!</v>
      </c>
      <c r="AI32" s="12" t="e">
        <f t="shared" ref="AI32" si="60">AF32-AH32</f>
        <v>#REF!</v>
      </c>
      <c r="AJ32" s="11" t="e">
        <f t="shared" ref="AJ32" si="61">IF(AG32&gt;1,AI32,AF32)</f>
        <v>#REF!</v>
      </c>
      <c r="AK32" s="13" t="e">
        <f>ROUNDUP(AJ32/#REF!,2)</f>
        <v>#REF!</v>
      </c>
    </row>
    <row r="33" spans="1:37" ht="18">
      <c r="A33" s="7" t="s">
        <v>134</v>
      </c>
      <c r="B33" s="7" t="s">
        <v>44</v>
      </c>
      <c r="C33" s="7" t="s">
        <v>135</v>
      </c>
      <c r="D33" s="7" t="s">
        <v>46</v>
      </c>
      <c r="E33" s="7" t="s">
        <v>136</v>
      </c>
      <c r="F33" s="7" t="s">
        <v>42</v>
      </c>
      <c r="G33" s="17">
        <v>0.39583333333333331</v>
      </c>
      <c r="H33" s="17">
        <v>0.47222222222222227</v>
      </c>
      <c r="I33" s="17">
        <v>0.625</v>
      </c>
      <c r="J33" s="17">
        <v>0.72916666666666663</v>
      </c>
      <c r="K33" s="17">
        <v>0.875</v>
      </c>
      <c r="L33" s="17">
        <v>0.97222222222222221</v>
      </c>
      <c r="M33" s="17">
        <v>0.125</v>
      </c>
      <c r="N33" s="17">
        <v>0.22916666666666666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8"/>
      <c r="AA33" s="8"/>
      <c r="AB33" s="8"/>
      <c r="AC33" s="8"/>
      <c r="AD33" s="8"/>
      <c r="AE33" s="8" t="e">
        <f>MAX(#REF!)</f>
        <v>#REF!</v>
      </c>
      <c r="AF33" s="9" t="e">
        <f t="shared" si="0"/>
        <v>#REF!</v>
      </c>
      <c r="AG33" s="10">
        <f t="shared" si="1"/>
        <v>8</v>
      </c>
      <c r="AH33" s="11" t="e">
        <f>ROUNDUP(#REF!/AG33,1)</f>
        <v>#REF!</v>
      </c>
      <c r="AI33" s="12" t="e">
        <f t="shared" ref="AI33" si="62">AF33-AH33</f>
        <v>#REF!</v>
      </c>
      <c r="AJ33" s="11" t="e">
        <f t="shared" ref="AJ33" si="63">IF(AG33&gt;1,AI33,AF33)</f>
        <v>#REF!</v>
      </c>
      <c r="AK33" s="13" t="e">
        <f>ROUNDUP(AJ33/#REF!,2)</f>
        <v>#REF!</v>
      </c>
    </row>
    <row r="34" spans="1:37" ht="18">
      <c r="A34" s="7" t="s">
        <v>137</v>
      </c>
      <c r="B34" s="7" t="s">
        <v>44</v>
      </c>
      <c r="C34" s="7" t="s">
        <v>138</v>
      </c>
      <c r="D34" s="7" t="s">
        <v>139</v>
      </c>
      <c r="E34" s="7" t="s">
        <v>119</v>
      </c>
      <c r="F34" s="7" t="s">
        <v>42</v>
      </c>
      <c r="G34" s="17">
        <v>0.34375</v>
      </c>
      <c r="H34" s="17">
        <v>0.59722222222222221</v>
      </c>
      <c r="I34" s="17">
        <v>0.87152777777777779</v>
      </c>
      <c r="J34" s="17">
        <v>0.1076388888888889</v>
      </c>
      <c r="K34" s="17">
        <v>0.15972222222222224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8"/>
      <c r="AA34" s="8"/>
      <c r="AB34" s="8"/>
      <c r="AC34" s="8"/>
      <c r="AD34" s="8"/>
      <c r="AE34" s="8" t="e">
        <f>MAX(#REF!)</f>
        <v>#REF!</v>
      </c>
      <c r="AF34" s="9" t="e">
        <f t="shared" si="0"/>
        <v>#REF!</v>
      </c>
      <c r="AG34" s="10">
        <f t="shared" si="1"/>
        <v>5</v>
      </c>
      <c r="AH34" s="11" t="e">
        <f>ROUNDUP(#REF!/AG34,1)</f>
        <v>#REF!</v>
      </c>
      <c r="AI34" s="12" t="e">
        <f t="shared" ref="AI34" si="64">AF34-AH34</f>
        <v>#REF!</v>
      </c>
      <c r="AJ34" s="11" t="e">
        <f t="shared" ref="AJ34" si="65">IF(AG34&gt;1,AI34,AF34)</f>
        <v>#REF!</v>
      </c>
      <c r="AK34" s="13" t="e">
        <f>ROUNDUP(AJ34/#REF!,2)</f>
        <v>#REF!</v>
      </c>
    </row>
    <row r="35" spans="1:37" ht="18">
      <c r="A35" s="7" t="s">
        <v>140</v>
      </c>
      <c r="B35" s="7" t="s">
        <v>44</v>
      </c>
      <c r="C35" s="7" t="s">
        <v>141</v>
      </c>
      <c r="D35" s="7" t="s">
        <v>46</v>
      </c>
      <c r="E35" s="7" t="s">
        <v>120</v>
      </c>
      <c r="F35" s="7" t="s">
        <v>42</v>
      </c>
      <c r="G35" s="17">
        <v>0.5625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8"/>
      <c r="AA35" s="8"/>
      <c r="AB35" s="8"/>
      <c r="AC35" s="8"/>
      <c r="AD35" s="8"/>
      <c r="AE35" s="8" t="e">
        <f>MAX(#REF!)</f>
        <v>#REF!</v>
      </c>
      <c r="AF35" s="9" t="e">
        <f t="shared" si="0"/>
        <v>#REF!</v>
      </c>
      <c r="AG35" s="10">
        <f t="shared" si="1"/>
        <v>1</v>
      </c>
      <c r="AH35" s="11" t="e">
        <f>ROUNDUP(#REF!/AG35,1)</f>
        <v>#REF!</v>
      </c>
      <c r="AI35" s="12" t="e">
        <f t="shared" ref="AI35" si="66">AF35-AH35</f>
        <v>#REF!</v>
      </c>
      <c r="AJ35" s="11" t="e">
        <f t="shared" ref="AJ35" si="67">IF(AG35&gt;1,AI35,AF35)</f>
        <v>#REF!</v>
      </c>
      <c r="AK35" s="13" t="e">
        <f>ROUNDUP(AJ35/#REF!,2)</f>
        <v>#REF!</v>
      </c>
    </row>
    <row r="36" spans="1:37" ht="18">
      <c r="A36" s="7" t="s">
        <v>142</v>
      </c>
      <c r="B36" s="7" t="s">
        <v>44</v>
      </c>
      <c r="C36" s="7" t="s">
        <v>143</v>
      </c>
      <c r="D36" s="7" t="s">
        <v>46</v>
      </c>
      <c r="E36" s="7" t="s">
        <v>115</v>
      </c>
      <c r="F36" s="7" t="s">
        <v>42</v>
      </c>
      <c r="G36" s="17">
        <v>0.38194444444444442</v>
      </c>
      <c r="H36" s="17">
        <v>0.83333333333333337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8"/>
      <c r="AA36" s="8"/>
      <c r="AB36" s="8"/>
      <c r="AC36" s="8"/>
      <c r="AD36" s="8"/>
      <c r="AE36" s="8" t="e">
        <f>MAX(#REF!)</f>
        <v>#REF!</v>
      </c>
      <c r="AF36" s="9" t="e">
        <f t="shared" si="0"/>
        <v>#REF!</v>
      </c>
      <c r="AG36" s="10">
        <f t="shared" si="1"/>
        <v>2</v>
      </c>
      <c r="AH36" s="11" t="e">
        <f>ROUNDUP(#REF!/AG36,1)</f>
        <v>#REF!</v>
      </c>
      <c r="AI36" s="12" t="e">
        <f t="shared" ref="AI36" si="68">AF36-AH36</f>
        <v>#REF!</v>
      </c>
      <c r="AJ36" s="11" t="e">
        <f t="shared" ref="AJ36" si="69">IF(AG36&gt;1,AI36,AF36)</f>
        <v>#REF!</v>
      </c>
      <c r="AK36" s="13" t="e">
        <f>ROUNDUP(AJ36/#REF!,2)</f>
        <v>#REF!</v>
      </c>
    </row>
    <row r="37" spans="1:37" ht="18">
      <c r="A37" s="7" t="s">
        <v>144</v>
      </c>
      <c r="B37" s="7" t="s">
        <v>44</v>
      </c>
      <c r="C37" s="7" t="s">
        <v>145</v>
      </c>
      <c r="D37" s="7" t="s">
        <v>146</v>
      </c>
      <c r="E37" s="7" t="s">
        <v>95</v>
      </c>
      <c r="F37" s="7" t="s">
        <v>42</v>
      </c>
      <c r="G37" s="17">
        <v>0.33333333333333331</v>
      </c>
      <c r="H37" s="17">
        <v>0.60416666666666663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8"/>
      <c r="AA37" s="8"/>
      <c r="AB37" s="8"/>
      <c r="AC37" s="8"/>
      <c r="AD37" s="8"/>
      <c r="AE37" s="8" t="e">
        <f>MAX(#REF!)</f>
        <v>#REF!</v>
      </c>
      <c r="AF37" s="9" t="e">
        <f t="shared" si="0"/>
        <v>#REF!</v>
      </c>
      <c r="AG37" s="10">
        <f t="shared" si="1"/>
        <v>2</v>
      </c>
      <c r="AH37" s="11" t="e">
        <f>ROUNDUP(#REF!/AG37,1)</f>
        <v>#REF!</v>
      </c>
      <c r="AI37" s="12" t="e">
        <f t="shared" ref="AI37" si="70">AF37-AH37</f>
        <v>#REF!</v>
      </c>
      <c r="AJ37" s="11" t="e">
        <f t="shared" ref="AJ37" si="71">IF(AG37&gt;1,AI37,AF37)</f>
        <v>#REF!</v>
      </c>
      <c r="AK37" s="13" t="e">
        <f>ROUNDUP(AJ37/#REF!,2)</f>
        <v>#REF!</v>
      </c>
    </row>
    <row r="38" spans="1:37" ht="18">
      <c r="A38" s="7" t="s">
        <v>147</v>
      </c>
      <c r="B38" s="7" t="s">
        <v>84</v>
      </c>
      <c r="C38" s="7" t="s">
        <v>148</v>
      </c>
      <c r="D38" s="7" t="s">
        <v>149</v>
      </c>
      <c r="E38" s="7" t="s">
        <v>116</v>
      </c>
      <c r="F38" s="7" t="s">
        <v>42</v>
      </c>
      <c r="G38" s="17">
        <v>0.35416666666666669</v>
      </c>
      <c r="H38" s="17">
        <v>0.4375</v>
      </c>
      <c r="I38" s="17">
        <v>0.5625</v>
      </c>
      <c r="J38" s="17">
        <v>0.64583333333333337</v>
      </c>
      <c r="K38" s="17">
        <v>0.91666666666666663</v>
      </c>
      <c r="L38" s="17">
        <v>0</v>
      </c>
      <c r="M38" s="17">
        <v>0.125</v>
      </c>
      <c r="N38" s="17">
        <v>0.20833333333333334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8"/>
      <c r="AA38" s="8"/>
      <c r="AB38" s="8"/>
      <c r="AC38" s="8"/>
      <c r="AD38" s="8"/>
      <c r="AE38" s="8" t="e">
        <f>MAX(#REF!)</f>
        <v>#REF!</v>
      </c>
      <c r="AF38" s="9" t="e">
        <f t="shared" si="0"/>
        <v>#REF!</v>
      </c>
      <c r="AG38" s="10">
        <f t="shared" si="1"/>
        <v>8</v>
      </c>
      <c r="AH38" s="11" t="e">
        <f>ROUNDUP(#REF!/AG38,1)</f>
        <v>#REF!</v>
      </c>
      <c r="AI38" s="12" t="e">
        <f t="shared" ref="AI38" si="72">AF38-AH38</f>
        <v>#REF!</v>
      </c>
      <c r="AJ38" s="11" t="e">
        <f t="shared" ref="AJ38" si="73">IF(AG38&gt;1,AI38,AF38)</f>
        <v>#REF!</v>
      </c>
      <c r="AK38" s="13" t="e">
        <f>ROUNDUP(AJ38/#REF!,2)</f>
        <v>#REF!</v>
      </c>
    </row>
    <row r="39" spans="1:37" ht="18">
      <c r="A39" s="7" t="s">
        <v>150</v>
      </c>
      <c r="B39" s="7" t="s">
        <v>44</v>
      </c>
      <c r="C39" s="7" t="s">
        <v>151</v>
      </c>
      <c r="D39" s="7" t="s">
        <v>46</v>
      </c>
      <c r="E39" s="7" t="s">
        <v>136</v>
      </c>
      <c r="F39" s="7" t="s">
        <v>42</v>
      </c>
      <c r="G39" s="17">
        <v>0.5625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8"/>
      <c r="AA39" s="8"/>
      <c r="AB39" s="8"/>
      <c r="AC39" s="8"/>
      <c r="AD39" s="8"/>
      <c r="AE39" s="8" t="e">
        <f>MAX(#REF!)</f>
        <v>#REF!</v>
      </c>
      <c r="AF39" s="9" t="e">
        <f t="shared" si="0"/>
        <v>#REF!</v>
      </c>
      <c r="AG39" s="10">
        <f t="shared" si="1"/>
        <v>1</v>
      </c>
      <c r="AH39" s="11" t="e">
        <f>ROUNDUP(#REF!/AG39,1)</f>
        <v>#REF!</v>
      </c>
      <c r="AI39" s="12" t="e">
        <f t="shared" ref="AI39" si="74">AF39-AH39</f>
        <v>#REF!</v>
      </c>
      <c r="AJ39" s="11" t="e">
        <f t="shared" ref="AJ39" si="75">IF(AG39&gt;1,AI39,AF39)</f>
        <v>#REF!</v>
      </c>
      <c r="AK39" s="13" t="e">
        <f>ROUNDUP(AJ39/#REF!,2)</f>
        <v>#REF!</v>
      </c>
    </row>
    <row r="40" spans="1:37" ht="18">
      <c r="A40" s="7" t="s">
        <v>153</v>
      </c>
      <c r="B40" s="7" t="s">
        <v>44</v>
      </c>
      <c r="C40" s="7" t="s">
        <v>154</v>
      </c>
      <c r="D40" s="7" t="s">
        <v>155</v>
      </c>
      <c r="E40" s="7" t="s">
        <v>41</v>
      </c>
      <c r="F40" s="7" t="s">
        <v>42</v>
      </c>
      <c r="G40" s="17">
        <v>0.58680555555555558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8"/>
      <c r="AA40" s="8"/>
      <c r="AB40" s="8"/>
      <c r="AC40" s="8"/>
      <c r="AD40" s="8"/>
      <c r="AE40" s="8" t="e">
        <f>MAX(#REF!)</f>
        <v>#REF!</v>
      </c>
      <c r="AF40" s="9" t="e">
        <f t="shared" si="0"/>
        <v>#REF!</v>
      </c>
      <c r="AG40" s="10">
        <f t="shared" si="1"/>
        <v>1</v>
      </c>
      <c r="AH40" s="11" t="e">
        <f>ROUNDUP(#REF!/AG40,1)</f>
        <v>#REF!</v>
      </c>
      <c r="AI40" s="12" t="e">
        <f t="shared" ref="AI40" si="76">AF40-AH40</f>
        <v>#REF!</v>
      </c>
      <c r="AJ40" s="11" t="e">
        <f t="shared" ref="AJ40" si="77">IF(AG40&gt;1,AI40,AF40)</f>
        <v>#REF!</v>
      </c>
      <c r="AK40" s="13" t="e">
        <f>ROUNDUP(AJ40/#REF!,2)</f>
        <v>#REF!</v>
      </c>
    </row>
    <row r="41" spans="1:37" ht="18">
      <c r="A41" s="7" t="s">
        <v>156</v>
      </c>
      <c r="B41" s="7" t="s">
        <v>44</v>
      </c>
      <c r="C41" s="7" t="s">
        <v>157</v>
      </c>
      <c r="D41" s="7" t="s">
        <v>46</v>
      </c>
      <c r="E41" s="7" t="s">
        <v>158</v>
      </c>
      <c r="F41" s="7" t="s">
        <v>42</v>
      </c>
      <c r="G41" s="17">
        <v>0.40972222222222227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8"/>
      <c r="AA41" s="8"/>
      <c r="AB41" s="8"/>
      <c r="AC41" s="8"/>
      <c r="AD41" s="8"/>
      <c r="AE41" s="8" t="e">
        <f>MAX(#REF!)</f>
        <v>#REF!</v>
      </c>
      <c r="AF41" s="9" t="e">
        <f t="shared" si="0"/>
        <v>#REF!</v>
      </c>
      <c r="AG41" s="10">
        <f t="shared" si="1"/>
        <v>1</v>
      </c>
      <c r="AH41" s="11" t="e">
        <f>ROUNDUP(#REF!/AG41,1)</f>
        <v>#REF!</v>
      </c>
      <c r="AI41" s="12" t="e">
        <f t="shared" ref="AI41" si="78">AF41-AH41</f>
        <v>#REF!</v>
      </c>
      <c r="AJ41" s="11" t="e">
        <f t="shared" ref="AJ41" si="79">IF(AG41&gt;1,AI41,AF41)</f>
        <v>#REF!</v>
      </c>
      <c r="AK41" s="13" t="e">
        <f>ROUNDUP(AJ41/#REF!,2)</f>
        <v>#REF!</v>
      </c>
    </row>
    <row r="42" spans="1:37" ht="18">
      <c r="A42" s="7" t="s">
        <v>159</v>
      </c>
      <c r="B42" s="7" t="s">
        <v>44</v>
      </c>
      <c r="C42" s="7" t="s">
        <v>160</v>
      </c>
      <c r="D42" s="7" t="s">
        <v>46</v>
      </c>
      <c r="E42" s="7" t="s">
        <v>152</v>
      </c>
      <c r="F42" s="7" t="s">
        <v>42</v>
      </c>
      <c r="G42" s="17">
        <v>8.3333333333333329E-2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8"/>
      <c r="AA42" s="8"/>
      <c r="AB42" s="8"/>
      <c r="AC42" s="8"/>
      <c r="AD42" s="8"/>
      <c r="AE42" s="8" t="e">
        <f>MAX(#REF!)</f>
        <v>#REF!</v>
      </c>
      <c r="AF42" s="9" t="e">
        <f t="shared" si="0"/>
        <v>#REF!</v>
      </c>
      <c r="AG42" s="10">
        <f t="shared" si="1"/>
        <v>1</v>
      </c>
      <c r="AH42" s="11" t="e">
        <f>ROUNDUP(#REF!/AG42,1)</f>
        <v>#REF!</v>
      </c>
      <c r="AI42" s="12" t="e">
        <f t="shared" ref="AI42" si="80">AF42-AH42</f>
        <v>#REF!</v>
      </c>
      <c r="AJ42" s="11" t="e">
        <f t="shared" ref="AJ42" si="81">IF(AG42&gt;1,AI42,AF42)</f>
        <v>#REF!</v>
      </c>
      <c r="AK42" s="13" t="e">
        <f>ROUNDUP(AJ42/#REF!,2)</f>
        <v>#REF!</v>
      </c>
    </row>
    <row r="43" spans="1:37" ht="18">
      <c r="A43" s="7" t="s">
        <v>161</v>
      </c>
      <c r="B43" s="7" t="s">
        <v>44</v>
      </c>
      <c r="C43" s="7" t="s">
        <v>162</v>
      </c>
      <c r="D43" s="7" t="s">
        <v>46</v>
      </c>
      <c r="E43" s="7" t="s">
        <v>41</v>
      </c>
      <c r="F43" s="7" t="s">
        <v>42</v>
      </c>
      <c r="G43" s="17">
        <v>0.375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8"/>
      <c r="AA43" s="8"/>
      <c r="AB43" s="8"/>
      <c r="AC43" s="8"/>
      <c r="AD43" s="8"/>
      <c r="AE43" s="8" t="e">
        <f>MAX(#REF!)</f>
        <v>#REF!</v>
      </c>
      <c r="AF43" s="9" t="e">
        <f t="shared" si="0"/>
        <v>#REF!</v>
      </c>
      <c r="AG43" s="10">
        <f t="shared" si="1"/>
        <v>1</v>
      </c>
      <c r="AH43" s="11" t="e">
        <f>ROUNDUP(#REF!/AG43,1)</f>
        <v>#REF!</v>
      </c>
      <c r="AI43" s="12" t="e">
        <f t="shared" ref="AI43" si="82">AF43-AH43</f>
        <v>#REF!</v>
      </c>
      <c r="AJ43" s="11" t="e">
        <f t="shared" ref="AJ43" si="83">IF(AG43&gt;1,AI43,AF43)</f>
        <v>#REF!</v>
      </c>
      <c r="AK43" s="13" t="e">
        <f>ROUNDUP(AJ43/#REF!,2)</f>
        <v>#REF!</v>
      </c>
    </row>
    <row r="44" spans="1:37" ht="18">
      <c r="A44" s="7" t="s">
        <v>163</v>
      </c>
      <c r="B44" s="7" t="s">
        <v>44</v>
      </c>
      <c r="C44" s="7" t="s">
        <v>164</v>
      </c>
      <c r="D44" s="7" t="s">
        <v>46</v>
      </c>
      <c r="E44" s="7" t="s">
        <v>41</v>
      </c>
      <c r="F44" s="7" t="s">
        <v>42</v>
      </c>
      <c r="G44" s="17">
        <v>0.25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8"/>
      <c r="AA44" s="8"/>
      <c r="AB44" s="8"/>
      <c r="AC44" s="8"/>
      <c r="AD44" s="8"/>
      <c r="AE44" s="8" t="e">
        <f>MAX(#REF!)</f>
        <v>#REF!</v>
      </c>
      <c r="AF44" s="9" t="e">
        <f t="shared" si="0"/>
        <v>#REF!</v>
      </c>
      <c r="AG44" s="10">
        <f t="shared" si="1"/>
        <v>1</v>
      </c>
      <c r="AH44" s="11" t="e">
        <f>ROUNDUP(#REF!/AG44,1)</f>
        <v>#REF!</v>
      </c>
      <c r="AI44" s="12" t="e">
        <f t="shared" ref="AI44" si="84">AF44-AH44</f>
        <v>#REF!</v>
      </c>
      <c r="AJ44" s="11" t="e">
        <f t="shared" ref="AJ44" si="85">IF(AG44&gt;1,AI44,AF44)</f>
        <v>#REF!</v>
      </c>
      <c r="AK44" s="13" t="e">
        <f>ROUNDUP(AJ44/#REF!,2)</f>
        <v>#REF!</v>
      </c>
    </row>
    <row r="45" spans="1:37" ht="18">
      <c r="A45" s="7" t="s">
        <v>165</v>
      </c>
      <c r="B45" s="7" t="s">
        <v>44</v>
      </c>
      <c r="C45" s="7" t="s">
        <v>166</v>
      </c>
      <c r="D45" s="7" t="s">
        <v>167</v>
      </c>
      <c r="E45" s="7" t="s">
        <v>168</v>
      </c>
      <c r="F45" s="7" t="s">
        <v>42</v>
      </c>
      <c r="G45" s="17">
        <v>0.63888888888888895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8"/>
      <c r="AA45" s="8"/>
      <c r="AB45" s="8"/>
      <c r="AC45" s="8"/>
      <c r="AD45" s="8"/>
      <c r="AE45" s="8" t="e">
        <f>MAX(#REF!)</f>
        <v>#REF!</v>
      </c>
      <c r="AF45" s="9" t="e">
        <f t="shared" si="0"/>
        <v>#REF!</v>
      </c>
      <c r="AG45" s="10">
        <f t="shared" si="1"/>
        <v>1</v>
      </c>
      <c r="AH45" s="11" t="e">
        <f>ROUNDUP(#REF!/AG45,1)</f>
        <v>#REF!</v>
      </c>
      <c r="AI45" s="12" t="e">
        <f t="shared" ref="AI45" si="86">AF45-AH45</f>
        <v>#REF!</v>
      </c>
      <c r="AJ45" s="11" t="e">
        <f t="shared" ref="AJ45" si="87">IF(AG45&gt;1,AI45,AF45)</f>
        <v>#REF!</v>
      </c>
      <c r="AK45" s="13" t="e">
        <f>ROUNDUP(AJ45/#REF!,2)</f>
        <v>#REF!</v>
      </c>
    </row>
    <row r="46" spans="1:37" ht="18">
      <c r="A46" s="7" t="s">
        <v>169</v>
      </c>
      <c r="B46" s="7" t="s">
        <v>44</v>
      </c>
      <c r="C46" s="7" t="s">
        <v>170</v>
      </c>
      <c r="D46" s="7" t="s">
        <v>171</v>
      </c>
      <c r="E46" s="7" t="s">
        <v>41</v>
      </c>
      <c r="F46" s="7" t="s">
        <v>42</v>
      </c>
      <c r="G46" s="17">
        <v>0.68055555555555547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8"/>
      <c r="AA46" s="8"/>
      <c r="AB46" s="8"/>
      <c r="AC46" s="8"/>
      <c r="AD46" s="8"/>
      <c r="AE46" s="8" t="e">
        <f>MAX(#REF!)</f>
        <v>#REF!</v>
      </c>
      <c r="AF46" s="9" t="e">
        <f t="shared" si="0"/>
        <v>#REF!</v>
      </c>
      <c r="AG46" s="10">
        <f t="shared" si="1"/>
        <v>1</v>
      </c>
      <c r="AH46" s="11" t="e">
        <f>ROUNDUP(#REF!/AG46,1)</f>
        <v>#REF!</v>
      </c>
      <c r="AI46" s="12" t="e">
        <f t="shared" ref="AI46" si="88">AF46-AH46</f>
        <v>#REF!</v>
      </c>
      <c r="AJ46" s="11" t="e">
        <f t="shared" ref="AJ46" si="89">IF(AG46&gt;1,AI46,AF46)</f>
        <v>#REF!</v>
      </c>
      <c r="AK46" s="13" t="e">
        <f>ROUNDUP(AJ46/#REF!,2)</f>
        <v>#REF!</v>
      </c>
    </row>
    <row r="54" spans="31:37">
      <c r="AE54" s="2">
        <v>0.25694444444444448</v>
      </c>
      <c r="AF54" s="9">
        <f>AE54*24*60</f>
        <v>370.00000000000006</v>
      </c>
      <c r="AG54" s="1">
        <v>5</v>
      </c>
      <c r="AH54" s="11" t="e">
        <f>ROUNDUP(#REF!/AG54,1)</f>
        <v>#REF!</v>
      </c>
      <c r="AI54" s="12" t="e">
        <f t="shared" ref="AI54:AI55" si="90">AF54-AH54</f>
        <v>#REF!</v>
      </c>
      <c r="AJ54" s="11" t="e">
        <f t="shared" ref="AJ54:AJ55" si="91">IF(AG54&gt;1,AI54,AF54)</f>
        <v>#REF!</v>
      </c>
      <c r="AK54" s="13" t="e">
        <f>ROUNDUP(AJ54/#REF!,2)</f>
        <v>#REF!</v>
      </c>
    </row>
    <row r="55" spans="31:37">
      <c r="AE55" s="2">
        <v>0.17361111111111113</v>
      </c>
      <c r="AF55" s="9">
        <f>AE55*24*60</f>
        <v>250.00000000000003</v>
      </c>
      <c r="AG55" s="1">
        <v>6</v>
      </c>
      <c r="AH55" s="11" t="e">
        <f>ROUNDUP(#REF!/AG55,1)</f>
        <v>#REF!</v>
      </c>
      <c r="AI55" s="12" t="e">
        <f t="shared" si="90"/>
        <v>#REF!</v>
      </c>
      <c r="AJ55" s="11" t="e">
        <f t="shared" si="91"/>
        <v>#REF!</v>
      </c>
      <c r="AK55" s="13" t="e">
        <f>ROUNDUP(AJ55/#REF!,2)</f>
        <v>#REF!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sasaoka</dc:creator>
  <cp:lastModifiedBy>sasaoka</cp:lastModifiedBy>
  <dcterms:created xsi:type="dcterms:W3CDTF">2023-09-28T15:43:33Z</dcterms:created>
  <dcterms:modified xsi:type="dcterms:W3CDTF">2023-09-28T16:23:34Z</dcterms:modified>
</cp:coreProperties>
</file>