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3160" yWindow="460" windowWidth="33400" windowHeight="18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G20" i="1"/>
  <c r="AH20" i="1"/>
  <c r="AI20" i="1"/>
  <c r="AJ20" i="1"/>
  <c r="AK20" i="1"/>
  <c r="AL20" i="1"/>
  <c r="AM20" i="1"/>
  <c r="AH55" i="1"/>
  <c r="AJ55" i="1"/>
  <c r="AK55" i="1"/>
  <c r="AL55" i="1"/>
  <c r="AM55" i="1"/>
  <c r="AH54" i="1"/>
  <c r="AJ54" i="1"/>
  <c r="AK54" i="1"/>
  <c r="AL54" i="1"/>
  <c r="AM54" i="1"/>
  <c r="AI46" i="1"/>
  <c r="AG46" i="1"/>
  <c r="AH46" i="1"/>
  <c r="AL46" i="1"/>
  <c r="AM46" i="1"/>
  <c r="AJ46" i="1"/>
  <c r="AK46" i="1"/>
  <c r="A46" i="1"/>
  <c r="AI45" i="1"/>
  <c r="AG45" i="1"/>
  <c r="AH45" i="1"/>
  <c r="AL45" i="1"/>
  <c r="AM45" i="1"/>
  <c r="AJ45" i="1"/>
  <c r="AK45" i="1"/>
  <c r="A45" i="1"/>
  <c r="AI44" i="1"/>
  <c r="AG44" i="1"/>
  <c r="AH44" i="1"/>
  <c r="AL44" i="1"/>
  <c r="AM44" i="1"/>
  <c r="AJ44" i="1"/>
  <c r="AK44" i="1"/>
  <c r="A44" i="1"/>
  <c r="AI43" i="1"/>
  <c r="AG43" i="1"/>
  <c r="AH43" i="1"/>
  <c r="AL43" i="1"/>
  <c r="AM43" i="1"/>
  <c r="AJ43" i="1"/>
  <c r="AK43" i="1"/>
  <c r="A43" i="1"/>
  <c r="AI42" i="1"/>
  <c r="AG42" i="1"/>
  <c r="AH42" i="1"/>
  <c r="AL42" i="1"/>
  <c r="AM42" i="1"/>
  <c r="AJ42" i="1"/>
  <c r="AK42" i="1"/>
  <c r="A42" i="1"/>
  <c r="AI41" i="1"/>
  <c r="AG41" i="1"/>
  <c r="AH41" i="1"/>
  <c r="AL41" i="1"/>
  <c r="AM41" i="1"/>
  <c r="AJ41" i="1"/>
  <c r="AK41" i="1"/>
  <c r="A41" i="1"/>
  <c r="AI40" i="1"/>
  <c r="AG40" i="1"/>
  <c r="AH40" i="1"/>
  <c r="AL40" i="1"/>
  <c r="AM40" i="1"/>
  <c r="AJ40" i="1"/>
  <c r="AK40" i="1"/>
  <c r="A40" i="1"/>
  <c r="AI39" i="1"/>
  <c r="AG39" i="1"/>
  <c r="AH39" i="1"/>
  <c r="AL39" i="1"/>
  <c r="AM39" i="1"/>
  <c r="AJ39" i="1"/>
  <c r="AK39" i="1"/>
  <c r="A39" i="1"/>
  <c r="AI38" i="1"/>
  <c r="AG38" i="1"/>
  <c r="AH38" i="1"/>
  <c r="AJ38" i="1"/>
  <c r="AK38" i="1"/>
  <c r="AL38" i="1"/>
  <c r="AM38" i="1"/>
  <c r="A38" i="1"/>
  <c r="AI37" i="1"/>
  <c r="AG37" i="1"/>
  <c r="AH37" i="1"/>
  <c r="AJ37" i="1"/>
  <c r="AK37" i="1"/>
  <c r="AL37" i="1"/>
  <c r="AM37" i="1"/>
  <c r="A37" i="1"/>
  <c r="AI36" i="1"/>
  <c r="AG36" i="1"/>
  <c r="AH36" i="1"/>
  <c r="AJ36" i="1"/>
  <c r="AK36" i="1"/>
  <c r="AL36" i="1"/>
  <c r="AM36" i="1"/>
  <c r="A36" i="1"/>
  <c r="AI35" i="1"/>
  <c r="AG35" i="1"/>
  <c r="AH35" i="1"/>
  <c r="AL35" i="1"/>
  <c r="AM35" i="1"/>
  <c r="AJ35" i="1"/>
  <c r="AK35" i="1"/>
  <c r="A35" i="1"/>
  <c r="AI34" i="1"/>
  <c r="AG34" i="1"/>
  <c r="AH34" i="1"/>
  <c r="AJ34" i="1"/>
  <c r="AK34" i="1"/>
  <c r="AL34" i="1"/>
  <c r="AM34" i="1"/>
  <c r="A34" i="1"/>
  <c r="AI33" i="1"/>
  <c r="AG33" i="1"/>
  <c r="AH33" i="1"/>
  <c r="AJ33" i="1"/>
  <c r="AK33" i="1"/>
  <c r="AL33" i="1"/>
  <c r="AM33" i="1"/>
  <c r="A33" i="1"/>
  <c r="AI32" i="1"/>
  <c r="AG32" i="1"/>
  <c r="AH32" i="1"/>
  <c r="AL32" i="1"/>
  <c r="AM32" i="1"/>
  <c r="AJ32" i="1"/>
  <c r="AK32" i="1"/>
  <c r="A32" i="1"/>
  <c r="AI31" i="1"/>
  <c r="AG31" i="1"/>
  <c r="AH31" i="1"/>
  <c r="AJ31" i="1"/>
  <c r="AK31" i="1"/>
  <c r="AL31" i="1"/>
  <c r="AM31" i="1"/>
  <c r="A31" i="1"/>
  <c r="AI30" i="1"/>
  <c r="AG30" i="1"/>
  <c r="AH30" i="1"/>
  <c r="AL30" i="1"/>
  <c r="AM30" i="1"/>
  <c r="AJ30" i="1"/>
  <c r="AK30" i="1"/>
  <c r="A30" i="1"/>
  <c r="AI29" i="1"/>
  <c r="AG29" i="1"/>
  <c r="AH29" i="1"/>
  <c r="AL29" i="1"/>
  <c r="AM29" i="1"/>
  <c r="AJ29" i="1"/>
  <c r="AK29" i="1"/>
  <c r="A29" i="1"/>
  <c r="AI28" i="1"/>
  <c r="AG28" i="1"/>
  <c r="AH28" i="1"/>
  <c r="AL28" i="1"/>
  <c r="AM28" i="1"/>
  <c r="AJ28" i="1"/>
  <c r="AK28" i="1"/>
  <c r="A28" i="1"/>
  <c r="AI27" i="1"/>
  <c r="AG27" i="1"/>
  <c r="AH27" i="1"/>
  <c r="AL27" i="1"/>
  <c r="AM27" i="1"/>
  <c r="AJ27" i="1"/>
  <c r="AK27" i="1"/>
  <c r="A27" i="1"/>
  <c r="AI26" i="1"/>
  <c r="AG26" i="1"/>
  <c r="AH26" i="1"/>
  <c r="AL26" i="1"/>
  <c r="AM26" i="1"/>
  <c r="AJ26" i="1"/>
  <c r="AK26" i="1"/>
  <c r="A26" i="1"/>
  <c r="AI25" i="1"/>
  <c r="AG25" i="1"/>
  <c r="AH25" i="1"/>
  <c r="AJ25" i="1"/>
  <c r="AK25" i="1"/>
  <c r="AL25" i="1"/>
  <c r="AM25" i="1"/>
  <c r="A25" i="1"/>
  <c r="AI24" i="1"/>
  <c r="AG24" i="1"/>
  <c r="AH24" i="1"/>
  <c r="AJ24" i="1"/>
  <c r="AK24" i="1"/>
  <c r="AL24" i="1"/>
  <c r="AM24" i="1"/>
  <c r="A24" i="1"/>
  <c r="AI23" i="1"/>
  <c r="AG23" i="1"/>
  <c r="AH23" i="1"/>
  <c r="AL23" i="1"/>
  <c r="AM23" i="1"/>
  <c r="AJ23" i="1"/>
  <c r="AK23" i="1"/>
  <c r="A23" i="1"/>
  <c r="AI22" i="1"/>
  <c r="AG22" i="1"/>
  <c r="AH22" i="1"/>
  <c r="AJ22" i="1"/>
  <c r="AK22" i="1"/>
  <c r="AL22" i="1"/>
  <c r="AM22" i="1"/>
  <c r="A22" i="1"/>
  <c r="AI21" i="1"/>
  <c r="AG21" i="1"/>
  <c r="AH21" i="1"/>
  <c r="AJ21" i="1"/>
  <c r="AK21" i="1"/>
  <c r="AL21" i="1"/>
  <c r="AM21" i="1"/>
  <c r="A21" i="1"/>
  <c r="AI19" i="1"/>
  <c r="AG19" i="1"/>
  <c r="AH19" i="1"/>
  <c r="AL19" i="1"/>
  <c r="AM19" i="1"/>
  <c r="AJ19" i="1"/>
  <c r="AK19" i="1"/>
  <c r="A19" i="1"/>
  <c r="AI18" i="1"/>
  <c r="AG18" i="1"/>
  <c r="AH18" i="1"/>
  <c r="AJ18" i="1"/>
  <c r="AK18" i="1"/>
  <c r="AL18" i="1"/>
  <c r="AM18" i="1"/>
  <c r="A18" i="1"/>
  <c r="AI17" i="1"/>
  <c r="AG17" i="1"/>
  <c r="AH17" i="1"/>
  <c r="AL17" i="1"/>
  <c r="AM17" i="1"/>
  <c r="AJ17" i="1"/>
  <c r="AK17" i="1"/>
  <c r="A17" i="1"/>
  <c r="AI16" i="1"/>
  <c r="AG16" i="1"/>
  <c r="AH16" i="1"/>
  <c r="AL16" i="1"/>
  <c r="AM16" i="1"/>
  <c r="AJ16" i="1"/>
  <c r="AK16" i="1"/>
  <c r="A16" i="1"/>
  <c r="AI15" i="1"/>
  <c r="AG15" i="1"/>
  <c r="AH15" i="1"/>
  <c r="AJ15" i="1"/>
  <c r="AK15" i="1"/>
  <c r="AL15" i="1"/>
  <c r="AM15" i="1"/>
  <c r="A15" i="1"/>
  <c r="AI14" i="1"/>
  <c r="AG14" i="1"/>
  <c r="AH14" i="1"/>
  <c r="AJ14" i="1"/>
  <c r="AK14" i="1"/>
  <c r="AL14" i="1"/>
  <c r="AM14" i="1"/>
  <c r="A14" i="1"/>
  <c r="AI13" i="1"/>
  <c r="AG13" i="1"/>
  <c r="AH13" i="1"/>
  <c r="AJ13" i="1"/>
  <c r="AK13" i="1"/>
  <c r="AL13" i="1"/>
  <c r="AM13" i="1"/>
  <c r="A13" i="1"/>
  <c r="AI12" i="1"/>
  <c r="AG12" i="1"/>
  <c r="AH12" i="1"/>
  <c r="AJ12" i="1"/>
  <c r="AK12" i="1"/>
  <c r="AL12" i="1"/>
  <c r="AM12" i="1"/>
  <c r="A12" i="1"/>
  <c r="AI11" i="1"/>
  <c r="AG11" i="1"/>
  <c r="AH11" i="1"/>
  <c r="AL11" i="1"/>
  <c r="AM11" i="1"/>
  <c r="AJ11" i="1"/>
  <c r="AK11" i="1"/>
  <c r="A11" i="1"/>
  <c r="AI10" i="1"/>
  <c r="AG10" i="1"/>
  <c r="AH10" i="1"/>
  <c r="AL10" i="1"/>
  <c r="AM10" i="1"/>
  <c r="AJ10" i="1"/>
  <c r="AK10" i="1"/>
  <c r="A10" i="1"/>
  <c r="AI9" i="1"/>
  <c r="AG9" i="1"/>
  <c r="AH9" i="1"/>
  <c r="AL9" i="1"/>
  <c r="AM9" i="1"/>
  <c r="AJ9" i="1"/>
  <c r="AK9" i="1"/>
  <c r="A9" i="1"/>
  <c r="AI8" i="1"/>
  <c r="AG8" i="1"/>
  <c r="AH8" i="1"/>
  <c r="AL8" i="1"/>
  <c r="AM8" i="1"/>
  <c r="AJ8" i="1"/>
  <c r="AK8" i="1"/>
  <c r="A8" i="1"/>
  <c r="AI7" i="1"/>
  <c r="AG7" i="1"/>
  <c r="AH7" i="1"/>
  <c r="AJ7" i="1"/>
  <c r="AK7" i="1"/>
  <c r="AL7" i="1"/>
  <c r="AM7" i="1"/>
  <c r="A7" i="1"/>
  <c r="AI6" i="1"/>
  <c r="AG6" i="1"/>
  <c r="AH6" i="1"/>
  <c r="AL6" i="1"/>
  <c r="AM6" i="1"/>
  <c r="AJ6" i="1"/>
  <c r="AK6" i="1"/>
  <c r="A6" i="1"/>
  <c r="AI5" i="1"/>
  <c r="AG5" i="1"/>
  <c r="AH5" i="1"/>
  <c r="AL5" i="1"/>
  <c r="AM5" i="1"/>
  <c r="AJ5" i="1"/>
  <c r="AK5" i="1"/>
  <c r="A5" i="1"/>
  <c r="AI4" i="1"/>
  <c r="AG4" i="1"/>
  <c r="AH4" i="1"/>
  <c r="AJ4" i="1"/>
  <c r="AK4" i="1"/>
  <c r="AL4" i="1"/>
  <c r="AM4" i="1"/>
  <c r="A4" i="1"/>
  <c r="AI3" i="1"/>
  <c r="AG3" i="1"/>
  <c r="AH3" i="1"/>
  <c r="AJ3" i="1"/>
  <c r="AK3" i="1"/>
  <c r="AL3" i="1"/>
  <c r="AM3" i="1"/>
  <c r="A3" i="1"/>
  <c r="AI2" i="1"/>
  <c r="AG2" i="1"/>
  <c r="AH2" i="1"/>
  <c r="AJ2" i="1"/>
  <c r="AK2" i="1"/>
  <c r="AL2" i="1"/>
  <c r="AM2" i="1"/>
  <c r="A2" i="1"/>
</calcChain>
</file>

<file path=xl/sharedStrings.xml><?xml version="1.0" encoding="utf-8"?>
<sst xmlns="http://schemas.openxmlformats.org/spreadsheetml/2006/main" count="352" uniqueCount="173">
  <si>
    <t>仕入先
コード</t>
    <rPh sb="0" eb="2">
      <t>シイレ</t>
    </rPh>
    <rPh sb="2" eb="3">
      <t>サキ</t>
    </rPh>
    <phoneticPr fontId="2"/>
  </si>
  <si>
    <t>工区</t>
    <rPh sb="0" eb="2">
      <t>コウク</t>
    </rPh>
    <phoneticPr fontId="2"/>
  </si>
  <si>
    <t>仕入先名</t>
    <phoneticPr fontId="2"/>
  </si>
  <si>
    <t>発送場所名</t>
  </si>
  <si>
    <t>受入</t>
    <phoneticPr fontId="2"/>
  </si>
  <si>
    <t>納入先</t>
    <rPh sb="0" eb="3">
      <t>ノウニュウサキ</t>
    </rPh>
    <phoneticPr fontId="2"/>
  </si>
  <si>
    <t>1便</t>
    <rPh sb="1" eb="2">
      <t>ビン</t>
    </rPh>
    <phoneticPr fontId="2"/>
  </si>
  <si>
    <t>2便</t>
    <rPh sb="1" eb="2">
      <t>ビン</t>
    </rPh>
    <phoneticPr fontId="2"/>
  </si>
  <si>
    <t>3便</t>
    <rPh sb="1" eb="2">
      <t>ビン</t>
    </rPh>
    <phoneticPr fontId="2"/>
  </si>
  <si>
    <t>4便</t>
    <rPh sb="1" eb="2">
      <t>ビン</t>
    </rPh>
    <phoneticPr fontId="2"/>
  </si>
  <si>
    <t>5便</t>
    <rPh sb="1" eb="2">
      <t>ビン</t>
    </rPh>
    <phoneticPr fontId="2"/>
  </si>
  <si>
    <t>6便</t>
    <rPh sb="1" eb="2">
      <t>ビン</t>
    </rPh>
    <phoneticPr fontId="2"/>
  </si>
  <si>
    <t>7便</t>
    <rPh sb="1" eb="2">
      <t>ビン</t>
    </rPh>
    <phoneticPr fontId="2"/>
  </si>
  <si>
    <t>8便</t>
    <rPh sb="1" eb="2">
      <t>ビン</t>
    </rPh>
    <phoneticPr fontId="2"/>
  </si>
  <si>
    <t>9便</t>
    <rPh sb="1" eb="2">
      <t>ビン</t>
    </rPh>
    <phoneticPr fontId="2"/>
  </si>
  <si>
    <t>10便</t>
    <rPh sb="2" eb="3">
      <t>ビン</t>
    </rPh>
    <phoneticPr fontId="2"/>
  </si>
  <si>
    <t>11便</t>
    <rPh sb="2" eb="3">
      <t>ビン</t>
    </rPh>
    <phoneticPr fontId="2"/>
  </si>
  <si>
    <t>12便</t>
    <rPh sb="2" eb="3">
      <t>ビン</t>
    </rPh>
    <phoneticPr fontId="2"/>
  </si>
  <si>
    <t>13便</t>
    <rPh sb="2" eb="3">
      <t>ビン</t>
    </rPh>
    <phoneticPr fontId="2"/>
  </si>
  <si>
    <t>14便</t>
    <rPh sb="2" eb="3">
      <t>ビン</t>
    </rPh>
    <phoneticPr fontId="2"/>
  </si>
  <si>
    <t>15便</t>
    <rPh sb="2" eb="3">
      <t>ビン</t>
    </rPh>
    <phoneticPr fontId="2"/>
  </si>
  <si>
    <t>16便</t>
    <rPh sb="2" eb="3">
      <t>ビン</t>
    </rPh>
    <phoneticPr fontId="2"/>
  </si>
  <si>
    <t>17便</t>
    <rPh sb="2" eb="3">
      <t>ビン</t>
    </rPh>
    <phoneticPr fontId="2"/>
  </si>
  <si>
    <t>18便</t>
    <rPh sb="2" eb="3">
      <t>ビン</t>
    </rPh>
    <phoneticPr fontId="2"/>
  </si>
  <si>
    <t>19便</t>
    <rPh sb="2" eb="3">
      <t>ビン</t>
    </rPh>
    <phoneticPr fontId="2"/>
  </si>
  <si>
    <t>20便</t>
    <rPh sb="2" eb="3">
      <t>ビン</t>
    </rPh>
    <phoneticPr fontId="2"/>
  </si>
  <si>
    <t>21便</t>
    <rPh sb="2" eb="3">
      <t>ビン</t>
    </rPh>
    <phoneticPr fontId="2"/>
  </si>
  <si>
    <t>22便</t>
    <rPh sb="2" eb="3">
      <t>ビン</t>
    </rPh>
    <phoneticPr fontId="2"/>
  </si>
  <si>
    <t>23便</t>
    <rPh sb="2" eb="3">
      <t>ビン</t>
    </rPh>
    <phoneticPr fontId="2"/>
  </si>
  <si>
    <t>24便</t>
    <rPh sb="2" eb="3">
      <t>ビン</t>
    </rPh>
    <phoneticPr fontId="2"/>
  </si>
  <si>
    <t>最長便ピッチ時間
【h:mm】</t>
    <rPh sb="0" eb="2">
      <t>サイチョウ</t>
    </rPh>
    <rPh sb="2" eb="3">
      <t>ビン</t>
    </rPh>
    <rPh sb="6" eb="8">
      <t>ジカン</t>
    </rPh>
    <phoneticPr fontId="2"/>
  </si>
  <si>
    <t>最長便ピッチを
"分"へ変換
【分】</t>
    <rPh sb="0" eb="2">
      <t>サイチョウ</t>
    </rPh>
    <rPh sb="2" eb="3">
      <t>ビン</t>
    </rPh>
    <rPh sb="9" eb="10">
      <t>フン</t>
    </rPh>
    <rPh sb="12" eb="14">
      <t>ヘンカン</t>
    </rPh>
    <rPh sb="16" eb="17">
      <t>フン</t>
    </rPh>
    <phoneticPr fontId="2"/>
  </si>
  <si>
    <t>納入回数
【回】</t>
    <rPh sb="0" eb="2">
      <t>ノウニュウ</t>
    </rPh>
    <rPh sb="2" eb="4">
      <t>カイスウ</t>
    </rPh>
    <rPh sb="6" eb="7">
      <t>カイ</t>
    </rPh>
    <phoneticPr fontId="2"/>
  </si>
  <si>
    <t>等ピッチ時間
【分】</t>
    <rPh sb="0" eb="1">
      <t>トウ</t>
    </rPh>
    <rPh sb="4" eb="6">
      <t>ジカン</t>
    </rPh>
    <rPh sb="8" eb="9">
      <t>フン</t>
    </rPh>
    <phoneticPr fontId="2"/>
  </si>
  <si>
    <t>不等ピッチ時間
【分】</t>
    <rPh sb="0" eb="2">
      <t>フトウ</t>
    </rPh>
    <rPh sb="5" eb="7">
      <t>ジカン</t>
    </rPh>
    <rPh sb="9" eb="10">
      <t>フン</t>
    </rPh>
    <phoneticPr fontId="2"/>
  </si>
  <si>
    <t>1日1回納入省く
【分】</t>
    <rPh sb="1" eb="2">
      <t>ニチ</t>
    </rPh>
    <rPh sb="3" eb="4">
      <t>カイ</t>
    </rPh>
    <rPh sb="4" eb="6">
      <t>ノウニュウ</t>
    </rPh>
    <rPh sb="6" eb="7">
      <t>ハブ</t>
    </rPh>
    <rPh sb="10" eb="11">
      <t>フン</t>
    </rPh>
    <phoneticPr fontId="2"/>
  </si>
  <si>
    <t>不等ピッチ係数
【日】</t>
    <rPh sb="0" eb="2">
      <t>フトウ</t>
    </rPh>
    <rPh sb="5" eb="7">
      <t>ケイスウ</t>
    </rPh>
    <rPh sb="9" eb="10">
      <t>ニチ</t>
    </rPh>
    <phoneticPr fontId="2"/>
  </si>
  <si>
    <t>0001</t>
  </si>
  <si>
    <t>12</t>
  </si>
  <si>
    <t>アイシン精機（株）</t>
  </si>
  <si>
    <t>半田工場</t>
  </si>
  <si>
    <t>1Y</t>
    <phoneticPr fontId="2"/>
  </si>
  <si>
    <t>カリツー西尾東経由</t>
    <rPh sb="4" eb="6">
      <t>ニシオ</t>
    </rPh>
    <rPh sb="6" eb="7">
      <t>ヒガシ</t>
    </rPh>
    <rPh sb="7" eb="9">
      <t>ケイユ</t>
    </rPh>
    <phoneticPr fontId="2"/>
  </si>
  <si>
    <t>着時刻</t>
    <rPh sb="0" eb="1">
      <t>チャク</t>
    </rPh>
    <rPh sb="1" eb="3">
      <t>ジコク</t>
    </rPh>
    <phoneticPr fontId="2"/>
  </si>
  <si>
    <t>0024</t>
  </si>
  <si>
    <t>01</t>
  </si>
  <si>
    <t>（株）青山製作所</t>
  </si>
  <si>
    <t/>
  </si>
  <si>
    <t>0030</t>
  </si>
  <si>
    <t>（株）浅賀井製作所</t>
  </si>
  <si>
    <t>安城工場</t>
  </si>
  <si>
    <t>0038</t>
  </si>
  <si>
    <t>（株）旭工業所</t>
  </si>
  <si>
    <t>本社工場</t>
  </si>
  <si>
    <t>0155</t>
  </si>
  <si>
    <t>愛産樹脂工業（株）</t>
  </si>
  <si>
    <t>安城第1工場直納</t>
    <rPh sb="0" eb="2">
      <t>アンジョウ</t>
    </rPh>
    <rPh sb="2" eb="3">
      <t>ダイ</t>
    </rPh>
    <rPh sb="4" eb="6">
      <t>コウジョウ</t>
    </rPh>
    <rPh sb="6" eb="8">
      <t>チョクノウ</t>
    </rPh>
    <phoneticPr fontId="2"/>
  </si>
  <si>
    <t>0208</t>
  </si>
  <si>
    <t>石黒ゴム工業（株）</t>
  </si>
  <si>
    <t>0226</t>
  </si>
  <si>
    <t>伊藤金属工業（株）</t>
  </si>
  <si>
    <t>0810</t>
  </si>
  <si>
    <t>（株）オーハシテクニカ</t>
  </si>
  <si>
    <t>1Y</t>
    <phoneticPr fontId="2"/>
  </si>
  <si>
    <t>0816</t>
  </si>
  <si>
    <t>大橋鉄工（株）</t>
  </si>
  <si>
    <t>0831</t>
  </si>
  <si>
    <t>岡谷鋼機（株）</t>
  </si>
  <si>
    <t>刈谷支店</t>
  </si>
  <si>
    <t>1Y</t>
    <phoneticPr fontId="2"/>
  </si>
  <si>
    <t>1Y</t>
    <phoneticPr fontId="2"/>
  </si>
  <si>
    <t>0834</t>
  </si>
  <si>
    <t>小川工業（株）</t>
  </si>
  <si>
    <t>1Y</t>
    <phoneticPr fontId="2"/>
  </si>
  <si>
    <t>0930</t>
  </si>
  <si>
    <t>（株）オンド</t>
  </si>
  <si>
    <t>1014</t>
  </si>
  <si>
    <t>（株）ギフ加藤製作所</t>
  </si>
  <si>
    <t>本社工場（ＡＷ発行拠点）</t>
  </si>
  <si>
    <t>1Y</t>
    <phoneticPr fontId="2"/>
  </si>
  <si>
    <t>1042</t>
  </si>
  <si>
    <t>04</t>
  </si>
  <si>
    <t>マレリ（株）</t>
  </si>
  <si>
    <t>澁澤倉庫</t>
  </si>
  <si>
    <t>1814</t>
  </si>
  <si>
    <t>02</t>
  </si>
  <si>
    <t>（株）ジェイテクト</t>
  </si>
  <si>
    <t>香川工場</t>
  </si>
  <si>
    <t>1821</t>
  </si>
  <si>
    <t>五興商事（株）</t>
  </si>
  <si>
    <t>2017</t>
  </si>
  <si>
    <t>03</t>
  </si>
  <si>
    <t>佐藤工業（株）</t>
  </si>
  <si>
    <t>藤塗装</t>
  </si>
  <si>
    <t>2020</t>
  </si>
  <si>
    <t>サトープレス工業（株）</t>
  </si>
  <si>
    <t>1Y</t>
    <phoneticPr fontId="2"/>
  </si>
  <si>
    <t>2036</t>
  </si>
  <si>
    <t>三共鋼業（株）</t>
  </si>
  <si>
    <t>東浦南工場</t>
  </si>
  <si>
    <t>2038</t>
  </si>
  <si>
    <t>06</t>
  </si>
  <si>
    <t>アイシン機工（株）</t>
  </si>
  <si>
    <t>吉良工場</t>
  </si>
  <si>
    <t>2041</t>
  </si>
  <si>
    <t>アイシン・エィ・ダブリュ工業（株）</t>
  </si>
  <si>
    <t>2242</t>
  </si>
  <si>
    <t>新光ゴム工業（株）</t>
  </si>
  <si>
    <t>本社</t>
  </si>
  <si>
    <t>2408</t>
  </si>
  <si>
    <t>（株）杉浦製作所</t>
  </si>
  <si>
    <t>2411</t>
  </si>
  <si>
    <t>アイコー（株）</t>
  </si>
  <si>
    <t>2502</t>
  </si>
  <si>
    <t>住友商事（株）鉄鋼部輸送機材</t>
  </si>
  <si>
    <t>鉄鋼部輸送機材</t>
  </si>
  <si>
    <t>1Y</t>
    <phoneticPr fontId="2"/>
  </si>
  <si>
    <t>1Y</t>
    <phoneticPr fontId="2"/>
  </si>
  <si>
    <t>2506</t>
  </si>
  <si>
    <t>住友電装（株）</t>
  </si>
  <si>
    <t>1Y</t>
    <phoneticPr fontId="2"/>
  </si>
  <si>
    <t>1Y</t>
    <phoneticPr fontId="2"/>
  </si>
  <si>
    <t>四日市物流センター</t>
  </si>
  <si>
    <t>1Y</t>
    <phoneticPr fontId="2"/>
  </si>
  <si>
    <t>2508</t>
  </si>
  <si>
    <t>住友電気工業（株）</t>
  </si>
  <si>
    <t>3102</t>
  </si>
  <si>
    <t>多摩川精機販売（株）</t>
  </si>
  <si>
    <t>1Y</t>
    <phoneticPr fontId="2"/>
  </si>
  <si>
    <t>3236</t>
  </si>
  <si>
    <t>中庸スプリング（株）</t>
  </si>
  <si>
    <t>1Y</t>
    <phoneticPr fontId="2"/>
  </si>
  <si>
    <t>3407</t>
  </si>
  <si>
    <t>（株）槌屋</t>
  </si>
  <si>
    <t>知立工場</t>
  </si>
  <si>
    <t>3836</t>
  </si>
  <si>
    <t>（株）東郷製作所</t>
  </si>
  <si>
    <t>1Y</t>
    <phoneticPr fontId="2"/>
  </si>
  <si>
    <t>3880</t>
  </si>
  <si>
    <t>（株）ＢｌｕＥ　Ｎｅｘｕｓ</t>
  </si>
  <si>
    <t>デンソー　安城製作所</t>
  </si>
  <si>
    <t>4125</t>
  </si>
  <si>
    <t>ナミコー（株）</t>
  </si>
  <si>
    <t>4241</t>
  </si>
  <si>
    <t>ＮＯＫ（株）</t>
  </si>
  <si>
    <t>4267</t>
  </si>
  <si>
    <t>（株）バルカー</t>
  </si>
  <si>
    <t>豊田営業所</t>
  </si>
  <si>
    <t>4287</t>
  </si>
  <si>
    <t>日本精工（株）</t>
  </si>
  <si>
    <t>三河分室</t>
  </si>
  <si>
    <t>6065</t>
  </si>
  <si>
    <t>（株）松尾製作所</t>
  </si>
  <si>
    <t>1Y</t>
    <phoneticPr fontId="2"/>
  </si>
  <si>
    <t>6095</t>
  </si>
  <si>
    <t>ミズショー（株）</t>
  </si>
  <si>
    <t>三河支店</t>
  </si>
  <si>
    <t>6103</t>
  </si>
  <si>
    <t>（株）水野鉄工所</t>
  </si>
  <si>
    <t>1Y</t>
    <phoneticPr fontId="2"/>
  </si>
  <si>
    <t>6454</t>
  </si>
  <si>
    <t>（株）ムロコーポレーション</t>
  </si>
  <si>
    <t>7002</t>
  </si>
  <si>
    <t>矢崎総業（株）</t>
  </si>
  <si>
    <t>7042</t>
  </si>
  <si>
    <t>（株）メタルテック</t>
  </si>
  <si>
    <t>9407</t>
  </si>
  <si>
    <t>（株）ニフコ</t>
  </si>
  <si>
    <t>名古屋事業所</t>
  </si>
  <si>
    <t>1Y</t>
    <phoneticPr fontId="2"/>
  </si>
  <si>
    <t>9470</t>
  </si>
  <si>
    <t>サンコール（株）</t>
  </si>
  <si>
    <t>豊田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</si>
</sst>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&quot;分&quot;"/>
    <numFmt numFmtId="178" formatCode="0&quot;回&quot;"/>
    <numFmt numFmtId="179" formatCode="0.0&quot;分&quot;"/>
  </numFmts>
  <fonts count="4" x14ac:knownFonts="1"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1" fillId="0" borderId="0" xfId="1">
      <alignment vertical="center"/>
    </xf>
    <xf numFmtId="20" fontId="1" fillId="0" borderId="0" xfId="1" applyNumberFormat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2" xfId="1" applyBorder="1">
      <alignment vertical="center"/>
    </xf>
    <xf numFmtId="20" fontId="1" fillId="0" borderId="1" xfId="1" applyNumberFormat="1" applyBorder="1">
      <alignment vertical="center"/>
    </xf>
    <xf numFmtId="177" fontId="1" fillId="0" borderId="1" xfId="1" applyNumberFormat="1" applyBorder="1">
      <alignment vertical="center"/>
    </xf>
    <xf numFmtId="178" fontId="1" fillId="0" borderId="1" xfId="1" applyNumberFormat="1" applyBorder="1">
      <alignment vertical="center"/>
    </xf>
    <xf numFmtId="179" fontId="1" fillId="0" borderId="1" xfId="1" applyNumberFormat="1" applyFont="1" applyBorder="1">
      <alignment vertical="center"/>
    </xf>
    <xf numFmtId="179" fontId="1" fillId="0" borderId="3" xfId="1" applyNumberFormat="1" applyFont="1" applyBorder="1">
      <alignment vertical="center"/>
    </xf>
    <xf numFmtId="0" fontId="3" fillId="3" borderId="1" xfId="1" applyFont="1" applyFill="1" applyBorder="1">
      <alignment vertical="center"/>
    </xf>
    <xf numFmtId="0" fontId="1" fillId="4" borderId="0" xfId="1" applyFill="1">
      <alignment vertical="center"/>
    </xf>
    <xf numFmtId="0" fontId="0" fillId="4" borderId="1" xfId="0" applyFill="1" applyBorder="1" applyAlignment="1">
      <alignment vertical="center"/>
    </xf>
    <xf numFmtId="0" fontId="1" fillId="4" borderId="2" xfId="1" applyFill="1" applyBorder="1">
      <alignment vertical="center"/>
    </xf>
    <xf numFmtId="20" fontId="1" fillId="4" borderId="1" xfId="1" applyNumberFormat="1" applyFill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163285</xdr:colOff>
      <xdr:row>16</xdr:row>
      <xdr:rowOff>0</xdr:rowOff>
    </xdr:from>
    <xdr:to>
      <xdr:col>17</xdr:col>
      <xdr:colOff>489857</xdr:colOff>
      <xdr:row>20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11263085" y="8218714"/>
          <a:ext cx="3501572" cy="1716314"/>
        </a:xfrm>
        <a:prstGeom prst="wedgeRectCallout">
          <a:avLst>
            <a:gd name="adj1" fmla="val -53375"/>
            <a:gd name="adj2" fmla="val 65021"/>
          </a:avLst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便時刻</a:t>
          </a:r>
          <a:endParaRPr kumimoji="1" lang="en-US" altLang="ja-JP" sz="1100"/>
        </a:p>
        <a:p>
          <a:r>
            <a:rPr kumimoji="1" lang="en-US" altLang="ja-JP" sz="1100"/>
            <a:t>1035 1435 18:10 22:40 2:50 6:00</a:t>
          </a:r>
        </a:p>
        <a:p>
          <a:r>
            <a:rPr kumimoji="1" lang="en-US" altLang="ja-JP" sz="1100"/>
            <a:t>5:00 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abSelected="1" topLeftCell="A17" workbookViewId="0">
      <selection activeCell="F55" sqref="F55"/>
    </sheetView>
  </sheetViews>
  <sheetFormatPr baseColWidth="12" defaultColWidth="9" defaultRowHeight="17" x14ac:dyDescent="0"/>
  <cols>
    <col min="1" max="1" width="7.1640625" style="1" bestFit="1" customWidth="1"/>
    <col min="2" max="2" width="11.1640625" style="1" bestFit="1" customWidth="1"/>
    <col min="3" max="3" width="9.33203125" style="1" bestFit="1" customWidth="1"/>
    <col min="4" max="4" width="28.1640625" style="1" bestFit="1" customWidth="1"/>
    <col min="5" max="5" width="22.5" style="1" bestFit="1" customWidth="1"/>
    <col min="6" max="6" width="9.33203125" style="1" bestFit="1" customWidth="1"/>
    <col min="7" max="7" width="17.83203125" style="1" bestFit="1" customWidth="1"/>
    <col min="8" max="8" width="6.83203125" style="1" bestFit="1" customWidth="1"/>
    <col min="9" max="17" width="8.33203125" style="1" bestFit="1" customWidth="1"/>
    <col min="18" max="32" width="9.33203125" style="1" bestFit="1" customWidth="1"/>
    <col min="33" max="33" width="20.1640625" style="1" bestFit="1" customWidth="1"/>
    <col min="34" max="34" width="17.83203125" style="1" bestFit="1" customWidth="1"/>
    <col min="35" max="35" width="13.1640625" style="1" bestFit="1" customWidth="1"/>
    <col min="36" max="36" width="33.33203125" style="1" bestFit="1" customWidth="1"/>
    <col min="37" max="37" width="18.1640625" style="1" bestFit="1" customWidth="1"/>
    <col min="38" max="38" width="18.5" style="1" bestFit="1" customWidth="1"/>
    <col min="39" max="39" width="18.83203125" style="1" bestFit="1" customWidth="1"/>
    <col min="40" max="16384" width="9" style="1"/>
  </cols>
  <sheetData>
    <row r="1" spans="1:39" s="5" customFormat="1" ht="41"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6" t="s">
        <v>36</v>
      </c>
    </row>
    <row r="2" spans="1:39" ht="18">
      <c r="A2" s="1" t="str">
        <f>B2&amp;C2</f>
        <v>000112</v>
      </c>
      <c r="B2" s="7" t="s">
        <v>37</v>
      </c>
      <c r="C2" s="7" t="s">
        <v>38</v>
      </c>
      <c r="D2" s="7" t="s">
        <v>39</v>
      </c>
      <c r="E2" s="7" t="s">
        <v>40</v>
      </c>
      <c r="F2" s="7" t="s">
        <v>41</v>
      </c>
      <c r="G2" s="7" t="s">
        <v>42</v>
      </c>
      <c r="H2" s="8" t="s">
        <v>43</v>
      </c>
      <c r="I2" s="9">
        <v>0.4375</v>
      </c>
      <c r="J2" s="9">
        <v>0.61111111111111105</v>
      </c>
      <c r="K2" s="9">
        <v>0.875</v>
      </c>
      <c r="L2" s="9">
        <v>1.0902777777777779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 t="e">
        <f>MAX(#REF!)</f>
        <v>#REF!</v>
      </c>
      <c r="AH2" s="10" t="e">
        <f>AG2*24*60</f>
        <v>#REF!</v>
      </c>
      <c r="AI2" s="11">
        <f>COUNTA(I2:AF2)</f>
        <v>4</v>
      </c>
      <c r="AJ2" s="12" t="e">
        <f>ROUNDUP(#REF!/AI2,1)</f>
        <v>#REF!</v>
      </c>
      <c r="AK2" s="13" t="e">
        <f>AH2-AJ2</f>
        <v>#REF!</v>
      </c>
      <c r="AL2" s="12" t="e">
        <f>IF(AI2&gt;1,AK2,AH2)</f>
        <v>#REF!</v>
      </c>
      <c r="AM2" s="14" t="e">
        <f>ROUNDUP(AL2/#REF!,2)</f>
        <v>#REF!</v>
      </c>
    </row>
    <row r="3" spans="1:39" ht="18">
      <c r="A3" s="1" t="str">
        <f t="shared" ref="A3:A33" si="0">B3&amp;C3</f>
        <v>002401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41</v>
      </c>
      <c r="G3" s="7" t="s">
        <v>42</v>
      </c>
      <c r="H3" s="8" t="s">
        <v>43</v>
      </c>
      <c r="I3" s="9">
        <v>0.29166666666666669</v>
      </c>
      <c r="J3" s="9">
        <v>0.47222222222222227</v>
      </c>
      <c r="K3" s="9">
        <v>0.62152777777777779</v>
      </c>
      <c r="L3" s="9">
        <v>0.81944444444444453</v>
      </c>
      <c r="M3" s="9">
        <v>0.95833333333333337</v>
      </c>
      <c r="N3" s="9">
        <v>1.125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 t="e">
        <f>MAX(#REF!)</f>
        <v>#REF!</v>
      </c>
      <c r="AH3" s="10" t="e">
        <f>AG3*24*60</f>
        <v>#REF!</v>
      </c>
      <c r="AI3" s="11">
        <f>COUNTA(I3:AF3)</f>
        <v>6</v>
      </c>
      <c r="AJ3" s="12" t="e">
        <f>ROUNDUP(#REF!/AI3,1)</f>
        <v>#REF!</v>
      </c>
      <c r="AK3" s="13" t="e">
        <f t="shared" ref="AK3" si="1">AH3-AJ3</f>
        <v>#REF!</v>
      </c>
      <c r="AL3" s="12" t="e">
        <f t="shared" ref="AL3" si="2">IF(AI3&gt;1,AK3,AH3)</f>
        <v>#REF!</v>
      </c>
      <c r="AM3" s="14" t="e">
        <f>ROUNDUP(AL3/#REF!,2)</f>
        <v>#REF!</v>
      </c>
    </row>
    <row r="4" spans="1:39" ht="18">
      <c r="A4" s="1" t="str">
        <f t="shared" si="0"/>
        <v>003001</v>
      </c>
      <c r="B4" s="7" t="s">
        <v>48</v>
      </c>
      <c r="C4" s="7" t="s">
        <v>45</v>
      </c>
      <c r="D4" s="7" t="s">
        <v>49</v>
      </c>
      <c r="E4" s="7" t="s">
        <v>50</v>
      </c>
      <c r="F4" s="7" t="s">
        <v>41</v>
      </c>
      <c r="G4" s="7" t="s">
        <v>42</v>
      </c>
      <c r="H4" s="8" t="s">
        <v>43</v>
      </c>
      <c r="I4" s="9">
        <v>0.40972222222222227</v>
      </c>
      <c r="J4" s="9">
        <v>0.63194444444444442</v>
      </c>
      <c r="K4" s="9">
        <v>0.89583333333333337</v>
      </c>
      <c r="L4" s="9">
        <v>1.1041666666666667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 t="e">
        <f>MAX(#REF!)</f>
        <v>#REF!</v>
      </c>
      <c r="AH4" s="10" t="e">
        <f>AG4*24*60</f>
        <v>#REF!</v>
      </c>
      <c r="AI4" s="11">
        <f>COUNTA(I4:AF4)</f>
        <v>4</v>
      </c>
      <c r="AJ4" s="12" t="e">
        <f>ROUNDUP(#REF!/AI4,1)</f>
        <v>#REF!</v>
      </c>
      <c r="AK4" s="13" t="e">
        <f t="shared" ref="AK4" si="3">AH4-AJ4</f>
        <v>#REF!</v>
      </c>
      <c r="AL4" s="12" t="e">
        <f t="shared" ref="AL4" si="4">IF(AI4&gt;1,AK4,AH4)</f>
        <v>#REF!</v>
      </c>
      <c r="AM4" s="14" t="e">
        <f>ROUNDUP(AL4/#REF!,2)</f>
        <v>#REF!</v>
      </c>
    </row>
    <row r="5" spans="1:39" ht="18">
      <c r="A5" s="1" t="str">
        <f t="shared" si="0"/>
        <v>003801</v>
      </c>
      <c r="B5" s="7" t="s">
        <v>51</v>
      </c>
      <c r="C5" s="7" t="s">
        <v>45</v>
      </c>
      <c r="D5" s="7" t="s">
        <v>52</v>
      </c>
      <c r="E5" s="7" t="s">
        <v>53</v>
      </c>
      <c r="F5" s="7" t="s">
        <v>41</v>
      </c>
      <c r="G5" s="7" t="s">
        <v>42</v>
      </c>
      <c r="H5" s="8" t="s">
        <v>43</v>
      </c>
      <c r="I5" s="9">
        <v>0.69444444444444453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>MAX(#REF!)</f>
        <v>#REF!</v>
      </c>
      <c r="AH5" s="10" t="e">
        <f>AG5*24*60</f>
        <v>#REF!</v>
      </c>
      <c r="AI5" s="11">
        <f>COUNTA(I5:AF5)</f>
        <v>1</v>
      </c>
      <c r="AJ5" s="12" t="e">
        <f>ROUNDUP(#REF!/AI5,1)</f>
        <v>#REF!</v>
      </c>
      <c r="AK5" s="13" t="e">
        <f t="shared" ref="AK5" si="5">AH5-AJ5</f>
        <v>#REF!</v>
      </c>
      <c r="AL5" s="12" t="e">
        <f t="shared" ref="AL5" si="6">IF(AI5&gt;1,AK5,AH5)</f>
        <v>#REF!</v>
      </c>
      <c r="AM5" s="14" t="e">
        <f>ROUNDUP(AL5/#REF!,2)</f>
        <v>#REF!</v>
      </c>
    </row>
    <row r="6" spans="1:39" ht="18">
      <c r="A6" s="15" t="str">
        <f t="shared" si="0"/>
        <v>015501</v>
      </c>
      <c r="B6" s="16" t="s">
        <v>54</v>
      </c>
      <c r="C6" s="16" t="s">
        <v>45</v>
      </c>
      <c r="D6" s="16" t="s">
        <v>55</v>
      </c>
      <c r="E6" s="16" t="s">
        <v>53</v>
      </c>
      <c r="F6" s="16" t="s">
        <v>41</v>
      </c>
      <c r="G6" s="16" t="s">
        <v>56</v>
      </c>
      <c r="H6" s="17" t="s">
        <v>43</v>
      </c>
      <c r="I6" s="18">
        <v>0.625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9" t="e">
        <f>MAX(#REF!)</f>
        <v>#REF!</v>
      </c>
      <c r="AH6" s="10" t="e">
        <f>AG6*24*60</f>
        <v>#REF!</v>
      </c>
      <c r="AI6" s="11">
        <f>COUNTA(I6:AF6)</f>
        <v>1</v>
      </c>
      <c r="AJ6" s="12" t="e">
        <f>ROUNDUP(#REF!/AI6,1)</f>
        <v>#REF!</v>
      </c>
      <c r="AK6" s="13" t="e">
        <f t="shared" ref="AK6" si="7">AH6-AJ6</f>
        <v>#REF!</v>
      </c>
      <c r="AL6" s="12" t="e">
        <f t="shared" ref="AL6" si="8">IF(AI6&gt;1,AK6,AH6)</f>
        <v>#REF!</v>
      </c>
      <c r="AM6" s="14" t="e">
        <f>ROUNDUP(AL6/#REF!,2)</f>
        <v>#REF!</v>
      </c>
    </row>
    <row r="7" spans="1:39" ht="18">
      <c r="A7" s="1" t="str">
        <f t="shared" si="0"/>
        <v>020801</v>
      </c>
      <c r="B7" s="7" t="s">
        <v>57</v>
      </c>
      <c r="C7" s="7" t="s">
        <v>45</v>
      </c>
      <c r="D7" s="7" t="s">
        <v>58</v>
      </c>
      <c r="E7" s="7" t="s">
        <v>47</v>
      </c>
      <c r="F7" s="7" t="s">
        <v>41</v>
      </c>
      <c r="G7" s="7" t="s">
        <v>42</v>
      </c>
      <c r="H7" s="8" t="s">
        <v>43</v>
      </c>
      <c r="I7" s="9">
        <v>0.36458333333333331</v>
      </c>
      <c r="J7" s="9">
        <v>0.58333333333333337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>MAX(#REF!)</f>
        <v>#REF!</v>
      </c>
      <c r="AH7" s="10" t="e">
        <f>AG7*24*60</f>
        <v>#REF!</v>
      </c>
      <c r="AI7" s="11">
        <f>COUNTA(I7:AF7)</f>
        <v>2</v>
      </c>
      <c r="AJ7" s="12" t="e">
        <f>ROUNDUP(#REF!/AI7,1)</f>
        <v>#REF!</v>
      </c>
      <c r="AK7" s="13" t="e">
        <f t="shared" ref="AK7" si="9">AH7-AJ7</f>
        <v>#REF!</v>
      </c>
      <c r="AL7" s="12" t="e">
        <f t="shared" ref="AL7" si="10">IF(AI7&gt;1,AK7,AH7)</f>
        <v>#REF!</v>
      </c>
      <c r="AM7" s="14" t="e">
        <f>ROUNDUP(AL7/#REF!,2)</f>
        <v>#REF!</v>
      </c>
    </row>
    <row r="8" spans="1:39" ht="18">
      <c r="A8" s="1" t="str">
        <f t="shared" si="0"/>
        <v>022601</v>
      </c>
      <c r="B8" s="7" t="s">
        <v>59</v>
      </c>
      <c r="C8" s="7" t="s">
        <v>45</v>
      </c>
      <c r="D8" s="7" t="s">
        <v>60</v>
      </c>
      <c r="E8" s="7" t="s">
        <v>47</v>
      </c>
      <c r="F8" s="7" t="s">
        <v>41</v>
      </c>
      <c r="G8" s="7" t="s">
        <v>42</v>
      </c>
      <c r="H8" s="8" t="s">
        <v>43</v>
      </c>
      <c r="I8" s="9">
        <v>0.54166666666666663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>MAX(#REF!)</f>
        <v>#REF!</v>
      </c>
      <c r="AH8" s="10" t="e">
        <f>AG8*24*60</f>
        <v>#REF!</v>
      </c>
      <c r="AI8" s="11">
        <f>COUNTA(I8:AF8)</f>
        <v>1</v>
      </c>
      <c r="AJ8" s="12" t="e">
        <f>ROUNDUP(#REF!/AI8,1)</f>
        <v>#REF!</v>
      </c>
      <c r="AK8" s="13" t="e">
        <f t="shared" ref="AK8" si="11">AH8-AJ8</f>
        <v>#REF!</v>
      </c>
      <c r="AL8" s="12" t="e">
        <f t="shared" ref="AL8" si="12">IF(AI8&gt;1,AK8,AH8)</f>
        <v>#REF!</v>
      </c>
      <c r="AM8" s="14" t="e">
        <f>ROUNDUP(AL8/#REF!,2)</f>
        <v>#REF!</v>
      </c>
    </row>
    <row r="9" spans="1:39" ht="18">
      <c r="A9" s="1" t="str">
        <f t="shared" si="0"/>
        <v>081001</v>
      </c>
      <c r="B9" s="7" t="s">
        <v>61</v>
      </c>
      <c r="C9" s="7" t="s">
        <v>45</v>
      </c>
      <c r="D9" s="7" t="s">
        <v>62</v>
      </c>
      <c r="E9" s="7" t="s">
        <v>47</v>
      </c>
      <c r="F9" s="7" t="s">
        <v>41</v>
      </c>
      <c r="G9" s="7" t="s">
        <v>42</v>
      </c>
      <c r="H9" s="8" t="s">
        <v>43</v>
      </c>
      <c r="I9" s="9">
        <v>0.63888888888888895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>MAX(#REF!)</f>
        <v>#REF!</v>
      </c>
      <c r="AH9" s="10" t="e">
        <f>AG9*24*60</f>
        <v>#REF!</v>
      </c>
      <c r="AI9" s="11">
        <f>COUNTA(I9:AF9)</f>
        <v>1</v>
      </c>
      <c r="AJ9" s="12" t="e">
        <f>ROUNDUP(#REF!/AI9,1)</f>
        <v>#REF!</v>
      </c>
      <c r="AK9" s="13" t="e">
        <f t="shared" ref="AK9" si="13">AH9-AJ9</f>
        <v>#REF!</v>
      </c>
      <c r="AL9" s="12" t="e">
        <f t="shared" ref="AL9" si="14">IF(AI9&gt;1,AK9,AH9)</f>
        <v>#REF!</v>
      </c>
      <c r="AM9" s="14" t="e">
        <f>ROUNDUP(AL9/#REF!,2)</f>
        <v>#REF!</v>
      </c>
    </row>
    <row r="10" spans="1:39" ht="18">
      <c r="A10" s="1" t="str">
        <f t="shared" si="0"/>
        <v>081601</v>
      </c>
      <c r="B10" s="7" t="s">
        <v>64</v>
      </c>
      <c r="C10" s="7" t="s">
        <v>45</v>
      </c>
      <c r="D10" s="7" t="s">
        <v>65</v>
      </c>
      <c r="E10" s="7" t="s">
        <v>47</v>
      </c>
      <c r="F10" s="7" t="s">
        <v>63</v>
      </c>
      <c r="G10" s="7" t="s">
        <v>42</v>
      </c>
      <c r="H10" s="8" t="s">
        <v>43</v>
      </c>
      <c r="I10" s="9">
        <v>0.68055555555555547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>MAX(#REF!)</f>
        <v>#REF!</v>
      </c>
      <c r="AH10" s="10" t="e">
        <f>AG10*24*60</f>
        <v>#REF!</v>
      </c>
      <c r="AI10" s="11">
        <f>COUNTA(I10:AF10)</f>
        <v>1</v>
      </c>
      <c r="AJ10" s="12" t="e">
        <f>ROUNDUP(#REF!/AI10,1)</f>
        <v>#REF!</v>
      </c>
      <c r="AK10" s="13" t="e">
        <f t="shared" ref="AK10" si="15">AH10-AJ10</f>
        <v>#REF!</v>
      </c>
      <c r="AL10" s="12" t="e">
        <f t="shared" ref="AL10" si="16">IF(AI10&gt;1,AK10,AH10)</f>
        <v>#REF!</v>
      </c>
      <c r="AM10" s="14" t="e">
        <f>ROUNDUP(AL10/#REF!,2)</f>
        <v>#REF!</v>
      </c>
    </row>
    <row r="11" spans="1:39" ht="18">
      <c r="A11" s="1" t="str">
        <f t="shared" si="0"/>
        <v>083101</v>
      </c>
      <c r="B11" s="7" t="s">
        <v>66</v>
      </c>
      <c r="C11" s="7" t="s">
        <v>45</v>
      </c>
      <c r="D11" s="7" t="s">
        <v>67</v>
      </c>
      <c r="E11" s="7" t="s">
        <v>68</v>
      </c>
      <c r="F11" s="7" t="s">
        <v>69</v>
      </c>
      <c r="G11" s="7" t="s">
        <v>42</v>
      </c>
      <c r="H11" s="8" t="s">
        <v>43</v>
      </c>
      <c r="I11" s="9">
        <v>0.90972222222222221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>MAX(#REF!)</f>
        <v>#REF!</v>
      </c>
      <c r="AH11" s="10" t="e">
        <f>AG11*24*60</f>
        <v>#REF!</v>
      </c>
      <c r="AI11" s="11">
        <f>COUNTA(I11:AF11)</f>
        <v>1</v>
      </c>
      <c r="AJ11" s="12" t="e">
        <f>ROUNDUP(#REF!/AI11,1)</f>
        <v>#REF!</v>
      </c>
      <c r="AK11" s="13" t="e">
        <f t="shared" ref="AK11" si="17">AH11-AJ11</f>
        <v>#REF!</v>
      </c>
      <c r="AL11" s="12" t="e">
        <f t="shared" ref="AL11" si="18">IF(AI11&gt;1,AK11,AH11)</f>
        <v>#REF!</v>
      </c>
      <c r="AM11" s="14" t="e">
        <f>ROUNDUP(AL11/#REF!,2)</f>
        <v>#REF!</v>
      </c>
    </row>
    <row r="12" spans="1:39" ht="18">
      <c r="A12" s="1" t="str">
        <f t="shared" si="0"/>
        <v>083401</v>
      </c>
      <c r="B12" s="7" t="s">
        <v>71</v>
      </c>
      <c r="C12" s="7" t="s">
        <v>45</v>
      </c>
      <c r="D12" s="7" t="s">
        <v>72</v>
      </c>
      <c r="E12" s="7" t="s">
        <v>47</v>
      </c>
      <c r="F12" s="7" t="s">
        <v>73</v>
      </c>
      <c r="G12" s="7" t="s">
        <v>42</v>
      </c>
      <c r="H12" s="8" t="s">
        <v>43</v>
      </c>
      <c r="I12" s="9">
        <v>0.58680555555555558</v>
      </c>
      <c r="J12" s="9">
        <v>1.0555555555555556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>MAX(#REF!)</f>
        <v>#REF!</v>
      </c>
      <c r="AH12" s="10" t="e">
        <f>AG12*24*60</f>
        <v>#REF!</v>
      </c>
      <c r="AI12" s="11">
        <f>COUNTA(I12:AF12)</f>
        <v>2</v>
      </c>
      <c r="AJ12" s="12" t="e">
        <f>ROUNDUP(#REF!/AI12,1)</f>
        <v>#REF!</v>
      </c>
      <c r="AK12" s="13" t="e">
        <f t="shared" ref="AK12" si="19">AH12-AJ12</f>
        <v>#REF!</v>
      </c>
      <c r="AL12" s="12" t="e">
        <f t="shared" ref="AL12" si="20">IF(AI12&gt;1,AK12,AH12)</f>
        <v>#REF!</v>
      </c>
      <c r="AM12" s="14" t="e">
        <f>ROUNDUP(AL12/#REF!,2)</f>
        <v>#REF!</v>
      </c>
    </row>
    <row r="13" spans="1:39" ht="18">
      <c r="A13" s="1" t="str">
        <f t="shared" si="0"/>
        <v>093001</v>
      </c>
      <c r="B13" s="7" t="s">
        <v>74</v>
      </c>
      <c r="C13" s="7" t="s">
        <v>45</v>
      </c>
      <c r="D13" s="7" t="s">
        <v>75</v>
      </c>
      <c r="E13" s="7" t="s">
        <v>53</v>
      </c>
      <c r="F13" s="7" t="s">
        <v>41</v>
      </c>
      <c r="G13" s="7" t="s">
        <v>42</v>
      </c>
      <c r="H13" s="8" t="s">
        <v>43</v>
      </c>
      <c r="I13" s="9">
        <v>0.39583333333333331</v>
      </c>
      <c r="J13" s="9">
        <v>0.5</v>
      </c>
      <c r="K13" s="9">
        <v>0.58333333333333337</v>
      </c>
      <c r="L13" s="9">
        <v>0.6875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>MAX(#REF!)</f>
        <v>#REF!</v>
      </c>
      <c r="AH13" s="10" t="e">
        <f>AG13*24*60</f>
        <v>#REF!</v>
      </c>
      <c r="AI13" s="11">
        <f>COUNTA(I13:AF13)</f>
        <v>4</v>
      </c>
      <c r="AJ13" s="12" t="e">
        <f>ROUNDUP(#REF!/AI13,1)</f>
        <v>#REF!</v>
      </c>
      <c r="AK13" s="13" t="e">
        <f t="shared" ref="AK13" si="21">AH13-AJ13</f>
        <v>#REF!</v>
      </c>
      <c r="AL13" s="12" t="e">
        <f t="shared" ref="AL13" si="22">IF(AI13&gt;1,AK13,AH13)</f>
        <v>#REF!</v>
      </c>
      <c r="AM13" s="14" t="e">
        <f>ROUNDUP(AL13/#REF!,2)</f>
        <v>#REF!</v>
      </c>
    </row>
    <row r="14" spans="1:39" ht="18">
      <c r="A14" s="1" t="str">
        <f t="shared" si="0"/>
        <v>101401</v>
      </c>
      <c r="B14" s="7" t="s">
        <v>76</v>
      </c>
      <c r="C14" s="7" t="s">
        <v>45</v>
      </c>
      <c r="D14" s="7" t="s">
        <v>77</v>
      </c>
      <c r="E14" s="7" t="s">
        <v>78</v>
      </c>
      <c r="F14" s="7" t="s">
        <v>79</v>
      </c>
      <c r="G14" s="7" t="s">
        <v>42</v>
      </c>
      <c r="H14" s="8" t="s">
        <v>43</v>
      </c>
      <c r="I14" s="9">
        <v>0.52083333333333337</v>
      </c>
      <c r="J14" s="9">
        <v>0.98263888888888884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>MAX(#REF!)</f>
        <v>#REF!</v>
      </c>
      <c r="AH14" s="10" t="e">
        <f>AG14*24*60</f>
        <v>#REF!</v>
      </c>
      <c r="AI14" s="11">
        <f>COUNTA(I14:AF14)</f>
        <v>2</v>
      </c>
      <c r="AJ14" s="12" t="e">
        <f>ROUNDUP(#REF!/AI14,1)</f>
        <v>#REF!</v>
      </c>
      <c r="AK14" s="13" t="e">
        <f t="shared" ref="AK14" si="23">AH14-AJ14</f>
        <v>#REF!</v>
      </c>
      <c r="AL14" s="12" t="e">
        <f t="shared" ref="AL14" si="24">IF(AI14&gt;1,AK14,AH14)</f>
        <v>#REF!</v>
      </c>
      <c r="AM14" s="14" t="e">
        <f>ROUNDUP(AL14/#REF!,2)</f>
        <v>#REF!</v>
      </c>
    </row>
    <row r="15" spans="1:39" ht="18">
      <c r="A15" s="1" t="str">
        <f t="shared" si="0"/>
        <v>104204</v>
      </c>
      <c r="B15" s="7" t="s">
        <v>80</v>
      </c>
      <c r="C15" s="7" t="s">
        <v>81</v>
      </c>
      <c r="D15" s="7" t="s">
        <v>82</v>
      </c>
      <c r="E15" s="7" t="s">
        <v>83</v>
      </c>
      <c r="F15" s="7" t="s">
        <v>41</v>
      </c>
      <c r="G15" s="7" t="s">
        <v>42</v>
      </c>
      <c r="H15" s="8" t="s">
        <v>43</v>
      </c>
      <c r="I15" s="9">
        <v>0.29166666666666669</v>
      </c>
      <c r="J15" s="9">
        <v>0.54166666666666663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>MAX(#REF!)</f>
        <v>#REF!</v>
      </c>
      <c r="AH15" s="10" t="e">
        <f>AG15*24*60</f>
        <v>#REF!</v>
      </c>
      <c r="AI15" s="11">
        <f>COUNTA(I15:AF15)</f>
        <v>2</v>
      </c>
      <c r="AJ15" s="12" t="e">
        <f>ROUNDUP(#REF!/AI15,1)</f>
        <v>#REF!</v>
      </c>
      <c r="AK15" s="13" t="e">
        <f t="shared" ref="AK15" si="25">AH15-AJ15</f>
        <v>#REF!</v>
      </c>
      <c r="AL15" s="12" t="e">
        <f t="shared" ref="AL15" si="26">IF(AI15&gt;1,AK15,AH15)</f>
        <v>#REF!</v>
      </c>
      <c r="AM15" s="14" t="e">
        <f>ROUNDUP(AL15/#REF!,2)</f>
        <v>#REF!</v>
      </c>
    </row>
    <row r="16" spans="1:39" ht="18">
      <c r="A16" s="1" t="str">
        <f t="shared" si="0"/>
        <v>181402</v>
      </c>
      <c r="B16" s="7" t="s">
        <v>84</v>
      </c>
      <c r="C16" s="7" t="s">
        <v>85</v>
      </c>
      <c r="D16" s="7" t="s">
        <v>86</v>
      </c>
      <c r="E16" s="7" t="s">
        <v>87</v>
      </c>
      <c r="F16" s="7" t="s">
        <v>41</v>
      </c>
      <c r="G16" s="7" t="s">
        <v>42</v>
      </c>
      <c r="H16" s="8" t="s">
        <v>43</v>
      </c>
      <c r="I16" s="9">
        <v>0.35416666666666669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>MAX(#REF!)</f>
        <v>#REF!</v>
      </c>
      <c r="AH16" s="10" t="e">
        <f>AG16*24*60</f>
        <v>#REF!</v>
      </c>
      <c r="AI16" s="11">
        <f>COUNTA(I16:AF16)</f>
        <v>1</v>
      </c>
      <c r="AJ16" s="12" t="e">
        <f>ROUNDUP(#REF!/AI16,1)</f>
        <v>#REF!</v>
      </c>
      <c r="AK16" s="13" t="e">
        <f t="shared" ref="AK16" si="27">AH16-AJ16</f>
        <v>#REF!</v>
      </c>
      <c r="AL16" s="12" t="e">
        <f t="shared" ref="AL16" si="28">IF(AI16&gt;1,AK16,AH16)</f>
        <v>#REF!</v>
      </c>
      <c r="AM16" s="14" t="e">
        <f>ROUNDUP(AL16/#REF!,2)</f>
        <v>#REF!</v>
      </c>
    </row>
    <row r="17" spans="1:39" ht="18">
      <c r="A17" s="1" t="str">
        <f t="shared" si="0"/>
        <v>182101</v>
      </c>
      <c r="B17" s="7" t="s">
        <v>88</v>
      </c>
      <c r="C17" s="7" t="s">
        <v>45</v>
      </c>
      <c r="D17" s="7" t="s">
        <v>89</v>
      </c>
      <c r="E17" s="7" t="s">
        <v>47</v>
      </c>
      <c r="F17" s="7" t="s">
        <v>41</v>
      </c>
      <c r="G17" s="7" t="s">
        <v>42</v>
      </c>
      <c r="H17" s="8" t="s">
        <v>43</v>
      </c>
      <c r="I17" s="9">
        <v>0.34722222222222227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>MAX(#REF!)</f>
        <v>#REF!</v>
      </c>
      <c r="AH17" s="10" t="e">
        <f>AG17*24*60</f>
        <v>#REF!</v>
      </c>
      <c r="AI17" s="11">
        <f>COUNTA(I17:AF17)</f>
        <v>1</v>
      </c>
      <c r="AJ17" s="12" t="e">
        <f>ROUNDUP(#REF!/AI17,1)</f>
        <v>#REF!</v>
      </c>
      <c r="AK17" s="13" t="e">
        <f t="shared" ref="AK17" si="29">AH17-AJ17</f>
        <v>#REF!</v>
      </c>
      <c r="AL17" s="12" t="e">
        <f t="shared" ref="AL17" si="30">IF(AI17&gt;1,AK17,AH17)</f>
        <v>#REF!</v>
      </c>
      <c r="AM17" s="14" t="e">
        <f>ROUNDUP(AL17/#REF!,2)</f>
        <v>#REF!</v>
      </c>
    </row>
    <row r="18" spans="1:39" ht="18">
      <c r="A18" s="1" t="str">
        <f t="shared" si="0"/>
        <v>201703</v>
      </c>
      <c r="B18" s="7" t="s">
        <v>90</v>
      </c>
      <c r="C18" s="7" t="s">
        <v>91</v>
      </c>
      <c r="D18" s="7" t="s">
        <v>92</v>
      </c>
      <c r="E18" s="7" t="s">
        <v>93</v>
      </c>
      <c r="F18" s="7" t="s">
        <v>41</v>
      </c>
      <c r="G18" s="7" t="s">
        <v>42</v>
      </c>
      <c r="H18" s="8" t="s">
        <v>43</v>
      </c>
      <c r="I18" s="9">
        <v>0.28125</v>
      </c>
      <c r="J18" s="9">
        <v>0.77083333333333337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>MAX(#REF!)</f>
        <v>#REF!</v>
      </c>
      <c r="AH18" s="10" t="e">
        <f>AG18*24*60</f>
        <v>#REF!</v>
      </c>
      <c r="AI18" s="11">
        <f>COUNTA(I18:AF18)</f>
        <v>2</v>
      </c>
      <c r="AJ18" s="12" t="e">
        <f>ROUNDUP(#REF!/AI18,1)</f>
        <v>#REF!</v>
      </c>
      <c r="AK18" s="13" t="e">
        <f t="shared" ref="AK18" si="31">AH18-AJ18</f>
        <v>#REF!</v>
      </c>
      <c r="AL18" s="12" t="e">
        <f t="shared" ref="AL18" si="32">IF(AI18&gt;1,AK18,AH18)</f>
        <v>#REF!</v>
      </c>
      <c r="AM18" s="14" t="e">
        <f>ROUNDUP(AL18/#REF!,2)</f>
        <v>#REF!</v>
      </c>
    </row>
    <row r="19" spans="1:39" ht="18">
      <c r="A19" s="1" t="str">
        <f t="shared" si="0"/>
        <v>202001</v>
      </c>
      <c r="B19" s="7" t="s">
        <v>94</v>
      </c>
      <c r="C19" s="7" t="s">
        <v>45</v>
      </c>
      <c r="D19" s="7" t="s">
        <v>95</v>
      </c>
      <c r="E19" s="7" t="s">
        <v>53</v>
      </c>
      <c r="F19" s="7" t="s">
        <v>96</v>
      </c>
      <c r="G19" s="7" t="s">
        <v>42</v>
      </c>
      <c r="H19" s="8" t="s">
        <v>43</v>
      </c>
      <c r="I19" s="9">
        <v>0.3888888888888889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>MAX(#REF!)</f>
        <v>#REF!</v>
      </c>
      <c r="AH19" s="10" t="e">
        <f>AG19*24*60</f>
        <v>#REF!</v>
      </c>
      <c r="AI19" s="11">
        <f>COUNTA(I19:AF19)</f>
        <v>1</v>
      </c>
      <c r="AJ19" s="12" t="e">
        <f>ROUNDUP(#REF!/AI19,1)</f>
        <v>#REF!</v>
      </c>
      <c r="AK19" s="13" t="e">
        <f t="shared" ref="AK19" si="33">AH19-AJ19</f>
        <v>#REF!</v>
      </c>
      <c r="AL19" s="12" t="e">
        <f t="shared" ref="AL19" si="34">IF(AI19&gt;1,AK19,AH19)</f>
        <v>#REF!</v>
      </c>
      <c r="AM19" s="14" t="e">
        <f>ROUNDUP(AL19/#REF!,2)</f>
        <v>#REF!</v>
      </c>
    </row>
    <row r="20" spans="1:39" ht="18">
      <c r="A20" s="1" t="str">
        <f t="shared" si="0"/>
        <v>203601</v>
      </c>
      <c r="B20" s="7" t="s">
        <v>97</v>
      </c>
      <c r="C20" s="7" t="s">
        <v>45</v>
      </c>
      <c r="D20" s="7" t="s">
        <v>98</v>
      </c>
      <c r="E20" s="7" t="s">
        <v>99</v>
      </c>
      <c r="F20" s="7" t="s">
        <v>41</v>
      </c>
      <c r="G20" s="7" t="s">
        <v>42</v>
      </c>
      <c r="H20" s="8" t="s">
        <v>43</v>
      </c>
      <c r="I20" s="9">
        <v>0.28472222222222221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>MAX(#REF!)</f>
        <v>#REF!</v>
      </c>
      <c r="AH20" s="10" t="e">
        <f>AG20*24*60</f>
        <v>#REF!</v>
      </c>
      <c r="AI20" s="11">
        <f>COUNTA(I20:AF20)</f>
        <v>1</v>
      </c>
      <c r="AJ20" s="12" t="e">
        <f>ROUNDUP(#REF!/AI20,1)</f>
        <v>#REF!</v>
      </c>
      <c r="AK20" s="13" t="e">
        <f t="shared" ref="AK20" si="35">AH20-AJ20</f>
        <v>#REF!</v>
      </c>
      <c r="AL20" s="12" t="e">
        <f t="shared" ref="AL20" si="36">IF(AI20&gt;1,AK20,AH20)</f>
        <v>#REF!</v>
      </c>
      <c r="AM20" s="14" t="e">
        <f>ROUNDUP(AL20/#REF!,2)</f>
        <v>#REF!</v>
      </c>
    </row>
    <row r="21" spans="1:39" ht="18">
      <c r="A21" s="1" t="str">
        <f t="shared" si="0"/>
        <v>203806</v>
      </c>
      <c r="B21" s="7" t="s">
        <v>100</v>
      </c>
      <c r="C21" s="7" t="s">
        <v>101</v>
      </c>
      <c r="D21" s="7" t="s">
        <v>102</v>
      </c>
      <c r="E21" s="7" t="s">
        <v>103</v>
      </c>
      <c r="F21" s="7" t="s">
        <v>41</v>
      </c>
      <c r="G21" s="7" t="s">
        <v>42</v>
      </c>
      <c r="H21" s="8" t="s">
        <v>43</v>
      </c>
      <c r="I21" s="9">
        <v>0.39583333333333331</v>
      </c>
      <c r="J21" s="9">
        <v>0.65277777777777779</v>
      </c>
      <c r="K21" s="9">
        <v>0.91666666666666663</v>
      </c>
      <c r="L21" s="9">
        <v>1.1666666666666667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>MAX(#REF!)</f>
        <v>#REF!</v>
      </c>
      <c r="AH21" s="10" t="e">
        <f>AG21*24*60</f>
        <v>#REF!</v>
      </c>
      <c r="AI21" s="11">
        <f>COUNTA(I21:AF21)</f>
        <v>4</v>
      </c>
      <c r="AJ21" s="12" t="e">
        <f>ROUNDUP(#REF!/AI21,1)</f>
        <v>#REF!</v>
      </c>
      <c r="AK21" s="13" t="e">
        <f t="shared" ref="AK21" si="37">AH21-AJ21</f>
        <v>#REF!</v>
      </c>
      <c r="AL21" s="12" t="e">
        <f t="shared" ref="AL21" si="38">IF(AI21&gt;1,AK21,AH21)</f>
        <v>#REF!</v>
      </c>
      <c r="AM21" s="14" t="e">
        <f>ROUNDUP(AL21/#REF!,2)</f>
        <v>#REF!</v>
      </c>
    </row>
    <row r="22" spans="1:39" ht="18">
      <c r="A22" s="15" t="str">
        <f t="shared" si="0"/>
        <v>204101</v>
      </c>
      <c r="B22" s="16" t="s">
        <v>104</v>
      </c>
      <c r="C22" s="16" t="s">
        <v>45</v>
      </c>
      <c r="D22" s="16" t="s">
        <v>105</v>
      </c>
      <c r="E22" s="16" t="s">
        <v>53</v>
      </c>
      <c r="F22" s="16" t="s">
        <v>41</v>
      </c>
      <c r="G22" s="16" t="s">
        <v>56</v>
      </c>
      <c r="H22" s="17" t="s">
        <v>43</v>
      </c>
      <c r="I22" s="18">
        <v>0.47222222222222227</v>
      </c>
      <c r="J22" s="18">
        <v>0.63888888888888895</v>
      </c>
      <c r="K22" s="18">
        <v>0.93055555555555547</v>
      </c>
      <c r="L22" s="18">
        <v>1.1388888888888888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9" t="e">
        <f>MAX(#REF!)</f>
        <v>#REF!</v>
      </c>
      <c r="AH22" s="10" t="e">
        <f>AG22*24*60</f>
        <v>#REF!</v>
      </c>
      <c r="AI22" s="11">
        <f>COUNTA(I22:AF22)</f>
        <v>4</v>
      </c>
      <c r="AJ22" s="12" t="e">
        <f>ROUNDUP(#REF!/AI22,1)</f>
        <v>#REF!</v>
      </c>
      <c r="AK22" s="13" t="e">
        <f t="shared" ref="AK22" si="39">AH22-AJ22</f>
        <v>#REF!</v>
      </c>
      <c r="AL22" s="12" t="e">
        <f t="shared" ref="AL22" si="40">IF(AI22&gt;1,AK22,AH22)</f>
        <v>#REF!</v>
      </c>
      <c r="AM22" s="14" t="e">
        <f>ROUNDUP(AL22/#REF!,2)</f>
        <v>#REF!</v>
      </c>
    </row>
    <row r="23" spans="1:39" ht="18">
      <c r="A23" s="15" t="str">
        <f t="shared" si="0"/>
        <v>224201</v>
      </c>
      <c r="B23" s="16" t="s">
        <v>106</v>
      </c>
      <c r="C23" s="16" t="s">
        <v>45</v>
      </c>
      <c r="D23" s="16" t="s">
        <v>107</v>
      </c>
      <c r="E23" s="16" t="s">
        <v>108</v>
      </c>
      <c r="F23" s="16" t="s">
        <v>70</v>
      </c>
      <c r="G23" s="16" t="s">
        <v>56</v>
      </c>
      <c r="H23" s="17" t="s">
        <v>43</v>
      </c>
      <c r="I23" s="18">
        <v>0.625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9" t="e">
        <f>MAX(#REF!)</f>
        <v>#REF!</v>
      </c>
      <c r="AH23" s="10" t="e">
        <f>AG23*24*60</f>
        <v>#REF!</v>
      </c>
      <c r="AI23" s="11">
        <f>COUNTA(I23:AF23)</f>
        <v>1</v>
      </c>
      <c r="AJ23" s="12" t="e">
        <f>ROUNDUP(#REF!/AI23,1)</f>
        <v>#REF!</v>
      </c>
      <c r="AK23" s="13" t="e">
        <f t="shared" ref="AK23" si="41">AH23-AJ23</f>
        <v>#REF!</v>
      </c>
      <c r="AL23" s="12" t="e">
        <f t="shared" ref="AL23" si="42">IF(AI23&gt;1,AK23,AH23)</f>
        <v>#REF!</v>
      </c>
      <c r="AM23" s="14" t="e">
        <f>ROUNDUP(AL23/#REF!,2)</f>
        <v>#REF!</v>
      </c>
    </row>
    <row r="24" spans="1:39" ht="18">
      <c r="A24" s="1" t="str">
        <f t="shared" si="0"/>
        <v>240801</v>
      </c>
      <c r="B24" s="7" t="s">
        <v>109</v>
      </c>
      <c r="C24" s="7" t="s">
        <v>45</v>
      </c>
      <c r="D24" s="7" t="s">
        <v>110</v>
      </c>
      <c r="E24" s="7" t="s">
        <v>47</v>
      </c>
      <c r="F24" s="7" t="s">
        <v>41</v>
      </c>
      <c r="G24" s="7" t="s">
        <v>42</v>
      </c>
      <c r="H24" s="8" t="s">
        <v>43</v>
      </c>
      <c r="I24" s="9">
        <v>0.3888888888888889</v>
      </c>
      <c r="J24" s="9">
        <v>0.74305555555555547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>MAX(#REF!)</f>
        <v>#REF!</v>
      </c>
      <c r="AH24" s="10" t="e">
        <f>AG24*24*60</f>
        <v>#REF!</v>
      </c>
      <c r="AI24" s="11">
        <f>COUNTA(I24:AF24)</f>
        <v>2</v>
      </c>
      <c r="AJ24" s="12" t="e">
        <f>ROUNDUP(#REF!/AI24,1)</f>
        <v>#REF!</v>
      </c>
      <c r="AK24" s="13" t="e">
        <f t="shared" ref="AK24" si="43">AH24-AJ24</f>
        <v>#REF!</v>
      </c>
      <c r="AL24" s="12" t="e">
        <f t="shared" ref="AL24" si="44">IF(AI24&gt;1,AK24,AH24)</f>
        <v>#REF!</v>
      </c>
      <c r="AM24" s="14" t="e">
        <f>ROUNDUP(AL24/#REF!,2)</f>
        <v>#REF!</v>
      </c>
    </row>
    <row r="25" spans="1:39" ht="18">
      <c r="A25" s="1" t="str">
        <f t="shared" si="0"/>
        <v>241101</v>
      </c>
      <c r="B25" s="7" t="s">
        <v>111</v>
      </c>
      <c r="C25" s="7" t="s">
        <v>45</v>
      </c>
      <c r="D25" s="7" t="s">
        <v>112</v>
      </c>
      <c r="E25" s="7" t="s">
        <v>47</v>
      </c>
      <c r="F25" s="7" t="s">
        <v>41</v>
      </c>
      <c r="G25" s="7" t="s">
        <v>42</v>
      </c>
      <c r="H25" s="8" t="s">
        <v>43</v>
      </c>
      <c r="I25" s="9">
        <v>0.3888888888888889</v>
      </c>
      <c r="J25" s="9">
        <v>0.58680555555555558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>MAX(#REF!)</f>
        <v>#REF!</v>
      </c>
      <c r="AH25" s="10" t="e">
        <f>AG25*24*60</f>
        <v>#REF!</v>
      </c>
      <c r="AI25" s="11">
        <f>COUNTA(I25:AF25)</f>
        <v>2</v>
      </c>
      <c r="AJ25" s="12" t="e">
        <f>ROUNDUP(#REF!/AI25,1)</f>
        <v>#REF!</v>
      </c>
      <c r="AK25" s="13" t="e">
        <f t="shared" ref="AK25" si="45">AH25-AJ25</f>
        <v>#REF!</v>
      </c>
      <c r="AL25" s="12" t="e">
        <f t="shared" ref="AL25" si="46">IF(AI25&gt;1,AK25,AH25)</f>
        <v>#REF!</v>
      </c>
      <c r="AM25" s="14" t="e">
        <f>ROUNDUP(AL25/#REF!,2)</f>
        <v>#REF!</v>
      </c>
    </row>
    <row r="26" spans="1:39" ht="18">
      <c r="A26" s="1" t="str">
        <f t="shared" si="0"/>
        <v>250201</v>
      </c>
      <c r="B26" s="7" t="s">
        <v>113</v>
      </c>
      <c r="C26" s="7" t="s">
        <v>45</v>
      </c>
      <c r="D26" s="7" t="s">
        <v>114</v>
      </c>
      <c r="E26" s="7" t="s">
        <v>115</v>
      </c>
      <c r="F26" s="7" t="s">
        <v>116</v>
      </c>
      <c r="G26" s="7" t="s">
        <v>42</v>
      </c>
      <c r="H26" s="8" t="s">
        <v>43</v>
      </c>
      <c r="I26" s="9">
        <v>0.98611111111111116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>MAX(#REF!)</f>
        <v>#REF!</v>
      </c>
      <c r="AH26" s="10" t="e">
        <f>AG26*24*60</f>
        <v>#REF!</v>
      </c>
      <c r="AI26" s="11">
        <f>COUNTA(I26:AF26)</f>
        <v>1</v>
      </c>
      <c r="AJ26" s="12" t="e">
        <f>ROUNDUP(#REF!/AI26,1)</f>
        <v>#REF!</v>
      </c>
      <c r="AK26" s="13" t="e">
        <f t="shared" ref="AK26" si="47">AH26-AJ26</f>
        <v>#REF!</v>
      </c>
      <c r="AL26" s="12" t="e">
        <f t="shared" ref="AL26" si="48">IF(AI26&gt;1,AK26,AH26)</f>
        <v>#REF!</v>
      </c>
      <c r="AM26" s="14" t="e">
        <f>ROUNDUP(AL26/#REF!,2)</f>
        <v>#REF!</v>
      </c>
    </row>
    <row r="27" spans="1:39" ht="18">
      <c r="A27" s="1" t="str">
        <f t="shared" si="0"/>
        <v>250601</v>
      </c>
      <c r="B27" s="7" t="s">
        <v>118</v>
      </c>
      <c r="C27" s="7" t="s">
        <v>45</v>
      </c>
      <c r="D27" s="7" t="s">
        <v>119</v>
      </c>
      <c r="E27" s="7" t="s">
        <v>47</v>
      </c>
      <c r="F27" s="7" t="s">
        <v>120</v>
      </c>
      <c r="G27" s="7" t="s">
        <v>42</v>
      </c>
      <c r="H27" s="8" t="s">
        <v>43</v>
      </c>
      <c r="I27" s="9">
        <v>0.52777777777777779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>MAX(#REF!)</f>
        <v>#REF!</v>
      </c>
      <c r="AH27" s="10" t="e">
        <f>AG27*24*60</f>
        <v>#REF!</v>
      </c>
      <c r="AI27" s="11">
        <f>COUNTA(I27:AF27)</f>
        <v>1</v>
      </c>
      <c r="AJ27" s="12" t="e">
        <f>ROUNDUP(#REF!/AI27,1)</f>
        <v>#REF!</v>
      </c>
      <c r="AK27" s="13" t="e">
        <f t="shared" ref="AK27" si="49">AH27-AJ27</f>
        <v>#REF!</v>
      </c>
      <c r="AL27" s="12" t="e">
        <f t="shared" ref="AL27" si="50">IF(AI27&gt;1,AK27,AH27)</f>
        <v>#REF!</v>
      </c>
      <c r="AM27" s="14" t="e">
        <f>ROUNDUP(AL27/#REF!,2)</f>
        <v>#REF!</v>
      </c>
    </row>
    <row r="28" spans="1:39" ht="18">
      <c r="A28" s="15" t="str">
        <f t="shared" si="0"/>
        <v>250604</v>
      </c>
      <c r="B28" s="16" t="s">
        <v>118</v>
      </c>
      <c r="C28" s="16" t="s">
        <v>81</v>
      </c>
      <c r="D28" s="16" t="s">
        <v>119</v>
      </c>
      <c r="E28" s="16" t="s">
        <v>122</v>
      </c>
      <c r="F28" s="16" t="s">
        <v>123</v>
      </c>
      <c r="G28" s="16" t="s">
        <v>56</v>
      </c>
      <c r="H28" s="17" t="s">
        <v>43</v>
      </c>
      <c r="I28" s="18">
        <v>0.625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9" t="e">
        <f>MAX(#REF!)</f>
        <v>#REF!</v>
      </c>
      <c r="AH28" s="10" t="e">
        <f>AG28*24*60</f>
        <v>#REF!</v>
      </c>
      <c r="AI28" s="11">
        <f>COUNTA(I28:AF28)</f>
        <v>1</v>
      </c>
      <c r="AJ28" s="12" t="e">
        <f>ROUNDUP(#REF!/AI28,1)</f>
        <v>#REF!</v>
      </c>
      <c r="AK28" s="13" t="e">
        <f t="shared" ref="AK28" si="51">AH28-AJ28</f>
        <v>#REF!</v>
      </c>
      <c r="AL28" s="12" t="e">
        <f t="shared" ref="AL28" si="52">IF(AI28&gt;1,AK28,AH28)</f>
        <v>#REF!</v>
      </c>
      <c r="AM28" s="14" t="e">
        <f>ROUNDUP(AL28/#REF!,2)</f>
        <v>#REF!</v>
      </c>
    </row>
    <row r="29" spans="1:39" ht="18">
      <c r="A29" s="1" t="str">
        <f t="shared" si="0"/>
        <v>250801</v>
      </c>
      <c r="B29" s="7" t="s">
        <v>124</v>
      </c>
      <c r="C29" s="7" t="s">
        <v>45</v>
      </c>
      <c r="D29" s="7" t="s">
        <v>125</v>
      </c>
      <c r="E29" s="7" t="s">
        <v>47</v>
      </c>
      <c r="F29" s="7" t="s">
        <v>121</v>
      </c>
      <c r="G29" s="7" t="s">
        <v>42</v>
      </c>
      <c r="H29" s="8" t="s">
        <v>43</v>
      </c>
      <c r="I29" s="9">
        <v>0.52777777777777779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>MAX(#REF!)</f>
        <v>#REF!</v>
      </c>
      <c r="AH29" s="10" t="e">
        <f>AG29*24*60</f>
        <v>#REF!</v>
      </c>
      <c r="AI29" s="11">
        <f>COUNTA(I29:AF29)</f>
        <v>1</v>
      </c>
      <c r="AJ29" s="12" t="e">
        <f>ROUNDUP(#REF!/AI29,1)</f>
        <v>#REF!</v>
      </c>
      <c r="AK29" s="13" t="e">
        <f t="shared" ref="AK29" si="53">AH29-AJ29</f>
        <v>#REF!</v>
      </c>
      <c r="AL29" s="12" t="e">
        <f t="shared" ref="AL29" si="54">IF(AI29&gt;1,AK29,AH29)</f>
        <v>#REF!</v>
      </c>
      <c r="AM29" s="14" t="e">
        <f>ROUNDUP(AL29/#REF!,2)</f>
        <v>#REF!</v>
      </c>
    </row>
    <row r="30" spans="1:39" ht="18">
      <c r="A30" s="1" t="str">
        <f t="shared" si="0"/>
        <v>310201</v>
      </c>
      <c r="B30" s="7" t="s">
        <v>126</v>
      </c>
      <c r="C30" s="7" t="s">
        <v>45</v>
      </c>
      <c r="D30" s="7" t="s">
        <v>127</v>
      </c>
      <c r="E30" s="7" t="s">
        <v>47</v>
      </c>
      <c r="F30" s="7" t="s">
        <v>128</v>
      </c>
      <c r="G30" s="7" t="s">
        <v>42</v>
      </c>
      <c r="H30" s="8" t="s">
        <v>43</v>
      </c>
      <c r="I30" s="9">
        <v>0.59027777777777779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>MAX(#REF!)</f>
        <v>#REF!</v>
      </c>
      <c r="AH30" s="10" t="e">
        <f>AG30*24*60</f>
        <v>#REF!</v>
      </c>
      <c r="AI30" s="11">
        <f>COUNTA(I30:AF30)</f>
        <v>1</v>
      </c>
      <c r="AJ30" s="12" t="e">
        <f>ROUNDUP(#REF!/AI30,1)</f>
        <v>#REF!</v>
      </c>
      <c r="AK30" s="13" t="e">
        <f t="shared" ref="AK30" si="55">AH30-AJ30</f>
        <v>#REF!</v>
      </c>
      <c r="AL30" s="12" t="e">
        <f t="shared" ref="AL30" si="56">IF(AI30&gt;1,AK30,AH30)</f>
        <v>#REF!</v>
      </c>
      <c r="AM30" s="14" t="e">
        <f>ROUNDUP(AL30/#REF!,2)</f>
        <v>#REF!</v>
      </c>
    </row>
    <row r="31" spans="1:39" ht="18">
      <c r="A31" s="1" t="str">
        <f t="shared" si="0"/>
        <v>323601</v>
      </c>
      <c r="B31" s="7" t="s">
        <v>129</v>
      </c>
      <c r="C31" s="7" t="s">
        <v>45</v>
      </c>
      <c r="D31" s="7" t="s">
        <v>130</v>
      </c>
      <c r="E31" s="7" t="s">
        <v>47</v>
      </c>
      <c r="F31" s="7" t="s">
        <v>131</v>
      </c>
      <c r="G31" s="7" t="s">
        <v>42</v>
      </c>
      <c r="H31" s="8" t="s">
        <v>43</v>
      </c>
      <c r="I31" s="9">
        <v>0.28125</v>
      </c>
      <c r="J31" s="9">
        <v>0.84027777777777779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>MAX(#REF!)</f>
        <v>#REF!</v>
      </c>
      <c r="AH31" s="10" t="e">
        <f>AG31*24*60</f>
        <v>#REF!</v>
      </c>
      <c r="AI31" s="11">
        <f>COUNTA(I31:AF31)</f>
        <v>2</v>
      </c>
      <c r="AJ31" s="12" t="e">
        <f>ROUNDUP(#REF!/AI31,1)</f>
        <v>#REF!</v>
      </c>
      <c r="AK31" s="13" t="e">
        <f t="shared" ref="AK31" si="57">AH31-AJ31</f>
        <v>#REF!</v>
      </c>
      <c r="AL31" s="12" t="e">
        <f t="shared" ref="AL31" si="58">IF(AI31&gt;1,AK31,AH31)</f>
        <v>#REF!</v>
      </c>
      <c r="AM31" s="14" t="e">
        <f>ROUNDUP(AL31/#REF!,2)</f>
        <v>#REF!</v>
      </c>
    </row>
    <row r="32" spans="1:39" ht="18">
      <c r="A32" s="1" t="str">
        <f t="shared" si="0"/>
        <v>340701</v>
      </c>
      <c r="B32" s="7" t="s">
        <v>132</v>
      </c>
      <c r="C32" s="7" t="s">
        <v>45</v>
      </c>
      <c r="D32" s="7" t="s">
        <v>133</v>
      </c>
      <c r="E32" s="7" t="s">
        <v>134</v>
      </c>
      <c r="F32" s="7" t="s">
        <v>128</v>
      </c>
      <c r="G32" s="7" t="s">
        <v>42</v>
      </c>
      <c r="H32" s="8" t="s">
        <v>43</v>
      </c>
      <c r="I32" s="9">
        <v>0.70138888888888884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>MAX(#REF!)</f>
        <v>#REF!</v>
      </c>
      <c r="AH32" s="10" t="e">
        <f>AG32*24*60</f>
        <v>#REF!</v>
      </c>
      <c r="AI32" s="11">
        <f>COUNTA(I32:AF32)</f>
        <v>1</v>
      </c>
      <c r="AJ32" s="12" t="e">
        <f>ROUNDUP(#REF!/AI32,1)</f>
        <v>#REF!</v>
      </c>
      <c r="AK32" s="13" t="e">
        <f t="shared" ref="AK32" si="59">AH32-AJ32</f>
        <v>#REF!</v>
      </c>
      <c r="AL32" s="12" t="e">
        <f t="shared" ref="AL32" si="60">IF(AI32&gt;1,AK32,AH32)</f>
        <v>#REF!</v>
      </c>
      <c r="AM32" s="14" t="e">
        <f>ROUNDUP(AL32/#REF!,2)</f>
        <v>#REF!</v>
      </c>
    </row>
    <row r="33" spans="1:39" ht="18">
      <c r="A33" s="1" t="str">
        <f t="shared" si="0"/>
        <v>383601</v>
      </c>
      <c r="B33" s="7" t="s">
        <v>135</v>
      </c>
      <c r="C33" s="7" t="s">
        <v>45</v>
      </c>
      <c r="D33" s="7" t="s">
        <v>136</v>
      </c>
      <c r="E33" s="7" t="s">
        <v>47</v>
      </c>
      <c r="F33" s="7" t="s">
        <v>137</v>
      </c>
      <c r="G33" s="7" t="s">
        <v>42</v>
      </c>
      <c r="H33" s="8" t="s">
        <v>43</v>
      </c>
      <c r="I33" s="9">
        <v>0.39583333333333331</v>
      </c>
      <c r="J33" s="9">
        <v>0.47222222222222227</v>
      </c>
      <c r="K33" s="9">
        <v>0.625</v>
      </c>
      <c r="L33" s="9">
        <v>0.72916666666666663</v>
      </c>
      <c r="M33" s="9">
        <v>0.875</v>
      </c>
      <c r="N33" s="9">
        <v>0.97222222222222221</v>
      </c>
      <c r="O33" s="9">
        <v>1.125</v>
      </c>
      <c r="P33" s="9">
        <v>1.2291666666666667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>MAX(#REF!)</f>
        <v>#REF!</v>
      </c>
      <c r="AH33" s="10" t="e">
        <f>AG33*24*60</f>
        <v>#REF!</v>
      </c>
      <c r="AI33" s="11">
        <f>COUNTA(I33:AF33)</f>
        <v>8</v>
      </c>
      <c r="AJ33" s="12" t="e">
        <f>ROUNDUP(#REF!/AI33,1)</f>
        <v>#REF!</v>
      </c>
      <c r="AK33" s="13" t="e">
        <f t="shared" ref="AK33" si="61">AH33-AJ33</f>
        <v>#REF!</v>
      </c>
      <c r="AL33" s="12" t="e">
        <f t="shared" ref="AL33" si="62">IF(AI33&gt;1,AK33,AH33)</f>
        <v>#REF!</v>
      </c>
      <c r="AM33" s="14" t="e">
        <f>ROUNDUP(AL33/#REF!,2)</f>
        <v>#REF!</v>
      </c>
    </row>
    <row r="34" spans="1:39" ht="18">
      <c r="A34" s="1" t="str">
        <f t="shared" ref="A34:A46" si="63">B34&amp;C34</f>
        <v>388001</v>
      </c>
      <c r="B34" s="7" t="s">
        <v>138</v>
      </c>
      <c r="C34" s="7" t="s">
        <v>45</v>
      </c>
      <c r="D34" s="7" t="s">
        <v>139</v>
      </c>
      <c r="E34" s="7" t="s">
        <v>140</v>
      </c>
      <c r="F34" s="7" t="s">
        <v>120</v>
      </c>
      <c r="G34" s="7" t="s">
        <v>42</v>
      </c>
      <c r="H34" s="8" t="s">
        <v>43</v>
      </c>
      <c r="I34" s="9">
        <v>0.34375</v>
      </c>
      <c r="J34" s="9">
        <v>0.59722222222222221</v>
      </c>
      <c r="K34" s="9">
        <v>0.87152777777777779</v>
      </c>
      <c r="L34" s="9">
        <v>0.1076388888888889</v>
      </c>
      <c r="M34" s="9">
        <v>0.15972222222222224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>MAX(#REF!)</f>
        <v>#REF!</v>
      </c>
      <c r="AH34" s="10" t="e">
        <f>AG34*24*60</f>
        <v>#REF!</v>
      </c>
      <c r="AI34" s="11">
        <f>COUNTA(I34:AF34)</f>
        <v>5</v>
      </c>
      <c r="AJ34" s="12" t="e">
        <f>ROUNDUP(#REF!/AI34,1)</f>
        <v>#REF!</v>
      </c>
      <c r="AK34" s="13" t="e">
        <f t="shared" ref="AK34" si="64">AH34-AJ34</f>
        <v>#REF!</v>
      </c>
      <c r="AL34" s="12" t="e">
        <f t="shared" ref="AL34" si="65">IF(AI34&gt;1,AK34,AH34)</f>
        <v>#REF!</v>
      </c>
      <c r="AM34" s="14" t="e">
        <f>ROUNDUP(AL34/#REF!,2)</f>
        <v>#REF!</v>
      </c>
    </row>
    <row r="35" spans="1:39" ht="18">
      <c r="A35" s="1" t="str">
        <f t="shared" si="63"/>
        <v>412501</v>
      </c>
      <c r="B35" s="7" t="s">
        <v>141</v>
      </c>
      <c r="C35" s="7" t="s">
        <v>45</v>
      </c>
      <c r="D35" s="7" t="s">
        <v>142</v>
      </c>
      <c r="E35" s="7" t="s">
        <v>47</v>
      </c>
      <c r="F35" s="7" t="s">
        <v>121</v>
      </c>
      <c r="G35" s="7" t="s">
        <v>42</v>
      </c>
      <c r="H35" s="8" t="s">
        <v>43</v>
      </c>
      <c r="I35" s="9">
        <v>0.5625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>MAX(#REF!)</f>
        <v>#REF!</v>
      </c>
      <c r="AH35" s="10" t="e">
        <f>AG35*24*60</f>
        <v>#REF!</v>
      </c>
      <c r="AI35" s="11">
        <f>COUNTA(I35:AF35)</f>
        <v>1</v>
      </c>
      <c r="AJ35" s="12" t="e">
        <f>ROUNDUP(#REF!/AI35,1)</f>
        <v>#REF!</v>
      </c>
      <c r="AK35" s="13" t="e">
        <f t="shared" ref="AK35" si="66">AH35-AJ35</f>
        <v>#REF!</v>
      </c>
      <c r="AL35" s="12" t="e">
        <f t="shared" ref="AL35" si="67">IF(AI35&gt;1,AK35,AH35)</f>
        <v>#REF!</v>
      </c>
      <c r="AM35" s="14" t="e">
        <f>ROUNDUP(AL35/#REF!,2)</f>
        <v>#REF!</v>
      </c>
    </row>
    <row r="36" spans="1:39" ht="18">
      <c r="A36" s="1" t="str">
        <f t="shared" si="63"/>
        <v>424101</v>
      </c>
      <c r="B36" s="7" t="s">
        <v>143</v>
      </c>
      <c r="C36" s="7" t="s">
        <v>45</v>
      </c>
      <c r="D36" s="7" t="s">
        <v>144</v>
      </c>
      <c r="E36" s="7" t="s">
        <v>47</v>
      </c>
      <c r="F36" s="7" t="s">
        <v>116</v>
      </c>
      <c r="G36" s="7" t="s">
        <v>42</v>
      </c>
      <c r="H36" s="8" t="s">
        <v>43</v>
      </c>
      <c r="I36" s="9">
        <v>0.38194444444444442</v>
      </c>
      <c r="J36" s="9">
        <v>0.83333333333333337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>MAX(#REF!)</f>
        <v>#REF!</v>
      </c>
      <c r="AH36" s="10" t="e">
        <f>AG36*24*60</f>
        <v>#REF!</v>
      </c>
      <c r="AI36" s="11">
        <f>COUNTA(I36:AF36)</f>
        <v>2</v>
      </c>
      <c r="AJ36" s="12" t="e">
        <f>ROUNDUP(#REF!/AI36,1)</f>
        <v>#REF!</v>
      </c>
      <c r="AK36" s="13" t="e">
        <f t="shared" ref="AK36" si="68">AH36-AJ36</f>
        <v>#REF!</v>
      </c>
      <c r="AL36" s="12" t="e">
        <f t="shared" ref="AL36" si="69">IF(AI36&gt;1,AK36,AH36)</f>
        <v>#REF!</v>
      </c>
      <c r="AM36" s="14" t="e">
        <f>ROUNDUP(AL36/#REF!,2)</f>
        <v>#REF!</v>
      </c>
    </row>
    <row r="37" spans="1:39" ht="18">
      <c r="A37" s="1" t="str">
        <f t="shared" si="63"/>
        <v>426701</v>
      </c>
      <c r="B37" s="7" t="s">
        <v>145</v>
      </c>
      <c r="C37" s="7" t="s">
        <v>45</v>
      </c>
      <c r="D37" s="7" t="s">
        <v>146</v>
      </c>
      <c r="E37" s="7" t="s">
        <v>147</v>
      </c>
      <c r="F37" s="7" t="s">
        <v>96</v>
      </c>
      <c r="G37" s="7" t="s">
        <v>42</v>
      </c>
      <c r="H37" s="8" t="s">
        <v>43</v>
      </c>
      <c r="I37" s="9">
        <v>0.33333333333333331</v>
      </c>
      <c r="J37" s="9">
        <v>0.60416666666666663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>MAX(#REF!)</f>
        <v>#REF!</v>
      </c>
      <c r="AH37" s="10" t="e">
        <f>AG37*24*60</f>
        <v>#REF!</v>
      </c>
      <c r="AI37" s="11">
        <f>COUNTA(I37:AF37)</f>
        <v>2</v>
      </c>
      <c r="AJ37" s="12" t="e">
        <f>ROUNDUP(#REF!/AI37,1)</f>
        <v>#REF!</v>
      </c>
      <c r="AK37" s="13" t="e">
        <f t="shared" ref="AK37" si="70">AH37-AJ37</f>
        <v>#REF!</v>
      </c>
      <c r="AL37" s="12" t="e">
        <f t="shared" ref="AL37" si="71">IF(AI37&gt;1,AK37,AH37)</f>
        <v>#REF!</v>
      </c>
      <c r="AM37" s="14" t="e">
        <f>ROUNDUP(AL37/#REF!,2)</f>
        <v>#REF!</v>
      </c>
    </row>
    <row r="38" spans="1:39" ht="18">
      <c r="A38" s="1" t="str">
        <f t="shared" si="63"/>
        <v>428702</v>
      </c>
      <c r="B38" s="7" t="s">
        <v>148</v>
      </c>
      <c r="C38" s="7" t="s">
        <v>85</v>
      </c>
      <c r="D38" s="7" t="s">
        <v>149</v>
      </c>
      <c r="E38" s="7" t="s">
        <v>150</v>
      </c>
      <c r="F38" s="7" t="s">
        <v>117</v>
      </c>
      <c r="G38" s="7" t="s">
        <v>42</v>
      </c>
      <c r="H38" s="8" t="s">
        <v>43</v>
      </c>
      <c r="I38" s="9">
        <v>0.35416666666666669</v>
      </c>
      <c r="J38" s="9">
        <v>0.4375</v>
      </c>
      <c r="K38" s="9">
        <v>0.5625</v>
      </c>
      <c r="L38" s="9">
        <v>0.64583333333333337</v>
      </c>
      <c r="M38" s="9">
        <v>0.91666666666666663</v>
      </c>
      <c r="N38" s="9">
        <v>1</v>
      </c>
      <c r="O38" s="9">
        <v>1.125</v>
      </c>
      <c r="P38" s="9">
        <v>1.2083333333333333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>MAX(#REF!)</f>
        <v>#REF!</v>
      </c>
      <c r="AH38" s="10" t="e">
        <f>AG38*24*60</f>
        <v>#REF!</v>
      </c>
      <c r="AI38" s="11">
        <f>COUNTA(I38:AF38)</f>
        <v>8</v>
      </c>
      <c r="AJ38" s="12" t="e">
        <f>ROUNDUP(#REF!/AI38,1)</f>
        <v>#REF!</v>
      </c>
      <c r="AK38" s="13" t="e">
        <f t="shared" ref="AK38" si="72">AH38-AJ38</f>
        <v>#REF!</v>
      </c>
      <c r="AL38" s="12" t="e">
        <f t="shared" ref="AL38" si="73">IF(AI38&gt;1,AK38,AH38)</f>
        <v>#REF!</v>
      </c>
      <c r="AM38" s="14" t="e">
        <f>ROUNDUP(AL38/#REF!,2)</f>
        <v>#REF!</v>
      </c>
    </row>
    <row r="39" spans="1:39" ht="18">
      <c r="A39" s="1" t="str">
        <f t="shared" si="63"/>
        <v>606501</v>
      </c>
      <c r="B39" s="7" t="s">
        <v>151</v>
      </c>
      <c r="C39" s="7" t="s">
        <v>45</v>
      </c>
      <c r="D39" s="7" t="s">
        <v>152</v>
      </c>
      <c r="E39" s="7" t="s">
        <v>47</v>
      </c>
      <c r="F39" s="7" t="s">
        <v>137</v>
      </c>
      <c r="G39" s="7" t="s">
        <v>42</v>
      </c>
      <c r="H39" s="8" t="s">
        <v>43</v>
      </c>
      <c r="I39" s="9">
        <v>0.5625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>MAX(#REF!)</f>
        <v>#REF!</v>
      </c>
      <c r="AH39" s="10" t="e">
        <f>AG39*24*60</f>
        <v>#REF!</v>
      </c>
      <c r="AI39" s="11">
        <f>COUNTA(I39:AF39)</f>
        <v>1</v>
      </c>
      <c r="AJ39" s="12" t="e">
        <f>ROUNDUP(#REF!/AI39,1)</f>
        <v>#REF!</v>
      </c>
      <c r="AK39" s="13" t="e">
        <f t="shared" ref="AK39" si="74">AH39-AJ39</f>
        <v>#REF!</v>
      </c>
      <c r="AL39" s="12" t="e">
        <f t="shared" ref="AL39" si="75">IF(AI39&gt;1,AK39,AH39)</f>
        <v>#REF!</v>
      </c>
      <c r="AM39" s="14" t="e">
        <f>ROUNDUP(AL39/#REF!,2)</f>
        <v>#REF!</v>
      </c>
    </row>
    <row r="40" spans="1:39" ht="18">
      <c r="A40" s="1" t="str">
        <f t="shared" si="63"/>
        <v>609501</v>
      </c>
      <c r="B40" s="7" t="s">
        <v>154</v>
      </c>
      <c r="C40" s="7" t="s">
        <v>45</v>
      </c>
      <c r="D40" s="7" t="s">
        <v>155</v>
      </c>
      <c r="E40" s="7" t="s">
        <v>156</v>
      </c>
      <c r="F40" s="7" t="s">
        <v>41</v>
      </c>
      <c r="G40" s="7" t="s">
        <v>42</v>
      </c>
      <c r="H40" s="8" t="s">
        <v>43</v>
      </c>
      <c r="I40" s="9">
        <v>0.58680555555555558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>MAX(#REF!)</f>
        <v>#REF!</v>
      </c>
      <c r="AH40" s="10" t="e">
        <f>AG40*24*60</f>
        <v>#REF!</v>
      </c>
      <c r="AI40" s="11">
        <f>COUNTA(I40:AF40)</f>
        <v>1</v>
      </c>
      <c r="AJ40" s="12" t="e">
        <f>ROUNDUP(#REF!/AI40,1)</f>
        <v>#REF!</v>
      </c>
      <c r="AK40" s="13" t="e">
        <f t="shared" ref="AK40" si="76">AH40-AJ40</f>
        <v>#REF!</v>
      </c>
      <c r="AL40" s="12" t="e">
        <f t="shared" ref="AL40" si="77">IF(AI40&gt;1,AK40,AH40)</f>
        <v>#REF!</v>
      </c>
      <c r="AM40" s="14" t="e">
        <f>ROUNDUP(AL40/#REF!,2)</f>
        <v>#REF!</v>
      </c>
    </row>
    <row r="41" spans="1:39" ht="18">
      <c r="A41" s="1" t="str">
        <f t="shared" si="63"/>
        <v>610301</v>
      </c>
      <c r="B41" s="7" t="s">
        <v>157</v>
      </c>
      <c r="C41" s="7" t="s">
        <v>45</v>
      </c>
      <c r="D41" s="7" t="s">
        <v>158</v>
      </c>
      <c r="E41" s="7" t="s">
        <v>47</v>
      </c>
      <c r="F41" s="7" t="s">
        <v>159</v>
      </c>
      <c r="G41" s="7" t="s">
        <v>42</v>
      </c>
      <c r="H41" s="8" t="s">
        <v>43</v>
      </c>
      <c r="I41" s="9">
        <v>0.40972222222222227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>MAX(#REF!)</f>
        <v>#REF!</v>
      </c>
      <c r="AH41" s="10" t="e">
        <f>AG41*24*60</f>
        <v>#REF!</v>
      </c>
      <c r="AI41" s="11">
        <f>COUNTA(I41:AF41)</f>
        <v>1</v>
      </c>
      <c r="AJ41" s="12" t="e">
        <f>ROUNDUP(#REF!/AI41,1)</f>
        <v>#REF!</v>
      </c>
      <c r="AK41" s="13" t="e">
        <f t="shared" ref="AK41" si="78">AH41-AJ41</f>
        <v>#REF!</v>
      </c>
      <c r="AL41" s="12" t="e">
        <f t="shared" ref="AL41" si="79">IF(AI41&gt;1,AK41,AH41)</f>
        <v>#REF!</v>
      </c>
      <c r="AM41" s="14" t="e">
        <f>ROUNDUP(AL41/#REF!,2)</f>
        <v>#REF!</v>
      </c>
    </row>
    <row r="42" spans="1:39" ht="18">
      <c r="A42" s="1" t="str">
        <f t="shared" si="63"/>
        <v>645401</v>
      </c>
      <c r="B42" s="7" t="s">
        <v>160</v>
      </c>
      <c r="C42" s="7" t="s">
        <v>45</v>
      </c>
      <c r="D42" s="7" t="s">
        <v>161</v>
      </c>
      <c r="E42" s="7" t="s">
        <v>47</v>
      </c>
      <c r="F42" s="7" t="s">
        <v>153</v>
      </c>
      <c r="G42" s="7" t="s">
        <v>42</v>
      </c>
      <c r="H42" s="8" t="s">
        <v>43</v>
      </c>
      <c r="I42" s="9">
        <v>8.3333333333333329E-2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>MAX(#REF!)</f>
        <v>#REF!</v>
      </c>
      <c r="AH42" s="10" t="e">
        <f>AG42*24*60</f>
        <v>#REF!</v>
      </c>
      <c r="AI42" s="11">
        <f>COUNTA(I42:AF42)</f>
        <v>1</v>
      </c>
      <c r="AJ42" s="12" t="e">
        <f>ROUNDUP(#REF!/AI42,1)</f>
        <v>#REF!</v>
      </c>
      <c r="AK42" s="13" t="e">
        <f t="shared" ref="AK42" si="80">AH42-AJ42</f>
        <v>#REF!</v>
      </c>
      <c r="AL42" s="12" t="e">
        <f t="shared" ref="AL42" si="81">IF(AI42&gt;1,AK42,AH42)</f>
        <v>#REF!</v>
      </c>
      <c r="AM42" s="14" t="e">
        <f>ROUNDUP(AL42/#REF!,2)</f>
        <v>#REF!</v>
      </c>
    </row>
    <row r="43" spans="1:39" ht="18">
      <c r="A43" s="1" t="str">
        <f t="shared" si="63"/>
        <v>700201</v>
      </c>
      <c r="B43" s="7" t="s">
        <v>162</v>
      </c>
      <c r="C43" s="7" t="s">
        <v>45</v>
      </c>
      <c r="D43" s="7" t="s">
        <v>163</v>
      </c>
      <c r="E43" s="7" t="s">
        <v>47</v>
      </c>
      <c r="F43" s="7" t="s">
        <v>41</v>
      </c>
      <c r="G43" s="7" t="s">
        <v>42</v>
      </c>
      <c r="H43" s="8" t="s">
        <v>43</v>
      </c>
      <c r="I43" s="9">
        <v>0.375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>MAX(#REF!)</f>
        <v>#REF!</v>
      </c>
      <c r="AH43" s="10" t="e">
        <f>AG43*24*60</f>
        <v>#REF!</v>
      </c>
      <c r="AI43" s="11">
        <f>COUNTA(I43:AF43)</f>
        <v>1</v>
      </c>
      <c r="AJ43" s="12" t="e">
        <f>ROUNDUP(#REF!/AI43,1)</f>
        <v>#REF!</v>
      </c>
      <c r="AK43" s="13" t="e">
        <f t="shared" ref="AK43" si="82">AH43-AJ43</f>
        <v>#REF!</v>
      </c>
      <c r="AL43" s="12" t="e">
        <f t="shared" ref="AL43" si="83">IF(AI43&gt;1,AK43,AH43)</f>
        <v>#REF!</v>
      </c>
      <c r="AM43" s="14" t="e">
        <f>ROUNDUP(AL43/#REF!,2)</f>
        <v>#REF!</v>
      </c>
    </row>
    <row r="44" spans="1:39" ht="18">
      <c r="A44" s="1" t="str">
        <f t="shared" si="63"/>
        <v>704201</v>
      </c>
      <c r="B44" s="7" t="s">
        <v>164</v>
      </c>
      <c r="C44" s="7" t="s">
        <v>45</v>
      </c>
      <c r="D44" s="7" t="s">
        <v>165</v>
      </c>
      <c r="E44" s="7" t="s">
        <v>47</v>
      </c>
      <c r="F44" s="7" t="s">
        <v>41</v>
      </c>
      <c r="G44" s="7" t="s">
        <v>42</v>
      </c>
      <c r="H44" s="8" t="s">
        <v>43</v>
      </c>
      <c r="I44" s="9">
        <v>0.25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>MAX(#REF!)</f>
        <v>#REF!</v>
      </c>
      <c r="AH44" s="10" t="e">
        <f>AG44*24*60</f>
        <v>#REF!</v>
      </c>
      <c r="AI44" s="11">
        <f>COUNTA(I44:AF44)</f>
        <v>1</v>
      </c>
      <c r="AJ44" s="12" t="e">
        <f>ROUNDUP(#REF!/AI44,1)</f>
        <v>#REF!</v>
      </c>
      <c r="AK44" s="13" t="e">
        <f t="shared" ref="AK44" si="84">AH44-AJ44</f>
        <v>#REF!</v>
      </c>
      <c r="AL44" s="12" t="e">
        <f t="shared" ref="AL44" si="85">IF(AI44&gt;1,AK44,AH44)</f>
        <v>#REF!</v>
      </c>
      <c r="AM44" s="14" t="e">
        <f>ROUNDUP(AL44/#REF!,2)</f>
        <v>#REF!</v>
      </c>
    </row>
    <row r="45" spans="1:39" ht="18">
      <c r="A45" s="1" t="str">
        <f t="shared" si="63"/>
        <v>940701</v>
      </c>
      <c r="B45" s="7" t="s">
        <v>166</v>
      </c>
      <c r="C45" s="7" t="s">
        <v>45</v>
      </c>
      <c r="D45" s="7" t="s">
        <v>167</v>
      </c>
      <c r="E45" s="7" t="s">
        <v>168</v>
      </c>
      <c r="F45" s="7" t="s">
        <v>169</v>
      </c>
      <c r="G45" s="7" t="s">
        <v>42</v>
      </c>
      <c r="H45" s="8" t="s">
        <v>43</v>
      </c>
      <c r="I45" s="9">
        <v>0.63888888888888895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>MAX(#REF!)</f>
        <v>#REF!</v>
      </c>
      <c r="AH45" s="10" t="e">
        <f>AG45*24*60</f>
        <v>#REF!</v>
      </c>
      <c r="AI45" s="11">
        <f>COUNTA(I45:AF45)</f>
        <v>1</v>
      </c>
      <c r="AJ45" s="12" t="e">
        <f>ROUNDUP(#REF!/AI45,1)</f>
        <v>#REF!</v>
      </c>
      <c r="AK45" s="13" t="e">
        <f t="shared" ref="AK45" si="86">AH45-AJ45</f>
        <v>#REF!</v>
      </c>
      <c r="AL45" s="12" t="e">
        <f t="shared" ref="AL45" si="87">IF(AI45&gt;1,AK45,AH45)</f>
        <v>#REF!</v>
      </c>
      <c r="AM45" s="14" t="e">
        <f>ROUNDUP(AL45/#REF!,2)</f>
        <v>#REF!</v>
      </c>
    </row>
    <row r="46" spans="1:39" ht="18">
      <c r="A46" s="1" t="str">
        <f t="shared" si="63"/>
        <v>947001</v>
      </c>
      <c r="B46" s="7" t="s">
        <v>170</v>
      </c>
      <c r="C46" s="7" t="s">
        <v>45</v>
      </c>
      <c r="D46" s="7" t="s">
        <v>171</v>
      </c>
      <c r="E46" s="7" t="s">
        <v>172</v>
      </c>
      <c r="F46" s="7" t="s">
        <v>41</v>
      </c>
      <c r="G46" s="7" t="s">
        <v>42</v>
      </c>
      <c r="H46" s="8" t="s">
        <v>43</v>
      </c>
      <c r="I46" s="9">
        <v>0.68055555555555547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>MAX(#REF!)</f>
        <v>#REF!</v>
      </c>
      <c r="AH46" s="10" t="e">
        <f>AG46*24*60</f>
        <v>#REF!</v>
      </c>
      <c r="AI46" s="11">
        <f>COUNTA(I46:AF46)</f>
        <v>1</v>
      </c>
      <c r="AJ46" s="12" t="e">
        <f>ROUNDUP(#REF!/AI46,1)</f>
        <v>#REF!</v>
      </c>
      <c r="AK46" s="13" t="e">
        <f t="shared" ref="AK46" si="88">AH46-AJ46</f>
        <v>#REF!</v>
      </c>
      <c r="AL46" s="12" t="e">
        <f t="shared" ref="AL46" si="89">IF(AI46&gt;1,AK46,AH46)</f>
        <v>#REF!</v>
      </c>
      <c r="AM46" s="14" t="e">
        <f>ROUNDUP(AL46/#REF!,2)</f>
        <v>#REF!</v>
      </c>
    </row>
    <row r="54" spans="33:39">
      <c r="AG54" s="2">
        <v>0.25694444444444448</v>
      </c>
      <c r="AH54" s="10">
        <f>AG54*24*60</f>
        <v>370.00000000000006</v>
      </c>
      <c r="AI54" s="1">
        <v>5</v>
      </c>
      <c r="AJ54" s="12" t="e">
        <f>ROUNDUP(#REF!/AI54,1)</f>
        <v>#REF!</v>
      </c>
      <c r="AK54" s="13" t="e">
        <f t="shared" ref="AK54:AK55" si="90">AH54-AJ54</f>
        <v>#REF!</v>
      </c>
      <c r="AL54" s="12" t="e">
        <f t="shared" ref="AL54:AL55" si="91">IF(AI54&gt;1,AK54,AH54)</f>
        <v>#REF!</v>
      </c>
      <c r="AM54" s="14" t="e">
        <f>ROUNDUP(AL54/#REF!,2)</f>
        <v>#REF!</v>
      </c>
    </row>
    <row r="55" spans="33:39">
      <c r="AG55" s="2">
        <v>0.17361111111111113</v>
      </c>
      <c r="AH55" s="10">
        <f>AG55*24*60</f>
        <v>250.00000000000003</v>
      </c>
      <c r="AI55" s="1">
        <v>6</v>
      </c>
      <c r="AJ55" s="12" t="e">
        <f>ROUNDUP(#REF!/AI55,1)</f>
        <v>#REF!</v>
      </c>
      <c r="AK55" s="13" t="e">
        <f t="shared" si="90"/>
        <v>#REF!</v>
      </c>
      <c r="AL55" s="12" t="e">
        <f t="shared" si="91"/>
        <v>#REF!</v>
      </c>
      <c r="AM55" s="14" t="e">
        <f>ROUNDUP(AL55/#REF!,2)</f>
        <v>#REF!</v>
      </c>
    </row>
  </sheetData>
  <phoneticPr fontId="2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sasaoka</dc:creator>
  <cp:lastModifiedBy>sasaoka</cp:lastModifiedBy>
  <dcterms:created xsi:type="dcterms:W3CDTF">2023-09-28T15:43:33Z</dcterms:created>
  <dcterms:modified xsi:type="dcterms:W3CDTF">2023-09-28T15:47:16Z</dcterms:modified>
</cp:coreProperties>
</file>