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0123848-z100\Desktop\"/>
    </mc:Choice>
  </mc:AlternateContent>
  <bookViews>
    <workbookView xWindow="0" yWindow="0" windowWidth="14400" windowHeight="12240" firstSheet="12" activeTab="12"/>
  </bookViews>
  <sheets>
    <sheet name="Sheet1" sheetId="10" r:id="rId1"/>
    <sheet name="要素作業票（大物ギヤリング仕分け）" sheetId="21" r:id="rId2"/>
    <sheet name="要素作業票（大物ギヤリング格納　リフト)" sheetId="23" r:id="rId3"/>
    <sheet name="要素作業票（大物ギヤドライブAssy仕分け)" sheetId="17" r:id="rId4"/>
    <sheet name="要素作業票（大物ギヤ完成品出荷準備）" sheetId="28" r:id="rId5"/>
    <sheet name="要素作業票（大物ギヤ完成品出荷　（リフト)" sheetId="19" r:id="rId6"/>
    <sheet name="要素作業票（大物ギヤ空箱出荷)①" sheetId="24" r:id="rId7"/>
    <sheet name="要素作業票（大物ギヤ返却空箱仕分け格納)②" sheetId="20" r:id="rId8"/>
    <sheet name="要素作業票（大物ギヤ完成品入庫）①" sheetId="18" r:id="rId9"/>
    <sheet name="要素作業票（大物ギヤ完成品かんばん仕分け）②" sheetId="25" r:id="rId10"/>
    <sheet name="要素作業票（大物ギヤ完成品格納） ③" sheetId="26" r:id="rId11"/>
    <sheet name="要素作業票（大物ギヤ完成品格納） ④" sheetId="27" r:id="rId12"/>
    <sheet name="要素作業票（ケース完成品入庫格納）" sheetId="7" r:id="rId13"/>
    <sheet name="要素作業票（ケース完成品出荷）" sheetId="8" r:id="rId14"/>
    <sheet name="要素作業票（ケース空出荷）" sheetId="9" r:id="rId15"/>
    <sheet name="要素作業票（返却空パレット格納）" sheetId="13" r:id="rId16"/>
    <sheet name="要素作業票（ギヤ完成品投入）" sheetId="16" r:id="rId17"/>
    <sheet name="要素作業票（含浸処理前後品)" sheetId="12" r:id="rId18"/>
    <sheet name="要素作業票（パテ修正前後品）" sheetId="15" r:id="rId19"/>
    <sheet name="要素作業票（T-400パテ修正品）" sheetId="11" r:id="rId20"/>
    <sheet name="要素作業票（ロックタイト品)" sheetId="14" r:id="rId21"/>
  </sheets>
  <externalReferences>
    <externalReference r:id="rId22"/>
  </externalReferences>
  <definedNames>
    <definedName name="__123Graph_A" hidden="1">'[1]3ｶ月比A'!$AP$132:$AS$132</definedName>
    <definedName name="__123Graph_A03日量対比" hidden="1">'[1]3ｶ月比A'!$F$47:$AS$47</definedName>
    <definedName name="__123Graph_A03日量対比94" hidden="1">'[1]3ｶ月比A'!$R$47:$AC$47</definedName>
    <definedName name="__123Graph_A03日量対比95" hidden="1">'[1]3ｶ月比A'!$AJ$47:$AS$47</definedName>
    <definedName name="__123Graph_A30日量対比" hidden="1">'[1]3ｶ月比A'!$F$132:$AS$132</definedName>
    <definedName name="__123Graph_A30日量対比94" hidden="1">'[1]3ｶ月比A'!$R$132:$AC$132</definedName>
    <definedName name="__123Graph_A30日量対比95" hidden="1">'[1]3ｶ月比A'!$AP$132:$AS$132</definedName>
    <definedName name="__123Graph_AFR93" hidden="1">'[1]3ｶ月比A'!$F$399:$AO$399</definedName>
    <definedName name="__123Graph_AM" hidden="1">'[1]3ｶ月比A'!$AP$47:$AS$47</definedName>
    <definedName name="__123Graph_AMM" hidden="1">'[1]3ｶ月比A'!$AP$132:$AS$132</definedName>
    <definedName name="__123Graph_A浅井03" hidden="1">'[1]3ｶ月比A'!$R$47:$AE$47</definedName>
    <definedName name="__123Graph_A浅井30" hidden="1">'[1]3ｶ月比A'!$R$132:$AE$132</definedName>
    <definedName name="__123Graph_B" hidden="1">'[1]3ｶ月比A'!$AP$238:$BA$238</definedName>
    <definedName name="__123Graph_B03日量対比" hidden="1">'[1]3ｶ月比A'!$F$220:$BA$220</definedName>
    <definedName name="__123Graph_B03日量対比94" hidden="1">'[1]3ｶ月比A'!$R$220:$AC$220</definedName>
    <definedName name="__123Graph_B03日量対比95" hidden="1">'[1]3ｶ月比A'!$AJ$220:$AU$220</definedName>
    <definedName name="__123Graph_B30日量対比" hidden="1">'[1]3ｶ月比A'!$F$238:$BA$238</definedName>
    <definedName name="__123Graph_B30日量対比94" hidden="1">'[1]3ｶ月比A'!$R$238:$AC$238</definedName>
    <definedName name="__123Graph_B30日量対比95" hidden="1">'[1]3ｶ月比A'!$AP$238:$BA$238</definedName>
    <definedName name="__123Graph_BM" hidden="1">'[1]3ｶ月比A'!$AP$220:$BA$220</definedName>
    <definedName name="__123Graph_BMM" hidden="1">'[1]3ｶ月比A'!$AP$238:$BA$238</definedName>
    <definedName name="__123Graph_B浅井03" hidden="1">'[1]3ｶ月比A'!$R$220:$AI$220</definedName>
    <definedName name="__123Graph_B浅井30" hidden="1">'[1]3ｶ月比A'!$R$238:$AI$238</definedName>
    <definedName name="__123Graph_D" hidden="1">'[1]3ｶ月比A'!$AP$208:$BA$208</definedName>
    <definedName name="__123Graph_D03日量対比" hidden="1">'[1]3ｶ月比A'!$F$124:$BA$124</definedName>
    <definedName name="__123Graph_D03日量対比94" hidden="1">'[1]3ｶ月比A'!$R$74:$AC$74</definedName>
    <definedName name="__123Graph_D03日量対比95" hidden="1">'[1]3ｶ月比A'!$AJ$124:$AU$124</definedName>
    <definedName name="__123Graph_D30日量対比" hidden="1">'[1]3ｶ月比A'!$F$208:$BA$208</definedName>
    <definedName name="__123Graph_D30日量対比94" hidden="1">'[1]3ｶ月比A'!$R$156:$AC$156</definedName>
    <definedName name="__123Graph_D30日量対比95" hidden="1">'[1]3ｶ月比A'!$AP$208:$BA$208</definedName>
    <definedName name="__123Graph_DFR93" hidden="1">'[1]3ｶ月比A'!$F$401:$AO$401</definedName>
    <definedName name="__123Graph_DM" hidden="1">'[1]3ｶ月比A'!$AP$124:$BA$124</definedName>
    <definedName name="__123Graph_DMM" hidden="1">'[1]3ｶ月比A'!$AP$208:$BA$208</definedName>
    <definedName name="__123Graph_D浅井03" hidden="1">'[1]3ｶ月比A'!$R$74:$AI$74</definedName>
    <definedName name="__123Graph_D浅井30" hidden="1">'[1]3ｶ月比A'!$R$156:$AI$156</definedName>
    <definedName name="__123Graph_E" hidden="1">'[1]3ｶ月比A'!$AP$239:$BA$239</definedName>
    <definedName name="__123Graph_E03日量対比" hidden="1">'[1]3ｶ月比A'!$F$221:$BA$221</definedName>
    <definedName name="__123Graph_E03日量対比94" hidden="1">'[1]3ｶ月比A'!$R$221:$AC$221</definedName>
    <definedName name="__123Graph_E03日量対比95" hidden="1">'[1]3ｶ月比A'!$AJ$221:$AU$221</definedName>
    <definedName name="__123Graph_E30日量対比" hidden="1">'[1]3ｶ月比A'!$F$239:$BA$239</definedName>
    <definedName name="__123Graph_E30日量対比94" hidden="1">'[1]3ｶ月比A'!$R$239:$AC$239</definedName>
    <definedName name="__123Graph_E30日量対比95" hidden="1">'[1]3ｶ月比A'!$AP$239:$BA$239</definedName>
    <definedName name="__123Graph_EM" hidden="1">'[1]3ｶ月比A'!$AP$221:$BA$221</definedName>
    <definedName name="__123Graph_EMM" hidden="1">'[1]3ｶ月比A'!$AP$239:$BA$239</definedName>
    <definedName name="__123Graph_E浅井03" hidden="1">'[1]3ｶ月比A'!$R$221:$AI$221</definedName>
    <definedName name="__123Graph_E浅井30" hidden="1">'[1]3ｶ月比A'!$R$239:$AI$239</definedName>
    <definedName name="__123Graph_F" hidden="1">'[1]3ｶ月比A'!$AP$240:$BA$240</definedName>
    <definedName name="__123Graph_F03日量対比" hidden="1">'[1]3ｶ月比A'!$F$222:$BA$222</definedName>
    <definedName name="__123Graph_F03日量対比94" hidden="1">'[1]3ｶ月比A'!$R$222:$AC$222</definedName>
    <definedName name="__123Graph_F03日量対比95" hidden="1">'[1]3ｶ月比A'!$AJ$222:$AU$222</definedName>
    <definedName name="__123Graph_F30日量対比" hidden="1">'[1]3ｶ月比A'!$F$240:$BA$240</definedName>
    <definedName name="__123Graph_F30日量対比94" hidden="1">'[1]3ｶ月比A'!$R$240:$AC$240</definedName>
    <definedName name="__123Graph_F30日量対比95" hidden="1">'[1]3ｶ月比A'!$AP$240:$BA$240</definedName>
    <definedName name="__123Graph_FM" hidden="1">'[1]3ｶ月比A'!$AP$222:$BA$222</definedName>
    <definedName name="__123Graph_FMM" hidden="1">'[1]3ｶ月比A'!$AP$240:$BA$240</definedName>
    <definedName name="__123Graph_F浅井03" hidden="1">'[1]3ｶ月比A'!$R$222:$AI$222</definedName>
    <definedName name="__123Graph_F浅井30" hidden="1">'[1]3ｶ月比A'!$R$240:$AI$240</definedName>
    <definedName name="__123Graph_LBL_A" hidden="1">'[1]3ｶ月比A'!$AP$247:$AS$247</definedName>
    <definedName name="__123Graph_LBL_A03日量対比94" hidden="1">'[1]3ｶ月比A'!$R$229:$AC$229</definedName>
    <definedName name="__123Graph_LBL_A03日量対比95" hidden="1">'[1]3ｶ月比A'!$AJ$229:$AS$229</definedName>
    <definedName name="__123Graph_LBL_A30日量対比94" hidden="1">'[1]3ｶ月比A'!$R$247:$AC$247</definedName>
    <definedName name="__123Graph_LBL_A30日量対比95" hidden="1">'[1]3ｶ月比A'!$AP$247:$AS$247</definedName>
    <definedName name="__123Graph_LBL_AM" hidden="1">'[1]3ｶ月比A'!$AP$229:$BA$229</definedName>
    <definedName name="__123Graph_LBL_AMM" hidden="1">'[1]3ｶ月比A'!$AP$247:$AS$247</definedName>
    <definedName name="__123Graph_LBL_A浅井03" hidden="1">'[1]3ｶ月比A'!$R$229:$AE$229</definedName>
    <definedName name="__123Graph_LBL_A浅井30" hidden="1">'[1]3ｶ月比A'!$R$247:$AE$247</definedName>
    <definedName name="__123Graph_LBL_D" hidden="1">'[1]3ｶ月比A'!$AP$248:$BA$248</definedName>
    <definedName name="__123Graph_LBL_D03日量対比94" hidden="1">'[1]3ｶ月比A'!$R$230:$AC$230</definedName>
    <definedName name="__123Graph_LBL_D30日量対比94" hidden="1">'[1]3ｶ月比A'!$R$248:$AC$248</definedName>
    <definedName name="__123Graph_LBL_D30日量対比95" hidden="1">'[1]3ｶ月比A'!$AP$248:$BA$248</definedName>
    <definedName name="__123Graph_LBL_DM" hidden="1">'[1]3ｶ月比A'!$AP$232:$BA$232</definedName>
    <definedName name="__123Graph_LBL_DMM" hidden="1">'[1]3ｶ月比A'!$AP$248:$BA$248</definedName>
    <definedName name="__123Graph_LBL_D浅井03" hidden="1">'[1]3ｶ月比A'!$R$230:$AI$230</definedName>
    <definedName name="__123Graph_LBL_D浅井30" hidden="1">'[1]3ｶ月比A'!$R$248:$AI$248</definedName>
    <definedName name="__123Graph_X" hidden="1">'[1]3ｶ月比A'!$AP$130:$BA$130</definedName>
    <definedName name="__123Graph_X03日量対比" hidden="1">'[1]3ｶ月比A'!$F$45:$BA$45</definedName>
    <definedName name="__123Graph_X03日量対比94" hidden="1">'[1]3ｶ月比A'!$R$45:$AC$45</definedName>
    <definedName name="__123Graph_X03日量対比95" hidden="1">'[1]3ｶ月比A'!$AJ$45:$AU$45</definedName>
    <definedName name="__123Graph_X30日量対比" hidden="1">'[1]3ｶ月比A'!$F$130:$BA$130</definedName>
    <definedName name="__123Graph_X30日量対比94" hidden="1">'[1]3ｶ月比A'!$R$130:$AC$130</definedName>
    <definedName name="__123Graph_X30日量対比95" hidden="1">'[1]3ｶ月比A'!$AP$130:$BA$130</definedName>
    <definedName name="__123Graph_XFR93" hidden="1">'[1]3ｶ月比A'!$F$130:$AO$130</definedName>
    <definedName name="__123Graph_XM" hidden="1">'[1]3ｶ月比A'!$AP$45:$BA$45</definedName>
    <definedName name="__123Graph_XMM" hidden="1">'[1]3ｶ月比A'!$AP$130:$BA$130</definedName>
    <definedName name="__123Graph_X浅井03" hidden="1">'[1]3ｶ月比A'!$R$45:$AI$45</definedName>
    <definedName name="__123Graph_X浅井30" hidden="1">'[1]3ｶ月比A'!$R$130:$AI$130</definedName>
    <definedName name="_1__123Graph_A3ｶ月03系台_H" hidden="1">'[1]3ｶ月比A'!$AG$75:$AJ$75</definedName>
    <definedName name="_10__123Graph_C3ｶ月30系台_H" hidden="1">'[1]3ｶ月比A'!$AG$162:$AJ$162</definedName>
    <definedName name="_11__123Graph_C93年_03系台_H" hidden="1">'[1]3ｶ月比A'!$F$80:$Q$80</definedName>
    <definedName name="_12__123Graph_C93年_30系台_H" hidden="1">'[1]3ｶ月比A'!$F$162:$Q$162</definedName>
    <definedName name="_13__123Graph_D3ｶ月03系台_H" hidden="1">'[1]3ｶ月比A'!$AG$80:$AJ$80</definedName>
    <definedName name="_14__123Graph_D3ｶ月30系台_H" hidden="1">'[1]3ｶ月比A'!$AG$164:$AJ$164</definedName>
    <definedName name="_15__123Graph_D93年_03系台_H" hidden="1">'[1]3ｶ月比A'!$F$82:$Q$82</definedName>
    <definedName name="_16__123Graph_D93年_30系台_H" hidden="1">'[1]3ｶ月比A'!$F$164:$Q$164</definedName>
    <definedName name="_17__123Graph_E3ｶ月03系台_H" hidden="1">'[1]3ｶ月比A'!$AG$82:$AJ$82</definedName>
    <definedName name="_18__123Graph_E3ｶ月30系台_H" hidden="1">'[1]3ｶ月比A'!$AG$186:$AJ$186</definedName>
    <definedName name="_19__123Graph_E93年_03系台_H" hidden="1">'[1]3ｶ月比A'!$F$104:$Q$104</definedName>
    <definedName name="_2__123Graph_A3ｶ月30系台_H" hidden="1">'[1]3ｶ月比A'!$AG$157:$AJ$157</definedName>
    <definedName name="_20__123Graph_E93年_30系台_H" hidden="1">'[1]3ｶ月比A'!$F$186:$Q$186</definedName>
    <definedName name="_21__123Graph_F3ｶ月03系台_H" hidden="1">'[1]3ｶ月比A'!$AG$110:$AJ$110</definedName>
    <definedName name="_22__123Graph_F3ｶ月30系台_H" hidden="1">'[1]3ｶ月比A'!$AG$165:$AJ$165</definedName>
    <definedName name="_23__123Graph_F93年_03系台_H" hidden="1">'[1]3ｶ月比A'!$F$110:$Q$110</definedName>
    <definedName name="_24__123Graph_F93年_30系台_H" hidden="1">'[1]3ｶ月比A'!$F$192:$Q$192</definedName>
    <definedName name="_25__123Graph_X3ｶ月03系台_H" hidden="1">'[1]3ｶ月比A'!$AG$130:$AJ$130</definedName>
    <definedName name="_26__123Graph_X3ｶ月30系台_H" hidden="1">'[1]3ｶ月比A'!$AG$130:$AJ$130</definedName>
    <definedName name="_27__123Graph_X93年_03系台_H" hidden="1">'[1]3ｶ月比A'!$F$45:$Q$45</definedName>
    <definedName name="_28__123Graph_X93年_30系台_H" hidden="1">'[1]3ｶ月比A'!$F$130:$Q$130</definedName>
    <definedName name="_3__123Graph_A93年_03系台_H" hidden="1">'[1]3ｶ月比A'!$F$75:$Q$75</definedName>
    <definedName name="_4__123Graph_A93年_30系台_H" hidden="1">'[1]3ｶ月比A'!$F$157:$Q$157</definedName>
    <definedName name="_5__123Graph_B3ｶ月03系台_H" hidden="1">'[1]3ｶ月比A'!$AG$77:$AJ$77</definedName>
    <definedName name="_6__123Graph_B3ｶ月30系台_H" hidden="1">'[1]3ｶ月比A'!$AG$160:$AJ$160</definedName>
    <definedName name="_7__123Graph_B93年_03系台_H" hidden="1">'[1]3ｶ月比A'!$F$78:$Q$78</definedName>
    <definedName name="_8__123Graph_B93年_30系台_H" hidden="1">'[1]3ｶ月比A'!$F$160:$Q$160</definedName>
    <definedName name="_9__123Graph_C3ｶ月03系台_H" hidden="1">'[1]3ｶ月比A'!$AG$78:$AJ$78</definedName>
  </definedNames>
  <calcPr calcId="162913"/>
</workbook>
</file>

<file path=xl/calcChain.xml><?xml version="1.0" encoding="utf-8"?>
<calcChain xmlns="http://schemas.openxmlformats.org/spreadsheetml/2006/main">
  <c r="H15" i="17" l="1"/>
  <c r="H16" i="17" s="1"/>
  <c r="G32" i="28" l="1"/>
  <c r="F32" i="28"/>
  <c r="H7" i="28"/>
  <c r="H8" i="28" s="1"/>
  <c r="H9" i="28" s="1"/>
  <c r="H10" i="28" s="1"/>
  <c r="H11" i="28" s="1"/>
  <c r="H12" i="28" s="1"/>
  <c r="H13" i="28" s="1"/>
  <c r="H14" i="28" s="1"/>
  <c r="O5" i="28"/>
  <c r="K6" i="28" s="1"/>
  <c r="G32" i="27" l="1"/>
  <c r="F32" i="27"/>
  <c r="K6" i="27" s="1"/>
  <c r="H7" i="27"/>
  <c r="H8" i="27" s="1"/>
  <c r="H9" i="27" s="1"/>
  <c r="H10" i="27" s="1"/>
  <c r="O5" i="27"/>
  <c r="X17" i="10"/>
  <c r="Y17" i="10" s="1"/>
  <c r="W17" i="10"/>
  <c r="U17" i="10"/>
  <c r="Z16" i="10"/>
  <c r="Y16" i="10"/>
  <c r="X16" i="10"/>
  <c r="W16" i="10"/>
  <c r="U16" i="10"/>
  <c r="X15" i="10"/>
  <c r="Y15" i="10" s="1"/>
  <c r="W15" i="10"/>
  <c r="U15" i="10"/>
  <c r="Z15" i="10" s="1"/>
  <c r="X14" i="10"/>
  <c r="Y14" i="10" s="1"/>
  <c r="W14" i="10"/>
  <c r="U14" i="10"/>
  <c r="Z14" i="10" s="1"/>
  <c r="Z13" i="10"/>
  <c r="Z17" i="10" s="1"/>
  <c r="Z18" i="10" s="1"/>
  <c r="X13" i="10"/>
  <c r="Y13" i="10" s="1"/>
  <c r="W13" i="10"/>
  <c r="U13" i="10"/>
  <c r="O5" i="21"/>
  <c r="O8" i="10" l="1"/>
  <c r="N8" i="10"/>
  <c r="Q7" i="10"/>
  <c r="G32" i="26" l="1"/>
  <c r="F32" i="26"/>
  <c r="H7" i="26"/>
  <c r="H8" i="26" s="1"/>
  <c r="H9" i="26" s="1"/>
  <c r="O5" i="26"/>
  <c r="G32" i="25"/>
  <c r="F32" i="25"/>
  <c r="H7" i="25"/>
  <c r="H8" i="25" s="1"/>
  <c r="H9" i="25" s="1"/>
  <c r="O5" i="25"/>
  <c r="K6" i="26" l="1"/>
  <c r="K6" i="25"/>
  <c r="G32" i="24"/>
  <c r="F32" i="24"/>
  <c r="H7" i="24"/>
  <c r="H8" i="24" s="1"/>
  <c r="H9" i="24" s="1"/>
  <c r="H10" i="24" s="1"/>
  <c r="H11" i="24" s="1"/>
  <c r="H12" i="24" s="1"/>
  <c r="H13" i="24" s="1"/>
  <c r="H14" i="24" s="1"/>
  <c r="H15" i="24" s="1"/>
  <c r="H16" i="24" s="1"/>
  <c r="H17" i="24" s="1"/>
  <c r="O5" i="24"/>
  <c r="O22" i="10"/>
  <c r="O30" i="10"/>
  <c r="O16" i="10"/>
  <c r="O5" i="19"/>
  <c r="L30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5" i="10"/>
  <c r="L4" i="10"/>
  <c r="O5" i="23"/>
  <c r="G32" i="23"/>
  <c r="F32" i="23"/>
  <c r="H7" i="23"/>
  <c r="H8" i="23" s="1"/>
  <c r="H9" i="23" s="1"/>
  <c r="H10" i="23" s="1"/>
  <c r="H11" i="23" s="1"/>
  <c r="H12" i="23" s="1"/>
  <c r="H13" i="23" s="1"/>
  <c r="O32" i="10" l="1"/>
  <c r="K6" i="24"/>
  <c r="K6" i="23"/>
  <c r="G32" i="21"/>
  <c r="F32" i="21"/>
  <c r="K6" i="21" s="1"/>
  <c r="H7" i="2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G32" i="20"/>
  <c r="F32" i="20"/>
  <c r="H7" i="20"/>
  <c r="H8" i="20" s="1"/>
  <c r="H9" i="20" s="1"/>
  <c r="H10" i="20" s="1"/>
  <c r="H11" i="20" s="1"/>
  <c r="H12" i="20" s="1"/>
  <c r="H13" i="20" s="1"/>
  <c r="O5" i="20"/>
  <c r="G32" i="19"/>
  <c r="F32" i="19"/>
  <c r="H7" i="19"/>
  <c r="H8" i="19" s="1"/>
  <c r="H9" i="19" s="1"/>
  <c r="H10" i="19" s="1"/>
  <c r="H11" i="19" s="1"/>
  <c r="H12" i="19" s="1"/>
  <c r="H13" i="19" s="1"/>
  <c r="H14" i="19" s="1"/>
  <c r="H15" i="19" s="1"/>
  <c r="H16" i="19" s="1"/>
  <c r="G32" i="18"/>
  <c r="F32" i="18"/>
  <c r="H7" i="18"/>
  <c r="H8" i="18" s="1"/>
  <c r="H9" i="18" s="1"/>
  <c r="H10" i="18" s="1"/>
  <c r="H11" i="18" s="1"/>
  <c r="H12" i="18" s="1"/>
  <c r="H13" i="18" s="1"/>
  <c r="H14" i="18" s="1"/>
  <c r="H15" i="18" s="1"/>
  <c r="H16" i="18" s="1"/>
  <c r="O5" i="18"/>
  <c r="G32" i="17"/>
  <c r="F32" i="17"/>
  <c r="H7" i="17"/>
  <c r="H8" i="17" s="1"/>
  <c r="H9" i="17" s="1"/>
  <c r="H10" i="17" s="1"/>
  <c r="H11" i="17" s="1"/>
  <c r="H12" i="17" s="1"/>
  <c r="H13" i="17" s="1"/>
  <c r="H14" i="17" s="1"/>
  <c r="O5" i="17"/>
  <c r="K6" i="19" l="1"/>
  <c r="K6" i="20"/>
  <c r="K6" i="17"/>
  <c r="K6" i="18"/>
  <c r="G32" i="10"/>
  <c r="H32" i="10"/>
  <c r="I32" i="10"/>
  <c r="J32" i="10"/>
  <c r="J27" i="8"/>
  <c r="G32" i="16"/>
  <c r="F32" i="16"/>
  <c r="H7" i="16"/>
  <c r="H8" i="16" s="1"/>
  <c r="H9" i="16" s="1"/>
  <c r="H10" i="16" s="1"/>
  <c r="H11" i="16" s="1"/>
  <c r="O5" i="16"/>
  <c r="K32" i="10"/>
  <c r="N30" i="10"/>
  <c r="N22" i="10"/>
  <c r="N16" i="10"/>
  <c r="K6" i="16" l="1"/>
  <c r="L32" i="10"/>
  <c r="D32" i="10"/>
  <c r="E32" i="10"/>
  <c r="N32" i="10"/>
  <c r="H13" i="11" l="1"/>
  <c r="H14" i="11" s="1"/>
  <c r="H15" i="11" s="1"/>
  <c r="H16" i="11" s="1"/>
  <c r="H17" i="11" s="1"/>
  <c r="H18" i="11" s="1"/>
  <c r="H13" i="15"/>
  <c r="H14" i="15"/>
  <c r="H15" i="15" s="1"/>
  <c r="H16" i="15" s="1"/>
  <c r="H17" i="15" s="1"/>
  <c r="H18" i="15" s="1"/>
  <c r="H19" i="15" s="1"/>
  <c r="H20" i="15" s="1"/>
  <c r="H21" i="15" s="1"/>
  <c r="H22" i="15" s="1"/>
  <c r="G32" i="15"/>
  <c r="F32" i="15"/>
  <c r="H7" i="15"/>
  <c r="H8" i="15" s="1"/>
  <c r="H9" i="15" s="1"/>
  <c r="H10" i="15" s="1"/>
  <c r="H11" i="15" s="1"/>
  <c r="H12" i="15" s="1"/>
  <c r="O5" i="15"/>
  <c r="K6" i="15" l="1"/>
  <c r="G32" i="14"/>
  <c r="F32" i="14"/>
  <c r="H7" i="14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O5" i="14"/>
  <c r="K6" i="14" l="1"/>
  <c r="G32" i="13"/>
  <c r="F32" i="13"/>
  <c r="H7" i="13"/>
  <c r="H8" i="13" s="1"/>
  <c r="H9" i="13" s="1"/>
  <c r="H10" i="13" s="1"/>
  <c r="H11" i="13" s="1"/>
  <c r="O5" i="13"/>
  <c r="K6" i="13" l="1"/>
  <c r="G32" i="12" l="1"/>
  <c r="F32" i="12"/>
  <c r="H7" i="12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O5" i="12"/>
  <c r="K6" i="12" l="1"/>
  <c r="G32" i="11" l="1"/>
  <c r="F32" i="11"/>
  <c r="H7" i="11"/>
  <c r="H8" i="11" s="1"/>
  <c r="H9" i="11" s="1"/>
  <c r="H10" i="11" s="1"/>
  <c r="H11" i="11" s="1"/>
  <c r="H12" i="11" s="1"/>
  <c r="O5" i="11"/>
  <c r="C32" i="10"/>
  <c r="F32" i="10"/>
  <c r="B32" i="10"/>
  <c r="K6" i="11" l="1"/>
  <c r="O5" i="7"/>
  <c r="G32" i="9" l="1"/>
  <c r="F32" i="9"/>
  <c r="H7" i="9"/>
  <c r="H8" i="9" s="1"/>
  <c r="H9" i="9" s="1"/>
  <c r="H10" i="9" s="1"/>
  <c r="H11" i="9" s="1"/>
  <c r="H12" i="9" s="1"/>
  <c r="O5" i="9"/>
  <c r="G32" i="8"/>
  <c r="F32" i="8"/>
  <c r="H7" i="8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O5" i="8"/>
  <c r="K6" i="9" l="1"/>
  <c r="K6" i="8"/>
  <c r="G32" i="7"/>
  <c r="F32" i="7"/>
  <c r="H7" i="7"/>
  <c r="H8" i="7" s="1"/>
  <c r="H9" i="7" s="1"/>
  <c r="H10" i="7" s="1"/>
  <c r="H11" i="7" s="1"/>
  <c r="H12" i="7" s="1"/>
  <c r="H13" i="7" l="1"/>
  <c r="H14" i="7" s="1"/>
  <c r="H15" i="7" s="1"/>
  <c r="H16" i="7" s="1"/>
  <c r="H17" i="7" s="1"/>
  <c r="H18" i="7" s="1"/>
  <c r="H19" i="7" s="1"/>
  <c r="K6" i="7"/>
</calcChain>
</file>

<file path=xl/sharedStrings.xml><?xml version="1.0" encoding="utf-8"?>
<sst xmlns="http://schemas.openxmlformats.org/spreadsheetml/2006/main" count="786" uniqueCount="275">
  <si>
    <t>工場</t>
    <rPh sb="0" eb="2">
      <t>コウジョウ</t>
    </rPh>
    <phoneticPr fontId="3"/>
  </si>
  <si>
    <t>対象ライン</t>
    <rPh sb="0" eb="2">
      <t>タイショウ</t>
    </rPh>
    <phoneticPr fontId="3"/>
  </si>
  <si>
    <t>手順</t>
    <rPh sb="0" eb="2">
      <t>テジュン</t>
    </rPh>
    <phoneticPr fontId="3"/>
  </si>
  <si>
    <t>運搬具</t>
    <rPh sb="0" eb="2">
      <t>ウンパン</t>
    </rPh>
    <rPh sb="2" eb="3">
      <t>グ</t>
    </rPh>
    <phoneticPr fontId="3"/>
  </si>
  <si>
    <t>（作業マップ）</t>
    <rPh sb="1" eb="3">
      <t>サギョウ</t>
    </rPh>
    <phoneticPr fontId="3"/>
  </si>
  <si>
    <t>合　計　時　間</t>
    <rPh sb="0" eb="1">
      <t>ゴウ</t>
    </rPh>
    <rPh sb="2" eb="3">
      <t>ケイ</t>
    </rPh>
    <rPh sb="4" eb="5">
      <t>トキ</t>
    </rPh>
    <rPh sb="6" eb="7">
      <t>アイダ</t>
    </rPh>
    <phoneticPr fontId="3"/>
  </si>
  <si>
    <t>規格</t>
    <rPh sb="0" eb="2">
      <t>キカク</t>
    </rPh>
    <phoneticPr fontId="3"/>
  </si>
  <si>
    <t>承認</t>
    <rPh sb="0" eb="2">
      <t>ショウニン</t>
    </rPh>
    <phoneticPr fontId="3"/>
  </si>
  <si>
    <t>作成</t>
    <rPh sb="0" eb="2">
      <t>サクセイ</t>
    </rPh>
    <phoneticPr fontId="3"/>
  </si>
  <si>
    <t>確認</t>
    <rPh sb="0" eb="2">
      <t>カクニン</t>
    </rPh>
    <phoneticPr fontId="3"/>
  </si>
  <si>
    <t>要　素　作　業　内　容</t>
    <rPh sb="0" eb="1">
      <t>ヨウ</t>
    </rPh>
    <rPh sb="2" eb="3">
      <t>ス</t>
    </rPh>
    <rPh sb="4" eb="5">
      <t>サク</t>
    </rPh>
    <rPh sb="6" eb="7">
      <t>ギョウ</t>
    </rPh>
    <rPh sb="8" eb="9">
      <t>ウチ</t>
    </rPh>
    <rPh sb="10" eb="11">
      <t>カタチ</t>
    </rPh>
    <phoneticPr fontId="3"/>
  </si>
  <si>
    <t>要素作業名</t>
    <rPh sb="0" eb="2">
      <t>ヨウソ</t>
    </rPh>
    <rPh sb="2" eb="3">
      <t>サク</t>
    </rPh>
    <rPh sb="3" eb="4">
      <t>ギョウ</t>
    </rPh>
    <rPh sb="4" eb="5">
      <t>メイ</t>
    </rPh>
    <phoneticPr fontId="3"/>
  </si>
  <si>
    <t>作業</t>
    <rPh sb="0" eb="2">
      <t>サギョウ</t>
    </rPh>
    <phoneticPr fontId="3"/>
  </si>
  <si>
    <r>
      <t>要　素　作　業　票　</t>
    </r>
    <r>
      <rPr>
        <u/>
        <sz val="16"/>
        <rFont val="ＭＳ Ｐゴシック"/>
        <family val="3"/>
        <charset val="128"/>
      </rPr>
      <t>（タイプⅢ）</t>
    </r>
    <rPh sb="0" eb="1">
      <t>ヨウ</t>
    </rPh>
    <rPh sb="2" eb="3">
      <t>ス</t>
    </rPh>
    <rPh sb="4" eb="5">
      <t>サク</t>
    </rPh>
    <rPh sb="6" eb="7">
      <t>ギョウ</t>
    </rPh>
    <rPh sb="8" eb="9">
      <t>ヒョウ</t>
    </rPh>
    <phoneticPr fontId="3"/>
  </si>
  <si>
    <t>定期/定量</t>
    <rPh sb="0" eb="2">
      <t>テイキ</t>
    </rPh>
    <rPh sb="3" eb="5">
      <t>テイリョウ</t>
    </rPh>
    <phoneticPr fontId="3"/>
  </si>
  <si>
    <t>取扱数</t>
    <rPh sb="0" eb="2">
      <t>トリアツカイ</t>
    </rPh>
    <rPh sb="2" eb="3">
      <t>スウ</t>
    </rPh>
    <phoneticPr fontId="3"/>
  </si>
  <si>
    <t>発生頻度</t>
    <rPh sb="0" eb="2">
      <t>ハッセイ</t>
    </rPh>
    <rPh sb="2" eb="4">
      <t>ヒンド</t>
    </rPh>
    <phoneticPr fontId="3"/>
  </si>
  <si>
    <t>直当たり回数</t>
    <rPh sb="0" eb="1">
      <t>チョク</t>
    </rPh>
    <rPh sb="1" eb="2">
      <t>ア</t>
    </rPh>
    <rPh sb="4" eb="6">
      <t>カイスウ</t>
    </rPh>
    <phoneticPr fontId="3"/>
  </si>
  <si>
    <t>必要人工</t>
    <rPh sb="0" eb="2">
      <t>ヒツヨウ</t>
    </rPh>
    <rPh sb="2" eb="3">
      <t>ニン</t>
    </rPh>
    <rPh sb="3" eb="4">
      <t>ク</t>
    </rPh>
    <phoneticPr fontId="3"/>
  </si>
  <si>
    <t>走（歩）</t>
    <rPh sb="0" eb="1">
      <t>ソウ</t>
    </rPh>
    <rPh sb="2" eb="3">
      <t>ホ</t>
    </rPh>
    <phoneticPr fontId="3"/>
  </si>
  <si>
    <t>合計</t>
    <rPh sb="0" eb="2">
      <t>ゴウケイ</t>
    </rPh>
    <phoneticPr fontId="3"/>
  </si>
  <si>
    <t>作成年月日：        年　  月    日</t>
    <phoneticPr fontId="3"/>
  </si>
  <si>
    <t>ケース格納</t>
    <rPh sb="3" eb="5">
      <t>カクノウ</t>
    </rPh>
    <phoneticPr fontId="3"/>
  </si>
  <si>
    <t>1.5ｔ</t>
    <phoneticPr fontId="3"/>
  </si>
  <si>
    <t>リフト</t>
    <phoneticPr fontId="3"/>
  </si>
  <si>
    <t>後方確認する</t>
    <rPh sb="0" eb="2">
      <t>コウホウ</t>
    </rPh>
    <rPh sb="2" eb="4">
      <t>カクニン</t>
    </rPh>
    <phoneticPr fontId="3"/>
  </si>
  <si>
    <t>1便</t>
    <rPh sb="1" eb="2">
      <t>ビン</t>
    </rPh>
    <phoneticPr fontId="3"/>
  </si>
  <si>
    <t>2便</t>
    <rPh sb="1" eb="2">
      <t>ビン</t>
    </rPh>
    <phoneticPr fontId="3"/>
  </si>
  <si>
    <t>3便</t>
    <rPh sb="1" eb="2">
      <t>ビン</t>
    </rPh>
    <phoneticPr fontId="3"/>
  </si>
  <si>
    <t>4便</t>
    <rPh sb="1" eb="2">
      <t>ビン</t>
    </rPh>
    <phoneticPr fontId="3"/>
  </si>
  <si>
    <t>5便</t>
    <rPh sb="1" eb="2">
      <t>ビン</t>
    </rPh>
    <phoneticPr fontId="3"/>
  </si>
  <si>
    <t>6便</t>
    <rPh sb="1" eb="2">
      <t>ビン</t>
    </rPh>
    <phoneticPr fontId="3"/>
  </si>
  <si>
    <t>7便</t>
    <rPh sb="1" eb="2">
      <t>ビン</t>
    </rPh>
    <phoneticPr fontId="3"/>
  </si>
  <si>
    <t>8便</t>
    <rPh sb="1" eb="2">
      <t>ビン</t>
    </rPh>
    <phoneticPr fontId="3"/>
  </si>
  <si>
    <t>9便</t>
    <rPh sb="1" eb="2">
      <t>ビン</t>
    </rPh>
    <phoneticPr fontId="3"/>
  </si>
  <si>
    <t>10便</t>
    <rPh sb="2" eb="3">
      <t>ビン</t>
    </rPh>
    <phoneticPr fontId="3"/>
  </si>
  <si>
    <t>11便</t>
    <rPh sb="2" eb="3">
      <t>ビン</t>
    </rPh>
    <phoneticPr fontId="3"/>
  </si>
  <si>
    <t>12便</t>
    <rPh sb="2" eb="3">
      <t>ビン</t>
    </rPh>
    <phoneticPr fontId="3"/>
  </si>
  <si>
    <t>13便</t>
    <rPh sb="2" eb="3">
      <t>ビン</t>
    </rPh>
    <phoneticPr fontId="3"/>
  </si>
  <si>
    <t>14便</t>
    <rPh sb="2" eb="3">
      <t>ビン</t>
    </rPh>
    <phoneticPr fontId="3"/>
  </si>
  <si>
    <t>15便</t>
    <rPh sb="2" eb="3">
      <t>ビン</t>
    </rPh>
    <phoneticPr fontId="3"/>
  </si>
  <si>
    <t>16便</t>
    <rPh sb="2" eb="3">
      <t>ビン</t>
    </rPh>
    <phoneticPr fontId="3"/>
  </si>
  <si>
    <t>17便</t>
    <rPh sb="2" eb="3">
      <t>ビン</t>
    </rPh>
    <phoneticPr fontId="3"/>
  </si>
  <si>
    <t>18便</t>
    <rPh sb="2" eb="3">
      <t>ビン</t>
    </rPh>
    <phoneticPr fontId="3"/>
  </si>
  <si>
    <t>19便</t>
    <rPh sb="2" eb="3">
      <t>ビン</t>
    </rPh>
    <phoneticPr fontId="3"/>
  </si>
  <si>
    <t>20便</t>
    <rPh sb="2" eb="3">
      <t>ビン</t>
    </rPh>
    <phoneticPr fontId="3"/>
  </si>
  <si>
    <t>21便</t>
    <rPh sb="2" eb="3">
      <t>ビン</t>
    </rPh>
    <phoneticPr fontId="3"/>
  </si>
  <si>
    <t>22便</t>
    <rPh sb="2" eb="3">
      <t>ビン</t>
    </rPh>
    <phoneticPr fontId="3"/>
  </si>
  <si>
    <t>23便</t>
    <rPh sb="2" eb="3">
      <t>ビン</t>
    </rPh>
    <phoneticPr fontId="3"/>
  </si>
  <si>
    <t>24便</t>
    <rPh sb="2" eb="3">
      <t>ビン</t>
    </rPh>
    <phoneticPr fontId="3"/>
  </si>
  <si>
    <t>25便</t>
    <rPh sb="2" eb="3">
      <t>ビン</t>
    </rPh>
    <phoneticPr fontId="3"/>
  </si>
  <si>
    <t>26便</t>
    <rPh sb="2" eb="3">
      <t>ビン</t>
    </rPh>
    <phoneticPr fontId="3"/>
  </si>
  <si>
    <t>27便</t>
    <rPh sb="2" eb="3">
      <t>ビン</t>
    </rPh>
    <phoneticPr fontId="3"/>
  </si>
  <si>
    <t>空出荷</t>
    <rPh sb="0" eb="1">
      <t>カラ</t>
    </rPh>
    <rPh sb="1" eb="3">
      <t>シュッカ</t>
    </rPh>
    <phoneticPr fontId="3"/>
  </si>
  <si>
    <t>完成品出荷</t>
    <rPh sb="0" eb="3">
      <t>カンセイヒン</t>
    </rPh>
    <rPh sb="3" eb="5">
      <t>シュッカ</t>
    </rPh>
    <phoneticPr fontId="3"/>
  </si>
  <si>
    <t>空格納</t>
    <rPh sb="0" eb="1">
      <t>カラ</t>
    </rPh>
    <rPh sb="1" eb="3">
      <t>カクノウ</t>
    </rPh>
    <phoneticPr fontId="3"/>
  </si>
  <si>
    <t>昼勤</t>
    <rPh sb="0" eb="2">
      <t>ヒルキン</t>
    </rPh>
    <phoneticPr fontId="3"/>
  </si>
  <si>
    <t>夜勤</t>
    <rPh sb="0" eb="2">
      <t>ヤキン</t>
    </rPh>
    <phoneticPr fontId="3"/>
  </si>
  <si>
    <t>残業</t>
    <rPh sb="0" eb="2">
      <t>ザンギョウ</t>
    </rPh>
    <phoneticPr fontId="3"/>
  </si>
  <si>
    <t>ケース完成品出荷</t>
    <rPh sb="3" eb="6">
      <t>カンセイヒン</t>
    </rPh>
    <rPh sb="6" eb="8">
      <t>シュッカ</t>
    </rPh>
    <phoneticPr fontId="3"/>
  </si>
  <si>
    <t>斎藤イメージ</t>
    <rPh sb="0" eb="2">
      <t>サイトウ</t>
    </rPh>
    <phoneticPr fontId="3"/>
  </si>
  <si>
    <t>計</t>
    <rPh sb="0" eb="1">
      <t>ケイ</t>
    </rPh>
    <phoneticPr fontId="3"/>
  </si>
  <si>
    <t>パテ修正品をすくう（1P）</t>
    <rPh sb="2" eb="4">
      <t>シュウセイ</t>
    </rPh>
    <rPh sb="4" eb="5">
      <t>ヒン</t>
    </rPh>
    <phoneticPr fontId="3"/>
  </si>
  <si>
    <t>平準化シート確認</t>
    <rPh sb="0" eb="3">
      <t>ヘイジュンカ</t>
    </rPh>
    <rPh sb="6" eb="8">
      <t>カクニン</t>
    </rPh>
    <phoneticPr fontId="3"/>
  </si>
  <si>
    <t>完成品置場迄移動</t>
    <rPh sb="0" eb="3">
      <t>カンセイヒン</t>
    </rPh>
    <rPh sb="3" eb="6">
      <t>オキバマデ</t>
    </rPh>
    <rPh sb="6" eb="8">
      <t>イドウ</t>
    </rPh>
    <phoneticPr fontId="3"/>
  </si>
  <si>
    <t>出荷レーンに投入</t>
    <rPh sb="0" eb="2">
      <t>シュッカ</t>
    </rPh>
    <rPh sb="6" eb="8">
      <t>トウニュウ</t>
    </rPh>
    <phoneticPr fontId="3"/>
  </si>
  <si>
    <t>出荷レーンまで移動（20m）</t>
    <rPh sb="0" eb="2">
      <t>シュッカ</t>
    </rPh>
    <rPh sb="7" eb="9">
      <t>イドウ</t>
    </rPh>
    <phoneticPr fontId="3"/>
  </si>
  <si>
    <t>EV前に空パレットを運搬</t>
    <rPh sb="2" eb="3">
      <t>マエ</t>
    </rPh>
    <rPh sb="4" eb="5">
      <t>カラ</t>
    </rPh>
    <rPh sb="10" eb="12">
      <t>ウンパン</t>
    </rPh>
    <phoneticPr fontId="2"/>
  </si>
  <si>
    <t>ケース空出荷</t>
    <rPh sb="3" eb="4">
      <t>カラ</t>
    </rPh>
    <rPh sb="4" eb="6">
      <t>シュッカ</t>
    </rPh>
    <phoneticPr fontId="3"/>
  </si>
  <si>
    <t>入庫伝票照合</t>
    <rPh sb="0" eb="2">
      <t>ニュウコ</t>
    </rPh>
    <rPh sb="2" eb="4">
      <t>デンピョウ</t>
    </rPh>
    <rPh sb="4" eb="6">
      <t>ショウゴウ</t>
    </rPh>
    <phoneticPr fontId="3"/>
  </si>
  <si>
    <t>完成品一時置場まで移動</t>
    <rPh sb="0" eb="3">
      <t>カンセイヒン</t>
    </rPh>
    <rPh sb="3" eb="5">
      <t>イチジ</t>
    </rPh>
    <rPh sb="5" eb="7">
      <t>オキバ</t>
    </rPh>
    <rPh sb="9" eb="11">
      <t>イドウ</t>
    </rPh>
    <phoneticPr fontId="3"/>
  </si>
  <si>
    <t>入庫品チェック</t>
    <rPh sb="0" eb="2">
      <t>ニュウコ</t>
    </rPh>
    <rPh sb="2" eb="3">
      <t>ヒン</t>
    </rPh>
    <phoneticPr fontId="3"/>
  </si>
  <si>
    <t>工程内かんばん確認</t>
    <rPh sb="0" eb="3">
      <t>コウテイナイ</t>
    </rPh>
    <rPh sb="7" eb="9">
      <t>カクニン</t>
    </rPh>
    <phoneticPr fontId="3"/>
  </si>
  <si>
    <t>ケース格納場へ移動</t>
    <rPh sb="3" eb="5">
      <t>カクノウ</t>
    </rPh>
    <rPh sb="5" eb="6">
      <t>バ</t>
    </rPh>
    <rPh sb="7" eb="9">
      <t>イドウ</t>
    </rPh>
    <phoneticPr fontId="3"/>
  </si>
  <si>
    <t>セルかんばんを確認</t>
    <rPh sb="7" eb="9">
      <t>カクニン</t>
    </rPh>
    <phoneticPr fontId="3"/>
  </si>
  <si>
    <t>3次元測定かんばんを記入</t>
    <rPh sb="1" eb="3">
      <t>ジゲン</t>
    </rPh>
    <rPh sb="3" eb="5">
      <t>ソクテイ</t>
    </rPh>
    <rPh sb="10" eb="12">
      <t>キニュウ</t>
    </rPh>
    <phoneticPr fontId="3"/>
  </si>
  <si>
    <t>3次元測定かんばんを掛ける</t>
    <rPh sb="1" eb="3">
      <t>ジゲン</t>
    </rPh>
    <rPh sb="3" eb="5">
      <t>ソクテイ</t>
    </rPh>
    <rPh sb="10" eb="11">
      <t>カ</t>
    </rPh>
    <phoneticPr fontId="3"/>
  </si>
  <si>
    <t>平準化シート確認（物流係発行）</t>
    <rPh sb="0" eb="3">
      <t>ヘイジュンカ</t>
    </rPh>
    <rPh sb="6" eb="8">
      <t>カクニン</t>
    </rPh>
    <rPh sb="9" eb="11">
      <t>ブツリュウ</t>
    </rPh>
    <rPh sb="11" eb="12">
      <t>カカリ</t>
    </rPh>
    <rPh sb="12" eb="14">
      <t>ハッコウ</t>
    </rPh>
    <phoneticPr fontId="3"/>
  </si>
  <si>
    <t>空ケース取り出す（2P）</t>
    <rPh sb="0" eb="1">
      <t>カラ</t>
    </rPh>
    <rPh sb="4" eb="5">
      <t>ト</t>
    </rPh>
    <rPh sb="6" eb="7">
      <t>ダ</t>
    </rPh>
    <phoneticPr fontId="2"/>
  </si>
  <si>
    <t>平準化シートに出荷準備チェック</t>
    <rPh sb="0" eb="3">
      <t>ヘイジュンカ</t>
    </rPh>
    <phoneticPr fontId="2"/>
  </si>
  <si>
    <t>リフト</t>
    <phoneticPr fontId="3"/>
  </si>
  <si>
    <t>1.5ｔ</t>
    <phoneticPr fontId="3"/>
  </si>
  <si>
    <t>終了札を掛ける</t>
    <rPh sb="0" eb="2">
      <t>シュウリョウ</t>
    </rPh>
    <rPh sb="2" eb="3">
      <t>フダ</t>
    </rPh>
    <rPh sb="4" eb="5">
      <t>カ</t>
    </rPh>
    <phoneticPr fontId="3"/>
  </si>
  <si>
    <t>空パレット外観チェック</t>
    <rPh sb="5" eb="7">
      <t>ガイカン</t>
    </rPh>
    <phoneticPr fontId="3"/>
  </si>
  <si>
    <t>便数札を剥がす</t>
    <rPh sb="0" eb="2">
      <t>ビンスウ</t>
    </rPh>
    <rPh sb="2" eb="3">
      <t>フダ</t>
    </rPh>
    <rPh sb="4" eb="5">
      <t>ハ</t>
    </rPh>
    <phoneticPr fontId="3"/>
  </si>
  <si>
    <t>空ケース格納</t>
    <rPh sb="0" eb="1">
      <t>カラ</t>
    </rPh>
    <rPh sb="4" eb="6">
      <t>カクノウ</t>
    </rPh>
    <phoneticPr fontId="3"/>
  </si>
  <si>
    <t>ケース出荷準備(田原・第一)</t>
    <rPh sb="3" eb="5">
      <t>シュッカ</t>
    </rPh>
    <rPh sb="5" eb="7">
      <t>ジュンビ</t>
    </rPh>
    <rPh sb="8" eb="10">
      <t>タハラ</t>
    </rPh>
    <rPh sb="11" eb="13">
      <t>ダイイチ</t>
    </rPh>
    <phoneticPr fontId="3"/>
  </si>
  <si>
    <t>城山工場</t>
    <rPh sb="0" eb="4">
      <t>シロヤマコウジョウ</t>
    </rPh>
    <phoneticPr fontId="3"/>
  </si>
  <si>
    <t>カリツー西尾東</t>
    <rPh sb="4" eb="6">
      <t>ニシオ</t>
    </rPh>
    <rPh sb="6" eb="7">
      <t>ヒガシ</t>
    </rPh>
    <phoneticPr fontId="3"/>
  </si>
  <si>
    <t>含浸処理前後品</t>
    <rPh sb="0" eb="2">
      <t>ガンシン</t>
    </rPh>
    <rPh sb="2" eb="4">
      <t>ショリ</t>
    </rPh>
    <rPh sb="4" eb="6">
      <t>ゼンゴ</t>
    </rPh>
    <rPh sb="6" eb="7">
      <t>ヒン</t>
    </rPh>
    <phoneticPr fontId="3"/>
  </si>
  <si>
    <t>返却空パレット格納</t>
    <rPh sb="0" eb="2">
      <t>ヘンキャク</t>
    </rPh>
    <rPh sb="2" eb="3">
      <t>カラ</t>
    </rPh>
    <rPh sb="7" eb="9">
      <t>カクノウ</t>
    </rPh>
    <phoneticPr fontId="3"/>
  </si>
  <si>
    <t>含浸前品場所へ移動</t>
    <rPh sb="0" eb="2">
      <t>ガンシン</t>
    </rPh>
    <rPh sb="2" eb="4">
      <t>マエヒン</t>
    </rPh>
    <rPh sb="4" eb="6">
      <t>バショ</t>
    </rPh>
    <rPh sb="7" eb="9">
      <t>イドウ</t>
    </rPh>
    <phoneticPr fontId="3"/>
  </si>
  <si>
    <t>含浸前品表示を確認する</t>
    <rPh sb="0" eb="2">
      <t>ガンシン</t>
    </rPh>
    <rPh sb="2" eb="3">
      <t>マエ</t>
    </rPh>
    <rPh sb="3" eb="4">
      <t>ヒン</t>
    </rPh>
    <rPh sb="4" eb="6">
      <t>ヒョウジ</t>
    </rPh>
    <rPh sb="7" eb="9">
      <t>カクニン</t>
    </rPh>
    <phoneticPr fontId="3"/>
  </si>
  <si>
    <t>出荷先確認</t>
    <rPh sb="0" eb="2">
      <t>シュッカ</t>
    </rPh>
    <rPh sb="2" eb="3">
      <t>サキ</t>
    </rPh>
    <rPh sb="3" eb="5">
      <t>カクニン</t>
    </rPh>
    <phoneticPr fontId="3"/>
  </si>
  <si>
    <t>仮置場へ搬送</t>
    <rPh sb="0" eb="3">
      <t>カリオキバ</t>
    </rPh>
    <rPh sb="4" eb="6">
      <t>ハンソウ</t>
    </rPh>
    <phoneticPr fontId="3"/>
  </si>
  <si>
    <t>含浸後品返却レーンへ移動</t>
    <rPh sb="0" eb="2">
      <t>ガンシン</t>
    </rPh>
    <rPh sb="2" eb="3">
      <t>ゴ</t>
    </rPh>
    <rPh sb="3" eb="4">
      <t>ヒン</t>
    </rPh>
    <rPh sb="4" eb="6">
      <t>ヘンキャク</t>
    </rPh>
    <rPh sb="10" eb="12">
      <t>イドウ</t>
    </rPh>
    <phoneticPr fontId="3"/>
  </si>
  <si>
    <t>含浸後品置場へ搬送</t>
    <rPh sb="0" eb="2">
      <t>ガンシン</t>
    </rPh>
    <rPh sb="2" eb="3">
      <t>ゴ</t>
    </rPh>
    <rPh sb="3" eb="4">
      <t>ヒン</t>
    </rPh>
    <rPh sb="4" eb="6">
      <t>オキバ</t>
    </rPh>
    <rPh sb="7" eb="9">
      <t>ハンソウ</t>
    </rPh>
    <phoneticPr fontId="3"/>
  </si>
  <si>
    <t>含浸後品をすくう</t>
    <rPh sb="0" eb="2">
      <t>ガンシン</t>
    </rPh>
    <rPh sb="2" eb="3">
      <t>ゴ</t>
    </rPh>
    <rPh sb="3" eb="4">
      <t>ヒン</t>
    </rPh>
    <phoneticPr fontId="3"/>
  </si>
  <si>
    <t>含浸後品置場へ格納</t>
    <rPh sb="0" eb="2">
      <t>ガンシン</t>
    </rPh>
    <rPh sb="2" eb="3">
      <t>ゴ</t>
    </rPh>
    <rPh sb="3" eb="4">
      <t>ヒン</t>
    </rPh>
    <rPh sb="4" eb="6">
      <t>オキバ</t>
    </rPh>
    <rPh sb="7" eb="9">
      <t>カクノウ</t>
    </rPh>
    <phoneticPr fontId="3"/>
  </si>
  <si>
    <t>含浸請求かんばん有無確認</t>
    <rPh sb="0" eb="2">
      <t>ガンシン</t>
    </rPh>
    <rPh sb="2" eb="4">
      <t>セイキュウ</t>
    </rPh>
    <rPh sb="8" eb="10">
      <t>ユウム</t>
    </rPh>
    <rPh sb="10" eb="12">
      <t>カクニン</t>
    </rPh>
    <phoneticPr fontId="3"/>
  </si>
  <si>
    <t>含浸請求かんばん置場へ移動</t>
    <rPh sb="0" eb="2">
      <t>ガンシン</t>
    </rPh>
    <rPh sb="2" eb="4">
      <t>セイキュウ</t>
    </rPh>
    <rPh sb="8" eb="10">
      <t>オキバ</t>
    </rPh>
    <rPh sb="11" eb="13">
      <t>イドウ</t>
    </rPh>
    <phoneticPr fontId="3"/>
  </si>
  <si>
    <t>含浸請求かんばん取付</t>
    <rPh sb="0" eb="2">
      <t>ガンシン</t>
    </rPh>
    <rPh sb="2" eb="4">
      <t>セイキュウ</t>
    </rPh>
    <rPh sb="8" eb="10">
      <t>トリツケ</t>
    </rPh>
    <phoneticPr fontId="3"/>
  </si>
  <si>
    <t>含浸品出荷明細記入</t>
    <rPh sb="0" eb="2">
      <t>ガンシン</t>
    </rPh>
    <rPh sb="2" eb="3">
      <t>ヒン</t>
    </rPh>
    <rPh sb="3" eb="5">
      <t>シュッカ</t>
    </rPh>
    <rPh sb="5" eb="7">
      <t>メイサイ</t>
    </rPh>
    <rPh sb="7" eb="9">
      <t>キニュウ</t>
    </rPh>
    <phoneticPr fontId="3"/>
  </si>
  <si>
    <t>明細書ポストへ投函</t>
    <rPh sb="0" eb="3">
      <t>メイサイショ</t>
    </rPh>
    <rPh sb="7" eb="9">
      <t>トウカン</t>
    </rPh>
    <phoneticPr fontId="3"/>
  </si>
  <si>
    <t>含浸品出荷レーンに移動</t>
    <rPh sb="0" eb="2">
      <t>ガンシン</t>
    </rPh>
    <rPh sb="2" eb="3">
      <t>ヒン</t>
    </rPh>
    <rPh sb="3" eb="5">
      <t>シュッカ</t>
    </rPh>
    <rPh sb="9" eb="11">
      <t>イドウ</t>
    </rPh>
    <phoneticPr fontId="3"/>
  </si>
  <si>
    <t>含浸品出荷レーンに投入</t>
    <rPh sb="0" eb="2">
      <t>ガンシン</t>
    </rPh>
    <rPh sb="2" eb="3">
      <t>ヒン</t>
    </rPh>
    <rPh sb="3" eb="5">
      <t>シュッカ</t>
    </rPh>
    <rPh sb="9" eb="11">
      <t>トウニュウ</t>
    </rPh>
    <phoneticPr fontId="3"/>
  </si>
  <si>
    <t>ロックタイト品入庫レーンへ移動</t>
    <rPh sb="6" eb="7">
      <t>ヒン</t>
    </rPh>
    <rPh sb="7" eb="9">
      <t>ニュウコ</t>
    </rPh>
    <rPh sb="13" eb="15">
      <t>イドウ</t>
    </rPh>
    <phoneticPr fontId="3"/>
  </si>
  <si>
    <t>ロックタイト品を確認する</t>
    <rPh sb="8" eb="10">
      <t>カクニン</t>
    </rPh>
    <phoneticPr fontId="3"/>
  </si>
  <si>
    <t>ロックタイト品指定レーンへ移動</t>
    <rPh sb="6" eb="7">
      <t>ヒン</t>
    </rPh>
    <rPh sb="7" eb="9">
      <t>シテイ</t>
    </rPh>
    <rPh sb="13" eb="15">
      <t>イドウ</t>
    </rPh>
    <phoneticPr fontId="3"/>
  </si>
  <si>
    <t>ロックタイト品指定レーンへ投入</t>
    <rPh sb="6" eb="7">
      <t>ヒン</t>
    </rPh>
    <rPh sb="7" eb="9">
      <t>シテイ</t>
    </rPh>
    <rPh sb="13" eb="15">
      <t>トウニュウ</t>
    </rPh>
    <phoneticPr fontId="3"/>
  </si>
  <si>
    <t>ロックタイト品をすくう</t>
    <rPh sb="6" eb="7">
      <t>ヒン</t>
    </rPh>
    <phoneticPr fontId="3"/>
  </si>
  <si>
    <t>ロックタイト品</t>
    <phoneticPr fontId="3"/>
  </si>
  <si>
    <t>含浸品レーンへ格納</t>
    <rPh sb="0" eb="2">
      <t>ガンシン</t>
    </rPh>
    <rPh sb="2" eb="3">
      <t>ヒン</t>
    </rPh>
    <rPh sb="7" eb="9">
      <t>カクノウ</t>
    </rPh>
    <phoneticPr fontId="3"/>
  </si>
  <si>
    <t>含浸品「前・後」をすくう</t>
    <rPh sb="0" eb="2">
      <t>ガンシン</t>
    </rPh>
    <rPh sb="2" eb="3">
      <t>ヒン</t>
    </rPh>
    <rPh sb="4" eb="5">
      <t>マエ</t>
    </rPh>
    <rPh sb="6" eb="7">
      <t>アト</t>
    </rPh>
    <phoneticPr fontId="3"/>
  </si>
  <si>
    <t>含浸品「前・後」を搬送</t>
    <rPh sb="0" eb="2">
      <t>ガンシン</t>
    </rPh>
    <rPh sb="2" eb="3">
      <t>ヒン</t>
    </rPh>
    <rPh sb="4" eb="5">
      <t>マエ</t>
    </rPh>
    <rPh sb="6" eb="7">
      <t>アト</t>
    </rPh>
    <rPh sb="9" eb="11">
      <t>ハンソウ</t>
    </rPh>
    <phoneticPr fontId="3"/>
  </si>
  <si>
    <t>仕分け処理後品「前品・後品」確認</t>
    <rPh sb="0" eb="2">
      <t>シワ</t>
    </rPh>
    <rPh sb="3" eb="5">
      <t>ショリ</t>
    </rPh>
    <rPh sb="5" eb="7">
      <t>ゴヒン</t>
    </rPh>
    <rPh sb="8" eb="9">
      <t>マエ</t>
    </rPh>
    <rPh sb="9" eb="10">
      <t>ヒン</t>
    </rPh>
    <rPh sb="11" eb="12">
      <t>ゴ</t>
    </rPh>
    <rPh sb="12" eb="13">
      <t>ヒン</t>
    </rPh>
    <rPh sb="14" eb="16">
      <t>カクニン</t>
    </rPh>
    <phoneticPr fontId="3"/>
  </si>
  <si>
    <t>ロックタイト対象外は第2工場行レーン移動</t>
    <rPh sb="6" eb="8">
      <t>タイショウ</t>
    </rPh>
    <rPh sb="8" eb="9">
      <t>ガイ</t>
    </rPh>
    <rPh sb="10" eb="11">
      <t>ダイ</t>
    </rPh>
    <rPh sb="12" eb="14">
      <t>コウジョウ</t>
    </rPh>
    <rPh sb="14" eb="15">
      <t>イキ</t>
    </rPh>
    <rPh sb="18" eb="20">
      <t>イドウ</t>
    </rPh>
    <phoneticPr fontId="3"/>
  </si>
  <si>
    <t>対象外を第2工場行レーン投入</t>
    <rPh sb="0" eb="2">
      <t>タイショウ</t>
    </rPh>
    <rPh sb="2" eb="3">
      <t>ガイ</t>
    </rPh>
    <rPh sb="4" eb="5">
      <t>ダイ</t>
    </rPh>
    <rPh sb="6" eb="8">
      <t>コウジョウ</t>
    </rPh>
    <rPh sb="8" eb="9">
      <t>イキ</t>
    </rPh>
    <rPh sb="12" eb="14">
      <t>トウニュウ</t>
    </rPh>
    <phoneticPr fontId="3"/>
  </si>
  <si>
    <t>パテ修正前品入庫レーンへ移動</t>
    <rPh sb="2" eb="4">
      <t>シュウセイ</t>
    </rPh>
    <rPh sb="4" eb="5">
      <t>マエ</t>
    </rPh>
    <rPh sb="5" eb="6">
      <t>ヒン</t>
    </rPh>
    <rPh sb="6" eb="8">
      <t>ニュウコ</t>
    </rPh>
    <rPh sb="12" eb="14">
      <t>イドウ</t>
    </rPh>
    <phoneticPr fontId="3"/>
  </si>
  <si>
    <t>パテ修正前品の確認</t>
    <rPh sb="2" eb="4">
      <t>シュウセイ</t>
    </rPh>
    <rPh sb="4" eb="5">
      <t>マエ</t>
    </rPh>
    <rPh sb="5" eb="6">
      <t>ヒン</t>
    </rPh>
    <rPh sb="7" eb="9">
      <t>カクニン</t>
    </rPh>
    <phoneticPr fontId="3"/>
  </si>
  <si>
    <t>パテ修正前品をすくう</t>
    <rPh sb="2" eb="4">
      <t>シュウセイ</t>
    </rPh>
    <rPh sb="4" eb="5">
      <t>マエ</t>
    </rPh>
    <rPh sb="5" eb="6">
      <t>ヒン</t>
    </rPh>
    <phoneticPr fontId="3"/>
  </si>
  <si>
    <t>パテ修正前品を一時置場まで搬送</t>
    <rPh sb="2" eb="4">
      <t>シュウセイ</t>
    </rPh>
    <rPh sb="4" eb="5">
      <t>マエ</t>
    </rPh>
    <rPh sb="5" eb="6">
      <t>ヒン</t>
    </rPh>
    <rPh sb="7" eb="11">
      <t>イチジオキバ</t>
    </rPh>
    <rPh sb="13" eb="15">
      <t>ハンソウ</t>
    </rPh>
    <phoneticPr fontId="3"/>
  </si>
  <si>
    <t>パテ修正前品をメーカ毎に投入</t>
    <rPh sb="2" eb="4">
      <t>シュウセイ</t>
    </rPh>
    <rPh sb="4" eb="5">
      <t>マエ</t>
    </rPh>
    <rPh sb="5" eb="6">
      <t>ヒン</t>
    </rPh>
    <rPh sb="10" eb="11">
      <t>ゴト</t>
    </rPh>
    <rPh sb="12" eb="14">
      <t>トウニュウ</t>
    </rPh>
    <phoneticPr fontId="3"/>
  </si>
  <si>
    <t>パテ修正エリアに移動</t>
    <rPh sb="2" eb="4">
      <t>シュウセイ</t>
    </rPh>
    <rPh sb="8" eb="10">
      <t>イドウ</t>
    </rPh>
    <phoneticPr fontId="3"/>
  </si>
  <si>
    <t>指定レーンに投入</t>
    <rPh sb="0" eb="2">
      <t>シテイ</t>
    </rPh>
    <rPh sb="6" eb="8">
      <t>トウニュウ</t>
    </rPh>
    <phoneticPr fontId="3"/>
  </si>
  <si>
    <t>パテ修正品の品番掛札を掛ける</t>
    <rPh sb="2" eb="5">
      <t>シュウセイヒン</t>
    </rPh>
    <rPh sb="6" eb="8">
      <t>ヒンバン</t>
    </rPh>
    <rPh sb="8" eb="9">
      <t>カ</t>
    </rPh>
    <rPh sb="9" eb="10">
      <t>フダ</t>
    </rPh>
    <rPh sb="11" eb="12">
      <t>カ</t>
    </rPh>
    <phoneticPr fontId="3"/>
  </si>
  <si>
    <t>札掛け品をすくう</t>
    <rPh sb="0" eb="2">
      <t>フダカ</t>
    </rPh>
    <rPh sb="3" eb="4">
      <t>ヒン</t>
    </rPh>
    <phoneticPr fontId="3"/>
  </si>
  <si>
    <t>パテ修正「前品・後品」</t>
    <rPh sb="2" eb="4">
      <t>シュウセイ</t>
    </rPh>
    <rPh sb="5" eb="6">
      <t>ゼン</t>
    </rPh>
    <rPh sb="6" eb="7">
      <t>ヒン</t>
    </rPh>
    <rPh sb="8" eb="10">
      <t>ゴヒン</t>
    </rPh>
    <phoneticPr fontId="3"/>
  </si>
  <si>
    <t>パテ修正前品を田原工場行へ搬送</t>
    <rPh sb="2" eb="4">
      <t>シュウセイ</t>
    </rPh>
    <rPh sb="4" eb="6">
      <t>マエヒン</t>
    </rPh>
    <rPh sb="7" eb="11">
      <t>タハラコウジョウ</t>
    </rPh>
    <rPh sb="11" eb="12">
      <t>イキ</t>
    </rPh>
    <rPh sb="13" eb="15">
      <t>ハンソウ</t>
    </rPh>
    <phoneticPr fontId="3"/>
  </si>
  <si>
    <t>パテ修正後品（完成品）をすくう</t>
    <rPh sb="2" eb="4">
      <t>シュウセイ</t>
    </rPh>
    <rPh sb="4" eb="5">
      <t>ゴ</t>
    </rPh>
    <rPh sb="5" eb="6">
      <t>ヒン</t>
    </rPh>
    <rPh sb="7" eb="10">
      <t>カンセイヒン</t>
    </rPh>
    <phoneticPr fontId="3"/>
  </si>
  <si>
    <t>「確認済」貼り紙を確認</t>
    <rPh sb="1" eb="3">
      <t>カクニン</t>
    </rPh>
    <rPh sb="3" eb="4">
      <t>スミ</t>
    </rPh>
    <rPh sb="5" eb="6">
      <t>ハ</t>
    </rPh>
    <rPh sb="7" eb="8">
      <t>ガミ</t>
    </rPh>
    <rPh sb="9" eb="11">
      <t>カクニン</t>
    </rPh>
    <phoneticPr fontId="3"/>
  </si>
  <si>
    <t>パテ修正後品（完成品）搬送</t>
    <rPh sb="2" eb="4">
      <t>シュウセイ</t>
    </rPh>
    <rPh sb="4" eb="5">
      <t>ゴ</t>
    </rPh>
    <rPh sb="5" eb="6">
      <t>ヒン</t>
    </rPh>
    <rPh sb="7" eb="10">
      <t>カンセイヒン</t>
    </rPh>
    <rPh sb="11" eb="13">
      <t>ハンソウ</t>
    </rPh>
    <phoneticPr fontId="3"/>
  </si>
  <si>
    <t>パテ修正後品（完成品）投入</t>
    <rPh sb="2" eb="4">
      <t>シュウセイ</t>
    </rPh>
    <rPh sb="4" eb="5">
      <t>ゴ</t>
    </rPh>
    <rPh sb="5" eb="6">
      <t>ヒン</t>
    </rPh>
    <rPh sb="7" eb="10">
      <t>カンセイヒン</t>
    </rPh>
    <rPh sb="11" eb="13">
      <t>トウニュウ</t>
    </rPh>
    <phoneticPr fontId="3"/>
  </si>
  <si>
    <t>T-400パテ修正「前品・後品」</t>
    <rPh sb="7" eb="9">
      <t>シュウセイ</t>
    </rPh>
    <rPh sb="10" eb="11">
      <t>マエ</t>
    </rPh>
    <rPh sb="11" eb="12">
      <t>ヒン</t>
    </rPh>
    <rPh sb="13" eb="14">
      <t>ゴ</t>
    </rPh>
    <rPh sb="14" eb="15">
      <t>ヒン</t>
    </rPh>
    <phoneticPr fontId="3"/>
  </si>
  <si>
    <t>T-400パテ修正前品レーンへ移動</t>
    <rPh sb="7" eb="9">
      <t>シュウセイ</t>
    </rPh>
    <rPh sb="9" eb="10">
      <t>マエ</t>
    </rPh>
    <rPh sb="10" eb="11">
      <t>ヒン</t>
    </rPh>
    <rPh sb="15" eb="17">
      <t>イドウ</t>
    </rPh>
    <phoneticPr fontId="3"/>
  </si>
  <si>
    <t>T-400パテ修正前品貼り紙確認</t>
    <rPh sb="7" eb="9">
      <t>シュウセイ</t>
    </rPh>
    <rPh sb="9" eb="10">
      <t>マエ</t>
    </rPh>
    <rPh sb="10" eb="11">
      <t>ヒン</t>
    </rPh>
    <rPh sb="11" eb="12">
      <t>ハ</t>
    </rPh>
    <rPh sb="13" eb="14">
      <t>ガミ</t>
    </rPh>
    <rPh sb="14" eb="16">
      <t>カクニン</t>
    </rPh>
    <phoneticPr fontId="3"/>
  </si>
  <si>
    <t>T-400パテ修正前品を搬送</t>
    <rPh sb="7" eb="9">
      <t>シュウセイ</t>
    </rPh>
    <rPh sb="9" eb="10">
      <t>マエ</t>
    </rPh>
    <rPh sb="10" eb="11">
      <t>ヒン</t>
    </rPh>
    <rPh sb="12" eb="14">
      <t>ハンソウ</t>
    </rPh>
    <phoneticPr fontId="3"/>
  </si>
  <si>
    <t>T-400パテ修正品を指定へ投入</t>
    <rPh sb="7" eb="9">
      <t>シュウセイ</t>
    </rPh>
    <rPh sb="9" eb="10">
      <t>ヒン</t>
    </rPh>
    <rPh sb="11" eb="13">
      <t>シテイ</t>
    </rPh>
    <rPh sb="14" eb="16">
      <t>トウニュウ</t>
    </rPh>
    <phoneticPr fontId="3"/>
  </si>
  <si>
    <t>入庫表を記入する</t>
    <rPh sb="0" eb="2">
      <t>ニュウコ</t>
    </rPh>
    <rPh sb="2" eb="3">
      <t>ヒョウ</t>
    </rPh>
    <rPh sb="4" eb="6">
      <t>キニュウ</t>
    </rPh>
    <phoneticPr fontId="3"/>
  </si>
  <si>
    <t>T400パテ修正後品レーンへ移動</t>
    <rPh sb="6" eb="8">
      <t>シュウセイ</t>
    </rPh>
    <rPh sb="8" eb="9">
      <t>ゴ</t>
    </rPh>
    <rPh sb="9" eb="10">
      <t>ヒン</t>
    </rPh>
    <rPh sb="14" eb="16">
      <t>イドウ</t>
    </rPh>
    <phoneticPr fontId="3"/>
  </si>
  <si>
    <t>T400パテ修正後品をすくう</t>
    <rPh sb="6" eb="8">
      <t>シュウセイ</t>
    </rPh>
    <rPh sb="8" eb="9">
      <t>ゴ</t>
    </rPh>
    <rPh sb="9" eb="10">
      <t>ヒン</t>
    </rPh>
    <phoneticPr fontId="3"/>
  </si>
  <si>
    <t>T400パテ修正後品を格納</t>
    <rPh sb="6" eb="8">
      <t>シュウセイ</t>
    </rPh>
    <rPh sb="8" eb="9">
      <t>ゴ</t>
    </rPh>
    <rPh sb="9" eb="10">
      <t>ヒン</t>
    </rPh>
    <rPh sb="11" eb="13">
      <t>カクノウ</t>
    </rPh>
    <phoneticPr fontId="3"/>
  </si>
  <si>
    <t>T400パテ修正後品を搬送</t>
    <rPh sb="6" eb="8">
      <t>シュウセイ</t>
    </rPh>
    <rPh sb="8" eb="9">
      <t>ゴ</t>
    </rPh>
    <rPh sb="9" eb="10">
      <t>ヒン</t>
    </rPh>
    <rPh sb="11" eb="13">
      <t>ハンソウ</t>
    </rPh>
    <phoneticPr fontId="3"/>
  </si>
  <si>
    <t>空ケース返却レーン搬送</t>
    <rPh sb="0" eb="1">
      <t>カラ</t>
    </rPh>
    <rPh sb="4" eb="6">
      <t>ヘンキャク</t>
    </rPh>
    <rPh sb="9" eb="11">
      <t>ハンソウ</t>
    </rPh>
    <phoneticPr fontId="3"/>
  </si>
  <si>
    <t>入庫品を搬送</t>
    <rPh sb="0" eb="2">
      <t>ニュウコ</t>
    </rPh>
    <rPh sb="2" eb="3">
      <t>ヒン</t>
    </rPh>
    <rPh sb="4" eb="6">
      <t>ハンソウ</t>
    </rPh>
    <phoneticPr fontId="3"/>
  </si>
  <si>
    <t>入庫品をすくう</t>
    <rPh sb="0" eb="2">
      <t>ニュウコ</t>
    </rPh>
    <rPh sb="2" eb="3">
      <t>ヒン</t>
    </rPh>
    <phoneticPr fontId="3"/>
  </si>
  <si>
    <t>完成品入庫</t>
    <rPh sb="0" eb="3">
      <t>カンセイヒン</t>
    </rPh>
    <rPh sb="3" eb="5">
      <t>ニュウコ</t>
    </rPh>
    <phoneticPr fontId="3"/>
  </si>
  <si>
    <t>ギヤ入庫レーン移動</t>
    <rPh sb="2" eb="4">
      <t>ニュウコ</t>
    </rPh>
    <rPh sb="7" eb="9">
      <t>イドウ</t>
    </rPh>
    <phoneticPr fontId="3"/>
  </si>
  <si>
    <t>完成品引取り</t>
    <rPh sb="0" eb="3">
      <t>カンセイヒン</t>
    </rPh>
    <rPh sb="3" eb="5">
      <t>ヒキトリ</t>
    </rPh>
    <phoneticPr fontId="3"/>
  </si>
  <si>
    <t>完成品仮置き</t>
    <rPh sb="0" eb="3">
      <t>カンセイヒン</t>
    </rPh>
    <rPh sb="3" eb="5">
      <t>カリオ</t>
    </rPh>
    <phoneticPr fontId="3"/>
  </si>
  <si>
    <t>完成品をすくう</t>
    <rPh sb="0" eb="3">
      <t>カンセイヒン</t>
    </rPh>
    <phoneticPr fontId="3"/>
  </si>
  <si>
    <t>引取りかんばんを確認</t>
    <rPh sb="0" eb="2">
      <t>ヒキト</t>
    </rPh>
    <rPh sb="8" eb="10">
      <t>カクニン</t>
    </rPh>
    <phoneticPr fontId="3"/>
  </si>
  <si>
    <t>完成品段積み</t>
    <rPh sb="0" eb="3">
      <t>カンセイヒン</t>
    </rPh>
    <rPh sb="3" eb="4">
      <t>ダン</t>
    </rPh>
    <rPh sb="4" eb="5">
      <t>ツ</t>
    </rPh>
    <phoneticPr fontId="3"/>
  </si>
  <si>
    <t>ギヤ入庫品をすくう</t>
    <rPh sb="2" eb="4">
      <t>ニュウコ</t>
    </rPh>
    <rPh sb="4" eb="5">
      <t>ヒン</t>
    </rPh>
    <phoneticPr fontId="3"/>
  </si>
  <si>
    <t>ギヤ完成品置場まで移動</t>
    <rPh sb="2" eb="4">
      <t>カンセイ</t>
    </rPh>
    <rPh sb="4" eb="5">
      <t>ヒン</t>
    </rPh>
    <rPh sb="5" eb="7">
      <t>オキバ</t>
    </rPh>
    <rPh sb="9" eb="11">
      <t>イドウ</t>
    </rPh>
    <phoneticPr fontId="3"/>
  </si>
  <si>
    <t>ギヤ入荷</t>
    <rPh sb="2" eb="4">
      <t>ニュウカ</t>
    </rPh>
    <phoneticPr fontId="3"/>
  </si>
  <si>
    <t>45箱/P</t>
    <rPh sb="2" eb="3">
      <t>ハコ</t>
    </rPh>
    <phoneticPr fontId="3"/>
  </si>
  <si>
    <t>空ケース入庫レーン移動</t>
    <rPh sb="0" eb="1">
      <t>カラ</t>
    </rPh>
    <rPh sb="4" eb="6">
      <t>ニュウコ</t>
    </rPh>
    <rPh sb="9" eb="11">
      <t>イドウ</t>
    </rPh>
    <phoneticPr fontId="3"/>
  </si>
  <si>
    <t>含浸前後</t>
    <rPh sb="0" eb="2">
      <t>ガンシン</t>
    </rPh>
    <rPh sb="2" eb="3">
      <t>マエ</t>
    </rPh>
    <rPh sb="3" eb="4">
      <t>アト</t>
    </rPh>
    <phoneticPr fontId="3"/>
  </si>
  <si>
    <t>パテ前後</t>
    <rPh sb="2" eb="4">
      <t>マエアト</t>
    </rPh>
    <phoneticPr fontId="3"/>
  </si>
  <si>
    <t>ロックタイト</t>
    <phoneticPr fontId="3"/>
  </si>
  <si>
    <t>T-400パテ</t>
    <phoneticPr fontId="3"/>
  </si>
  <si>
    <t>空エース押し込み（12P/回）</t>
    <rPh sb="0" eb="1">
      <t>カラ</t>
    </rPh>
    <rPh sb="4" eb="5">
      <t>オ</t>
    </rPh>
    <rPh sb="6" eb="7">
      <t>コ</t>
    </rPh>
    <rPh sb="13" eb="14">
      <t>カイ</t>
    </rPh>
    <phoneticPr fontId="3"/>
  </si>
  <si>
    <t>アシストグローブ装着</t>
    <rPh sb="8" eb="10">
      <t>ソウチャク</t>
    </rPh>
    <phoneticPr fontId="3"/>
  </si>
  <si>
    <t>通箱を両手で持つ</t>
    <rPh sb="0" eb="2">
      <t>ツウバコ</t>
    </rPh>
    <rPh sb="3" eb="5">
      <t>リョウテ</t>
    </rPh>
    <rPh sb="6" eb="7">
      <t>モ</t>
    </rPh>
    <phoneticPr fontId="3"/>
  </si>
  <si>
    <t>通箱を持ち上げる</t>
    <rPh sb="0" eb="2">
      <t>ツウバコ</t>
    </rPh>
    <rPh sb="3" eb="4">
      <t>モ</t>
    </rPh>
    <rPh sb="5" eb="6">
      <t>ア</t>
    </rPh>
    <phoneticPr fontId="3"/>
  </si>
  <si>
    <t>持ち上がったことを確認</t>
    <rPh sb="0" eb="1">
      <t>モ</t>
    </rPh>
    <rPh sb="2" eb="3">
      <t>ア</t>
    </rPh>
    <rPh sb="9" eb="11">
      <t>カクニン</t>
    </rPh>
    <phoneticPr fontId="3"/>
  </si>
  <si>
    <t>同品番の位置に荷積みする</t>
    <rPh sb="0" eb="3">
      <t>ドウヒンバン</t>
    </rPh>
    <rPh sb="4" eb="6">
      <t>イチ</t>
    </rPh>
    <rPh sb="7" eb="9">
      <t>ニヅ</t>
    </rPh>
    <phoneticPr fontId="3"/>
  </si>
  <si>
    <t>通箱上下が重なっているか確認</t>
    <rPh sb="0" eb="2">
      <t>ツウバコ</t>
    </rPh>
    <rPh sb="2" eb="4">
      <t>ジョウゲ</t>
    </rPh>
    <rPh sb="5" eb="6">
      <t>オモ</t>
    </rPh>
    <rPh sb="12" eb="14">
      <t>カクニン</t>
    </rPh>
    <phoneticPr fontId="3"/>
  </si>
  <si>
    <t>指センサーから力を抜き手を放す</t>
    <rPh sb="0" eb="1">
      <t>ユビ</t>
    </rPh>
    <rPh sb="7" eb="8">
      <t>チカラ</t>
    </rPh>
    <rPh sb="9" eb="10">
      <t>ヌ</t>
    </rPh>
    <rPh sb="11" eb="12">
      <t>テ</t>
    </rPh>
    <rPh sb="13" eb="14">
      <t>ハナ</t>
    </rPh>
    <phoneticPr fontId="3"/>
  </si>
  <si>
    <t>パレットへ積み付けする</t>
    <rPh sb="5" eb="6">
      <t>ツ</t>
    </rPh>
    <rPh sb="7" eb="8">
      <t>ツ</t>
    </rPh>
    <phoneticPr fontId="3"/>
  </si>
  <si>
    <t>仕分けパレットへ移動する</t>
    <rPh sb="0" eb="2">
      <t>シワ</t>
    </rPh>
    <rPh sb="8" eb="10">
      <t>イドウ</t>
    </rPh>
    <phoneticPr fontId="3"/>
  </si>
  <si>
    <t>27箱になったら固縛する</t>
    <rPh sb="2" eb="3">
      <t>ハコ</t>
    </rPh>
    <rPh sb="8" eb="10">
      <t>コバク</t>
    </rPh>
    <phoneticPr fontId="3"/>
  </si>
  <si>
    <t>ハンドリフトで搬出レーンに移動</t>
    <rPh sb="7" eb="9">
      <t>ハンシュツ</t>
    </rPh>
    <rPh sb="13" eb="15">
      <t>イドウ</t>
    </rPh>
    <phoneticPr fontId="3"/>
  </si>
  <si>
    <t>仕立て場へ移動</t>
    <rPh sb="0" eb="2">
      <t>シタ</t>
    </rPh>
    <rPh sb="3" eb="4">
      <t>バ</t>
    </rPh>
    <rPh sb="5" eb="7">
      <t>イドウ</t>
    </rPh>
    <phoneticPr fontId="3"/>
  </si>
  <si>
    <t>仕立て場に格納</t>
    <rPh sb="0" eb="2">
      <t>シタ</t>
    </rPh>
    <rPh sb="3" eb="4">
      <t>バ</t>
    </rPh>
    <rPh sb="5" eb="7">
      <t>カクノウ</t>
    </rPh>
    <phoneticPr fontId="3"/>
  </si>
  <si>
    <t>36箱定型でハンドリフトすくう</t>
    <rPh sb="2" eb="3">
      <t>ハコ</t>
    </rPh>
    <rPh sb="3" eb="5">
      <t>テイケイ</t>
    </rPh>
    <phoneticPr fontId="3"/>
  </si>
  <si>
    <t>ギヤ完成品投入格納</t>
    <rPh sb="2" eb="5">
      <t>カンセイヒン</t>
    </rPh>
    <rPh sb="5" eb="7">
      <t>トウニュウ</t>
    </rPh>
    <rPh sb="7" eb="9">
      <t>カクノウ</t>
    </rPh>
    <phoneticPr fontId="3"/>
  </si>
  <si>
    <t>ギヤ完成品置場に投入・格納</t>
    <rPh sb="2" eb="4">
      <t>カンセイ</t>
    </rPh>
    <rPh sb="4" eb="5">
      <t>ヒン</t>
    </rPh>
    <rPh sb="5" eb="7">
      <t>オキバ</t>
    </rPh>
    <rPh sb="8" eb="10">
      <t>トウニュウ</t>
    </rPh>
    <rPh sb="11" eb="13">
      <t>カクノウ</t>
    </rPh>
    <phoneticPr fontId="3"/>
  </si>
  <si>
    <t>リフト置場へ移動</t>
    <rPh sb="3" eb="5">
      <t>オキバ</t>
    </rPh>
    <rPh sb="6" eb="8">
      <t>イドウ</t>
    </rPh>
    <phoneticPr fontId="3"/>
  </si>
  <si>
    <t>パレットをすくう</t>
    <phoneticPr fontId="3"/>
  </si>
  <si>
    <t>後方確認</t>
    <rPh sb="0" eb="2">
      <t>コウホウ</t>
    </rPh>
    <rPh sb="2" eb="4">
      <t>カクニン</t>
    </rPh>
    <phoneticPr fontId="3"/>
  </si>
  <si>
    <t>仕分け場へ移動</t>
    <rPh sb="0" eb="2">
      <t>シワ</t>
    </rPh>
    <rPh sb="3" eb="4">
      <t>バ</t>
    </rPh>
    <rPh sb="5" eb="7">
      <t>イドウ</t>
    </rPh>
    <phoneticPr fontId="3"/>
  </si>
  <si>
    <t>大物ギヤドライブAssy仕分け</t>
    <rPh sb="0" eb="2">
      <t>オオモノ</t>
    </rPh>
    <rPh sb="12" eb="14">
      <t>シワ</t>
    </rPh>
    <phoneticPr fontId="3"/>
  </si>
  <si>
    <t>移動台車に載せる</t>
    <rPh sb="0" eb="2">
      <t>イドウ</t>
    </rPh>
    <rPh sb="2" eb="4">
      <t>ダイシャ</t>
    </rPh>
    <rPh sb="5" eb="6">
      <t>ノ</t>
    </rPh>
    <phoneticPr fontId="3"/>
  </si>
  <si>
    <t>一時置き同一品番に移動</t>
    <rPh sb="0" eb="2">
      <t>イチジ</t>
    </rPh>
    <rPh sb="2" eb="3">
      <t>オ</t>
    </rPh>
    <rPh sb="4" eb="6">
      <t>ドウイツ</t>
    </rPh>
    <rPh sb="6" eb="8">
      <t>ヒンバン</t>
    </rPh>
    <rPh sb="9" eb="11">
      <t>イドウ</t>
    </rPh>
    <phoneticPr fontId="3"/>
  </si>
  <si>
    <t>仕分けパレットへ移動</t>
    <rPh sb="0" eb="2">
      <t>シワ</t>
    </rPh>
    <rPh sb="8" eb="10">
      <t>イドウ</t>
    </rPh>
    <phoneticPr fontId="3"/>
  </si>
  <si>
    <t>45箱定型になったら固縛し直す</t>
    <rPh sb="2" eb="3">
      <t>ハコ</t>
    </rPh>
    <rPh sb="3" eb="5">
      <t>テイケイ</t>
    </rPh>
    <rPh sb="10" eb="12">
      <t>コバク</t>
    </rPh>
    <rPh sb="13" eb="14">
      <t>ナオ</t>
    </rPh>
    <phoneticPr fontId="3"/>
  </si>
  <si>
    <t>45箱定型をハンドリフトですくう</t>
    <rPh sb="2" eb="3">
      <t>ハコ</t>
    </rPh>
    <rPh sb="3" eb="5">
      <t>テイケイ</t>
    </rPh>
    <phoneticPr fontId="3"/>
  </si>
  <si>
    <t>―</t>
    <phoneticPr fontId="3"/>
  </si>
  <si>
    <t>アシストグローブ</t>
    <phoneticPr fontId="3"/>
  </si>
  <si>
    <t>ハンドリフト</t>
    <phoneticPr fontId="3"/>
  </si>
  <si>
    <t>かんばん明細書・チケット確認</t>
    <rPh sb="4" eb="7">
      <t>メイサイショ</t>
    </rPh>
    <rPh sb="12" eb="14">
      <t>カクニン</t>
    </rPh>
    <phoneticPr fontId="3"/>
  </si>
  <si>
    <t>進捗ポスト空かんばんを取出す</t>
    <rPh sb="0" eb="2">
      <t>シンチョク</t>
    </rPh>
    <rPh sb="5" eb="6">
      <t>カラ</t>
    </rPh>
    <rPh sb="11" eb="13">
      <t>トリダ</t>
    </rPh>
    <phoneticPr fontId="3"/>
  </si>
  <si>
    <t>かんばん入れに挿す</t>
    <rPh sb="4" eb="5">
      <t>イ</t>
    </rPh>
    <rPh sb="7" eb="8">
      <t>サ</t>
    </rPh>
    <phoneticPr fontId="3"/>
  </si>
  <si>
    <t>セット場から製品をパレットに取り出す</t>
    <rPh sb="3" eb="4">
      <t>バ</t>
    </rPh>
    <rPh sb="6" eb="8">
      <t>セイヒン</t>
    </rPh>
    <rPh sb="14" eb="15">
      <t>ト</t>
    </rPh>
    <rPh sb="16" eb="17">
      <t>ダ</t>
    </rPh>
    <phoneticPr fontId="3"/>
  </si>
  <si>
    <t>ＰPバンドで固縛する</t>
    <rPh sb="6" eb="8">
      <t>コバク</t>
    </rPh>
    <phoneticPr fontId="3"/>
  </si>
  <si>
    <t>出荷先、便札を貼る</t>
    <rPh sb="0" eb="2">
      <t>シュッカ</t>
    </rPh>
    <rPh sb="2" eb="3">
      <t>サキ</t>
    </rPh>
    <rPh sb="4" eb="5">
      <t>ビン</t>
    </rPh>
    <rPh sb="5" eb="6">
      <t>フダ</t>
    </rPh>
    <rPh sb="7" eb="8">
      <t>ハ</t>
    </rPh>
    <phoneticPr fontId="3"/>
  </si>
  <si>
    <t>完成品仮置場へ搬送する</t>
    <rPh sb="0" eb="3">
      <t>カンセイヒン</t>
    </rPh>
    <rPh sb="3" eb="4">
      <t>カリ</t>
    </rPh>
    <rPh sb="4" eb="6">
      <t>オキバ</t>
    </rPh>
    <rPh sb="7" eb="9">
      <t>ハンソウ</t>
    </rPh>
    <phoneticPr fontId="3"/>
  </si>
  <si>
    <t>外れかんばんの確認</t>
    <rPh sb="0" eb="1">
      <t>ハズ</t>
    </rPh>
    <rPh sb="7" eb="9">
      <t>カクニン</t>
    </rPh>
    <phoneticPr fontId="3"/>
  </si>
  <si>
    <t>出荷明細、チェックシートと照合</t>
    <rPh sb="0" eb="2">
      <t>シュッカ</t>
    </rPh>
    <rPh sb="2" eb="4">
      <t>メイサイ</t>
    </rPh>
    <rPh sb="13" eb="15">
      <t>ショウゴウ</t>
    </rPh>
    <phoneticPr fontId="3"/>
  </si>
  <si>
    <t>外れかんばんの返却</t>
    <rPh sb="0" eb="1">
      <t>ハズ</t>
    </rPh>
    <rPh sb="7" eb="9">
      <t>ヘンキャク</t>
    </rPh>
    <phoneticPr fontId="3"/>
  </si>
  <si>
    <t>納品書の提出とかんばん回収</t>
    <rPh sb="0" eb="3">
      <t>ノウヒンショ</t>
    </rPh>
    <rPh sb="4" eb="6">
      <t>テイシュツ</t>
    </rPh>
    <rPh sb="11" eb="13">
      <t>カイシュウ</t>
    </rPh>
    <phoneticPr fontId="3"/>
  </si>
  <si>
    <t>新かんばんをチェックシートへ転記</t>
    <rPh sb="0" eb="1">
      <t>シン</t>
    </rPh>
    <rPh sb="14" eb="16">
      <t>テンキ</t>
    </rPh>
    <phoneticPr fontId="3"/>
  </si>
  <si>
    <t>仮置場から出荷完成品レーン投入</t>
    <rPh sb="0" eb="1">
      <t>カリ</t>
    </rPh>
    <rPh sb="1" eb="3">
      <t>オキバ</t>
    </rPh>
    <rPh sb="5" eb="7">
      <t>シュッカ</t>
    </rPh>
    <rPh sb="7" eb="9">
      <t>カンセイ</t>
    </rPh>
    <rPh sb="9" eb="10">
      <t>ヒン</t>
    </rPh>
    <rPh sb="13" eb="15">
      <t>トウニュウ</t>
    </rPh>
    <phoneticPr fontId="3"/>
  </si>
  <si>
    <t>仮置場から出荷完成品レーン投入へ移動</t>
    <rPh sb="0" eb="1">
      <t>カリ</t>
    </rPh>
    <rPh sb="1" eb="3">
      <t>オキバ</t>
    </rPh>
    <rPh sb="5" eb="7">
      <t>シュッカ</t>
    </rPh>
    <rPh sb="7" eb="9">
      <t>カンセイ</t>
    </rPh>
    <rPh sb="9" eb="10">
      <t>ヒン</t>
    </rPh>
    <rPh sb="13" eb="15">
      <t>トウニュウ</t>
    </rPh>
    <rPh sb="16" eb="18">
      <t>イドウ</t>
    </rPh>
    <phoneticPr fontId="3"/>
  </si>
  <si>
    <t>第一</t>
    <rPh sb="0" eb="2">
      <t>ダイイチ</t>
    </rPh>
    <phoneticPr fontId="3"/>
  </si>
  <si>
    <t>田原</t>
    <rPh sb="0" eb="2">
      <t>タハラ</t>
    </rPh>
    <phoneticPr fontId="3"/>
  </si>
  <si>
    <t>岡崎</t>
    <rPh sb="0" eb="2">
      <t>オカザキ</t>
    </rPh>
    <phoneticPr fontId="3"/>
  </si>
  <si>
    <t>岡東</t>
    <rPh sb="0" eb="2">
      <t>オカヒガシ</t>
    </rPh>
    <phoneticPr fontId="3"/>
  </si>
  <si>
    <t>箱/日</t>
    <rPh sb="0" eb="1">
      <t>ハコ</t>
    </rPh>
    <rPh sb="2" eb="3">
      <t>ヒ</t>
    </rPh>
    <phoneticPr fontId="3"/>
  </si>
  <si>
    <t>箱/直</t>
    <rPh sb="0" eb="1">
      <t>ハコ</t>
    </rPh>
    <rPh sb="2" eb="3">
      <t>チョク</t>
    </rPh>
    <phoneticPr fontId="3"/>
  </si>
  <si>
    <t>セット場へ移動</t>
    <rPh sb="3" eb="4">
      <t>バ</t>
    </rPh>
    <rPh sb="5" eb="7">
      <t>イドウ</t>
    </rPh>
    <phoneticPr fontId="3"/>
  </si>
  <si>
    <t>外れかんばんの返却場へ移動</t>
    <rPh sb="0" eb="1">
      <t>ハズ</t>
    </rPh>
    <rPh sb="7" eb="9">
      <t>ヘンキャク</t>
    </rPh>
    <rPh sb="9" eb="10">
      <t>バ</t>
    </rPh>
    <rPh sb="11" eb="13">
      <t>イドウ</t>
    </rPh>
    <phoneticPr fontId="3"/>
  </si>
  <si>
    <t>便/日</t>
    <rPh sb="0" eb="1">
      <t>ビン</t>
    </rPh>
    <rPh sb="2" eb="3">
      <t>ヒ</t>
    </rPh>
    <phoneticPr fontId="3"/>
  </si>
  <si>
    <t>便/直</t>
    <rPh sb="0" eb="1">
      <t>ビン</t>
    </rPh>
    <rPh sb="2" eb="3">
      <t>チョク</t>
    </rPh>
    <phoneticPr fontId="3"/>
  </si>
  <si>
    <t>E/V前に移動</t>
    <rPh sb="3" eb="4">
      <t>マエ</t>
    </rPh>
    <rPh sb="5" eb="7">
      <t>イドウ</t>
    </rPh>
    <phoneticPr fontId="3"/>
  </si>
  <si>
    <t>空箱請求かんばんを取出す</t>
    <rPh sb="0" eb="2">
      <t>カラバコ</t>
    </rPh>
    <rPh sb="2" eb="4">
      <t>セイキュウ</t>
    </rPh>
    <rPh sb="9" eb="11">
      <t>トリダ</t>
    </rPh>
    <phoneticPr fontId="3"/>
  </si>
  <si>
    <t>請求かんばんを基に空箱を準備</t>
    <rPh sb="0" eb="2">
      <t>セイキュウ</t>
    </rPh>
    <rPh sb="7" eb="8">
      <t>モト</t>
    </rPh>
    <rPh sb="9" eb="11">
      <t>カラバコ</t>
    </rPh>
    <rPh sb="12" eb="14">
      <t>ジュンビ</t>
    </rPh>
    <phoneticPr fontId="3"/>
  </si>
  <si>
    <t>格納場の掛札を見て空箱を取出す</t>
    <rPh sb="0" eb="2">
      <t>カクノウ</t>
    </rPh>
    <rPh sb="2" eb="3">
      <t>バ</t>
    </rPh>
    <rPh sb="4" eb="6">
      <t>カケフダ</t>
    </rPh>
    <rPh sb="7" eb="8">
      <t>ミ</t>
    </rPh>
    <rPh sb="9" eb="11">
      <t>カラバコ</t>
    </rPh>
    <rPh sb="12" eb="14">
      <t>トリダ</t>
    </rPh>
    <phoneticPr fontId="3"/>
  </si>
  <si>
    <t>準備済空箱に請求かんばんを取付ける</t>
    <rPh sb="0" eb="2">
      <t>ジュンビ</t>
    </rPh>
    <rPh sb="2" eb="3">
      <t>スミ</t>
    </rPh>
    <rPh sb="3" eb="5">
      <t>カラバコ</t>
    </rPh>
    <rPh sb="6" eb="8">
      <t>セイキュウ</t>
    </rPh>
    <rPh sb="13" eb="15">
      <t>トリツ</t>
    </rPh>
    <phoneticPr fontId="3"/>
  </si>
  <si>
    <t>最終確認後、実績表に㋹点記入</t>
    <rPh sb="0" eb="2">
      <t>サイシュウ</t>
    </rPh>
    <rPh sb="2" eb="4">
      <t>カクニン</t>
    </rPh>
    <rPh sb="4" eb="5">
      <t>ゴ</t>
    </rPh>
    <rPh sb="6" eb="9">
      <t>ジッセキヒョウ</t>
    </rPh>
    <rPh sb="11" eb="12">
      <t>テン</t>
    </rPh>
    <rPh sb="12" eb="14">
      <t>キニュウ</t>
    </rPh>
    <phoneticPr fontId="3"/>
  </si>
  <si>
    <t>準備完了後、実績表を記入</t>
    <rPh sb="0" eb="2">
      <t>ジュンビ</t>
    </rPh>
    <rPh sb="2" eb="4">
      <t>カンリョウ</t>
    </rPh>
    <rPh sb="4" eb="5">
      <t>ゴ</t>
    </rPh>
    <rPh sb="6" eb="9">
      <t>ジッセキヒョウ</t>
    </rPh>
    <rPh sb="10" eb="12">
      <t>キニュウ</t>
    </rPh>
    <phoneticPr fontId="3"/>
  </si>
  <si>
    <t>ダブルチェック</t>
    <phoneticPr fontId="3"/>
  </si>
  <si>
    <t>出荷品をすくう</t>
    <rPh sb="0" eb="2">
      <t>シュッカ</t>
    </rPh>
    <rPh sb="2" eb="3">
      <t>ヒン</t>
    </rPh>
    <phoneticPr fontId="3"/>
  </si>
  <si>
    <t>出荷レーンへ搬送する</t>
    <rPh sb="0" eb="2">
      <t>シュッカ</t>
    </rPh>
    <rPh sb="6" eb="8">
      <t>ハンソウ</t>
    </rPh>
    <phoneticPr fontId="3"/>
  </si>
  <si>
    <t>返却空箱E/V前に移動</t>
    <rPh sb="0" eb="2">
      <t>ヘンキャク</t>
    </rPh>
    <rPh sb="2" eb="4">
      <t>カラバコ</t>
    </rPh>
    <rPh sb="7" eb="8">
      <t>マエ</t>
    </rPh>
    <rPh sb="9" eb="11">
      <t>イドウ</t>
    </rPh>
    <phoneticPr fontId="3"/>
  </si>
  <si>
    <t>仕分け後格納場へ搬送</t>
    <rPh sb="0" eb="2">
      <t>シワ</t>
    </rPh>
    <rPh sb="3" eb="4">
      <t>ゴ</t>
    </rPh>
    <rPh sb="4" eb="6">
      <t>カクノウ</t>
    </rPh>
    <rPh sb="6" eb="7">
      <t>バ</t>
    </rPh>
    <rPh sb="8" eb="10">
      <t>ハンソウ</t>
    </rPh>
    <phoneticPr fontId="3"/>
  </si>
  <si>
    <t>格納場レーンへ投入</t>
    <rPh sb="0" eb="2">
      <t>カクノウ</t>
    </rPh>
    <rPh sb="2" eb="3">
      <t>バ</t>
    </rPh>
    <rPh sb="7" eb="9">
      <t>トウニュウ</t>
    </rPh>
    <phoneticPr fontId="3"/>
  </si>
  <si>
    <t>格納後掛札を掛ける</t>
    <rPh sb="0" eb="2">
      <t>カクノウ</t>
    </rPh>
    <rPh sb="2" eb="3">
      <t>ゴ</t>
    </rPh>
    <rPh sb="3" eb="5">
      <t>カケフダ</t>
    </rPh>
    <rPh sb="6" eb="7">
      <t>カ</t>
    </rPh>
    <phoneticPr fontId="3"/>
  </si>
  <si>
    <t>機種、種類毎に仕分けを行う(1p)</t>
    <rPh sb="0" eb="2">
      <t>キシュ</t>
    </rPh>
    <rPh sb="3" eb="5">
      <t>シュルイ</t>
    </rPh>
    <rPh sb="5" eb="6">
      <t>ゴト</t>
    </rPh>
    <rPh sb="7" eb="9">
      <t>シワ</t>
    </rPh>
    <rPh sb="11" eb="12">
      <t>オコナ</t>
    </rPh>
    <phoneticPr fontId="3"/>
  </si>
  <si>
    <t>仕分け後空箱をすくう</t>
    <rPh sb="0" eb="2">
      <t>シワ</t>
    </rPh>
    <rPh sb="3" eb="4">
      <t>ゴ</t>
    </rPh>
    <rPh sb="4" eb="6">
      <t>カラバコ</t>
    </rPh>
    <phoneticPr fontId="3"/>
  </si>
  <si>
    <t>リフトで完成品をすくう</t>
    <rPh sb="4" eb="7">
      <t>カンセイヒン</t>
    </rPh>
    <phoneticPr fontId="3"/>
  </si>
  <si>
    <t>HT照合差し替え（箱）</t>
    <rPh sb="2" eb="4">
      <t>ショウゴウ</t>
    </rPh>
    <rPh sb="4" eb="5">
      <t>サ</t>
    </rPh>
    <rPh sb="6" eb="7">
      <t>カ</t>
    </rPh>
    <rPh sb="9" eb="10">
      <t>ハコ</t>
    </rPh>
    <phoneticPr fontId="3"/>
  </si>
  <si>
    <t>HT照合かんばん差しかえ(45箱)</t>
    <rPh sb="2" eb="4">
      <t>ショウゴウ</t>
    </rPh>
    <rPh sb="8" eb="9">
      <t>サ</t>
    </rPh>
    <rPh sb="15" eb="16">
      <t>ハコ</t>
    </rPh>
    <phoneticPr fontId="3"/>
  </si>
  <si>
    <t>27箱まで積み付ける</t>
    <rPh sb="2" eb="3">
      <t>ハコ</t>
    </rPh>
    <rPh sb="5" eb="6">
      <t>ツ</t>
    </rPh>
    <rPh sb="7" eb="8">
      <t>ツ</t>
    </rPh>
    <phoneticPr fontId="3"/>
  </si>
  <si>
    <t>45箱まで積み付ける</t>
    <rPh sb="2" eb="3">
      <t>ハコ</t>
    </rPh>
    <rPh sb="5" eb="6">
      <t>ツ</t>
    </rPh>
    <rPh sb="7" eb="8">
      <t>ツ</t>
    </rPh>
    <phoneticPr fontId="3"/>
  </si>
  <si>
    <t>ケース完成品入庫格納</t>
    <rPh sb="3" eb="6">
      <t>カンセイヒン</t>
    </rPh>
    <rPh sb="6" eb="8">
      <t>ニュウコ</t>
    </rPh>
    <rPh sb="8" eb="10">
      <t>カクノウ</t>
    </rPh>
    <phoneticPr fontId="3"/>
  </si>
  <si>
    <t>E/V前の大物ギヤ完成品入庫場へ移動</t>
    <rPh sb="3" eb="4">
      <t>マエ</t>
    </rPh>
    <rPh sb="5" eb="7">
      <t>オオモノ</t>
    </rPh>
    <rPh sb="9" eb="12">
      <t>カンセイヒン</t>
    </rPh>
    <rPh sb="12" eb="14">
      <t>ニュウコ</t>
    </rPh>
    <rPh sb="14" eb="15">
      <t>バ</t>
    </rPh>
    <rPh sb="16" eb="18">
      <t>イドウ</t>
    </rPh>
    <phoneticPr fontId="3"/>
  </si>
  <si>
    <t>出荷明細、かんばん外れ無いか確認</t>
    <rPh sb="0" eb="2">
      <t>シュッカ</t>
    </rPh>
    <rPh sb="2" eb="4">
      <t>メイサイ</t>
    </rPh>
    <rPh sb="9" eb="10">
      <t>ハズ</t>
    </rPh>
    <rPh sb="11" eb="12">
      <t>ナ</t>
    </rPh>
    <rPh sb="14" eb="16">
      <t>カクニン</t>
    </rPh>
    <phoneticPr fontId="3"/>
  </si>
  <si>
    <t>大物ギヤバラシ場へ搬送</t>
    <rPh sb="0" eb="2">
      <t>オオモノ</t>
    </rPh>
    <rPh sb="7" eb="8">
      <t>バ</t>
    </rPh>
    <rPh sb="9" eb="11">
      <t>ハンソウ</t>
    </rPh>
    <phoneticPr fontId="3"/>
  </si>
  <si>
    <t>リングギヤ、バラシ場レーンに投入</t>
    <rPh sb="9" eb="10">
      <t>バ</t>
    </rPh>
    <rPh sb="14" eb="16">
      <t>トウニュウ</t>
    </rPh>
    <phoneticPr fontId="3"/>
  </si>
  <si>
    <t>ドライブAssyバラシ場に搬送</t>
    <rPh sb="11" eb="12">
      <t>バ</t>
    </rPh>
    <rPh sb="13" eb="15">
      <t>ハンソウ</t>
    </rPh>
    <phoneticPr fontId="3"/>
  </si>
  <si>
    <t>ドライブAssyバラシ場レーンに投入</t>
    <rPh sb="11" eb="12">
      <t>バ</t>
    </rPh>
    <rPh sb="16" eb="18">
      <t>トウニュウ</t>
    </rPh>
    <phoneticPr fontId="3"/>
  </si>
  <si>
    <t>リフトでドライブギヤ完成品をすくう</t>
    <rPh sb="10" eb="13">
      <t>カンセイヒン</t>
    </rPh>
    <phoneticPr fontId="3"/>
  </si>
  <si>
    <t>リフトでリングギヤ完成品を段積み</t>
    <rPh sb="9" eb="12">
      <t>カンセイヒン</t>
    </rPh>
    <rPh sb="13" eb="14">
      <t>ダン</t>
    </rPh>
    <rPh sb="14" eb="15">
      <t>ツ</t>
    </rPh>
    <phoneticPr fontId="3"/>
  </si>
  <si>
    <t>リフトで段積みギヤをすくう（2P）</t>
    <rPh sb="4" eb="6">
      <t>ダンヅ</t>
    </rPh>
    <phoneticPr fontId="3"/>
  </si>
  <si>
    <t>出荷明細指示に従ってかんばん仕分け</t>
    <rPh sb="0" eb="2">
      <t>シュッカ</t>
    </rPh>
    <rPh sb="2" eb="4">
      <t>メイサイ</t>
    </rPh>
    <rPh sb="4" eb="6">
      <t>シジ</t>
    </rPh>
    <rPh sb="7" eb="8">
      <t>シタガ</t>
    </rPh>
    <rPh sb="14" eb="16">
      <t>シワ</t>
    </rPh>
    <phoneticPr fontId="3"/>
  </si>
  <si>
    <t>リングギヤ完成品（36箱/P）固縛</t>
    <rPh sb="5" eb="8">
      <t>カンセイヒン</t>
    </rPh>
    <rPh sb="11" eb="12">
      <t>ハコ</t>
    </rPh>
    <rPh sb="15" eb="17">
      <t>コバク</t>
    </rPh>
    <phoneticPr fontId="3"/>
  </si>
  <si>
    <t>ドライブAssy完成品（45箱/P）固縛</t>
    <rPh sb="8" eb="11">
      <t>カンセイヒン</t>
    </rPh>
    <rPh sb="14" eb="15">
      <t>ハコ</t>
    </rPh>
    <rPh sb="18" eb="20">
      <t>コバク</t>
    </rPh>
    <phoneticPr fontId="3"/>
  </si>
  <si>
    <t>リフト置場まで移動</t>
    <rPh sb="3" eb="5">
      <t>オキバ</t>
    </rPh>
    <rPh sb="7" eb="9">
      <t>イドウ</t>
    </rPh>
    <phoneticPr fontId="3"/>
  </si>
  <si>
    <t>ハンドリフトでレーンまで搬送</t>
    <rPh sb="12" eb="14">
      <t>ハンソウ</t>
    </rPh>
    <phoneticPr fontId="3"/>
  </si>
  <si>
    <t>大物ギヤ格納場まで搬送</t>
    <rPh sb="0" eb="2">
      <t>オオモノ</t>
    </rPh>
    <rPh sb="4" eb="6">
      <t>カクノウ</t>
    </rPh>
    <rPh sb="6" eb="7">
      <t>バ</t>
    </rPh>
    <rPh sb="9" eb="11">
      <t>ハンソウ</t>
    </rPh>
    <phoneticPr fontId="3"/>
  </si>
  <si>
    <t>大物ギヤ格納</t>
    <rPh sb="0" eb="2">
      <t>オオモノ</t>
    </rPh>
    <rPh sb="4" eb="6">
      <t>カクノウ</t>
    </rPh>
    <phoneticPr fontId="3"/>
  </si>
  <si>
    <t>36箱定型まで積み付け</t>
    <rPh sb="2" eb="3">
      <t>ハコ</t>
    </rPh>
    <rPh sb="3" eb="5">
      <t>テイケイ</t>
    </rPh>
    <rPh sb="7" eb="8">
      <t>ツ</t>
    </rPh>
    <rPh sb="9" eb="10">
      <t>ツ</t>
    </rPh>
    <phoneticPr fontId="3"/>
  </si>
  <si>
    <t>27箱まで積み付け</t>
    <rPh sb="2" eb="3">
      <t>ハコ</t>
    </rPh>
    <rPh sb="5" eb="6">
      <t>ツ</t>
    </rPh>
    <rPh sb="7" eb="8">
      <t>ツ</t>
    </rPh>
    <phoneticPr fontId="3"/>
  </si>
  <si>
    <t>大物ギヤ完成品出荷（リフト）</t>
    <rPh sb="0" eb="2">
      <t>オオモノ</t>
    </rPh>
    <rPh sb="4" eb="7">
      <t>カンセイヒン</t>
    </rPh>
    <rPh sb="7" eb="9">
      <t>シュッカ</t>
    </rPh>
    <phoneticPr fontId="3"/>
  </si>
  <si>
    <t>大物ギヤ空箱出荷①</t>
    <rPh sb="0" eb="2">
      <t>オオモノ</t>
    </rPh>
    <rPh sb="4" eb="6">
      <t>カラバコ</t>
    </rPh>
    <rPh sb="6" eb="8">
      <t>シュッカ</t>
    </rPh>
    <phoneticPr fontId="3"/>
  </si>
  <si>
    <t>大物ギヤ返却空箱仕分け格納②</t>
    <rPh sb="0" eb="2">
      <t>オオモノ</t>
    </rPh>
    <rPh sb="4" eb="6">
      <t>ヘンキャク</t>
    </rPh>
    <rPh sb="6" eb="8">
      <t>カラバコ</t>
    </rPh>
    <rPh sb="8" eb="10">
      <t>シワ</t>
    </rPh>
    <rPh sb="11" eb="13">
      <t>カクノウ</t>
    </rPh>
    <phoneticPr fontId="3"/>
  </si>
  <si>
    <t>大物ギヤを段積み</t>
    <rPh sb="0" eb="2">
      <t>オオモノ</t>
    </rPh>
    <rPh sb="5" eb="7">
      <t>ダンツ</t>
    </rPh>
    <phoneticPr fontId="3"/>
  </si>
  <si>
    <t>リフト</t>
    <phoneticPr fontId="3"/>
  </si>
  <si>
    <t>1.5ｔ</t>
    <phoneticPr fontId="3"/>
  </si>
  <si>
    <t>仕分け場へ戻る</t>
    <rPh sb="0" eb="2">
      <t>シワ</t>
    </rPh>
    <rPh sb="3" eb="4">
      <t>バ</t>
    </rPh>
    <rPh sb="5" eb="6">
      <t>モド</t>
    </rPh>
    <phoneticPr fontId="3"/>
  </si>
  <si>
    <t>仕分け後出荷明細にサイン(12回)</t>
    <rPh sb="0" eb="2">
      <t>シワ</t>
    </rPh>
    <rPh sb="3" eb="4">
      <t>ゴ</t>
    </rPh>
    <rPh sb="4" eb="6">
      <t>シュッカ</t>
    </rPh>
    <rPh sb="6" eb="8">
      <t>メイサイ</t>
    </rPh>
    <rPh sb="15" eb="16">
      <t>カイ</t>
    </rPh>
    <phoneticPr fontId="3"/>
  </si>
  <si>
    <t>AV</t>
    <phoneticPr fontId="3"/>
  </si>
  <si>
    <t>かんばん仕分け場へ移動</t>
    <rPh sb="4" eb="6">
      <t>シワ</t>
    </rPh>
    <rPh sb="7" eb="8">
      <t>バ</t>
    </rPh>
    <rPh sb="9" eb="11">
      <t>イドウ</t>
    </rPh>
    <phoneticPr fontId="3"/>
  </si>
  <si>
    <t>大物ギヤかんばん仕分け②</t>
    <rPh sb="0" eb="2">
      <t>オオモノ</t>
    </rPh>
    <rPh sb="8" eb="10">
      <t>シワ</t>
    </rPh>
    <phoneticPr fontId="3"/>
  </si>
  <si>
    <t>大物ギヤ完成品入庫①</t>
    <rPh sb="0" eb="2">
      <t>オオモノ</t>
    </rPh>
    <rPh sb="4" eb="7">
      <t>カンセイヒン</t>
    </rPh>
    <rPh sb="7" eb="9">
      <t>ニュウコ</t>
    </rPh>
    <phoneticPr fontId="3"/>
  </si>
  <si>
    <t>大物ギヤ完成品格納④(リフト)</t>
    <rPh sb="0" eb="2">
      <t>オオモノ</t>
    </rPh>
    <rPh sb="4" eb="7">
      <t>カンセイヒン</t>
    </rPh>
    <rPh sb="7" eb="9">
      <t>カクノウ</t>
    </rPh>
    <phoneticPr fontId="3"/>
  </si>
  <si>
    <t>大物ギヤ完成品セット③</t>
    <rPh sb="0" eb="2">
      <t>オオモノ</t>
    </rPh>
    <rPh sb="4" eb="7">
      <t>カンセイヒン</t>
    </rPh>
    <phoneticPr fontId="3"/>
  </si>
  <si>
    <t>大物ギヤリング仕分け</t>
    <rPh sb="0" eb="2">
      <t>オオモノ</t>
    </rPh>
    <rPh sb="7" eb="9">
      <t>シワ</t>
    </rPh>
    <phoneticPr fontId="3"/>
  </si>
  <si>
    <t>導線効率（重複導線）</t>
    <rPh sb="0" eb="2">
      <t>ドウセン</t>
    </rPh>
    <rPh sb="2" eb="4">
      <t>コウリツ</t>
    </rPh>
    <rPh sb="5" eb="7">
      <t>ジュウフク</t>
    </rPh>
    <rPh sb="7" eb="9">
      <t>ドウセン</t>
    </rPh>
    <phoneticPr fontId="3"/>
  </si>
  <si>
    <t>離れ小島</t>
    <rPh sb="0" eb="1">
      <t>ハナ</t>
    </rPh>
    <rPh sb="2" eb="4">
      <t>コジマ</t>
    </rPh>
    <phoneticPr fontId="3"/>
  </si>
  <si>
    <t>大物ギヤ完成品出荷準備</t>
    <rPh sb="0" eb="2">
      <t>オオモノ</t>
    </rPh>
    <rPh sb="4" eb="7">
      <t>カンセイヒン</t>
    </rPh>
    <rPh sb="7" eb="9">
      <t>シュッカ</t>
    </rPh>
    <rPh sb="9" eb="11">
      <t>ジュンビ</t>
    </rPh>
    <phoneticPr fontId="3"/>
  </si>
  <si>
    <t>大物ギヤリング仕分け格納</t>
    <rPh sb="0" eb="2">
      <t>オオモノ</t>
    </rPh>
    <rPh sb="7" eb="9">
      <t>シワ</t>
    </rPh>
    <rPh sb="10" eb="12">
      <t>カクノウ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</si>
</sst>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_-* #,##0.00\ _F_-;\-* #,##0.00\ _F_-;_-* &quot;-&quot;\ _F_-;_-@_-"/>
    <numFmt numFmtId="177" formatCode="&quot;$&quot;#,##0_);[Red]\(&quot;$&quot;#,##0\)"/>
    <numFmt numFmtId="178" formatCode="&quot;$&quot;#,##0.00_);[Red]\(&quot;$&quot;#,##0.00\)"/>
    <numFmt numFmtId="179" formatCode="#,##0.00&quot; F&quot;_);\(#,##0.00&quot; F&quot;\)"/>
    <numFmt numFmtId="180" formatCode="0_ "/>
    <numFmt numFmtId="181" formatCode="0.0#&quot;人&quot;&quot;工&quot;"/>
    <numFmt numFmtId="182" formatCode="0.0_ "/>
    <numFmt numFmtId="183" formatCode="0.0_);[Red]\(0.0\)"/>
    <numFmt numFmtId="184" formatCode="#,##0\P"/>
  </numFmts>
  <fonts count="23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22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name val="Times New Roman"/>
      <family val="1"/>
    </font>
    <font>
      <sz val="8"/>
      <name val="標準ゴシック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MS Sans Serif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u/>
      <sz val="1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Meiryo UI"/>
      <family val="3"/>
      <charset val="128"/>
    </font>
    <font>
      <sz val="1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2">
    <xf numFmtId="0" fontId="0" fillId="0" borderId="0"/>
    <xf numFmtId="176" fontId="2" fillId="0" borderId="0" applyFill="0" applyBorder="0" applyAlignment="0"/>
    <xf numFmtId="0" fontId="6" fillId="0" borderId="0">
      <alignment horizontal="left"/>
    </xf>
    <xf numFmtId="0" fontId="7" fillId="0" borderId="0"/>
    <xf numFmtId="38" fontId="8" fillId="3" borderId="0" applyNumberFormat="0" applyBorder="0" applyAlignment="0" applyProtection="0"/>
    <xf numFmtId="0" fontId="9" fillId="0" borderId="10" applyNumberFormat="0" applyAlignment="0" applyProtection="0">
      <alignment horizontal="left" vertical="center"/>
    </xf>
    <xf numFmtId="0" fontId="9" fillId="0" borderId="2">
      <alignment horizontal="left" vertical="center"/>
    </xf>
    <xf numFmtId="10" fontId="8" fillId="4" borderId="4" applyNumberFormat="0" applyBorder="0" applyAlignment="0" applyProtection="0"/>
    <xf numFmtId="1" fontId="10" fillId="0" borderId="0" applyProtection="0">
      <protection locked="0"/>
    </xf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8" fontId="11" fillId="0" borderId="0" applyFont="0" applyFill="0" applyBorder="0" applyAlignment="0" applyProtection="0"/>
    <xf numFmtId="179" fontId="2" fillId="0" borderId="0"/>
    <xf numFmtId="0" fontId="12" fillId="0" borderId="0"/>
    <xf numFmtId="10" fontId="12" fillId="0" borderId="0" applyFont="0" applyFill="0" applyBorder="0" applyAlignment="0" applyProtection="0"/>
    <xf numFmtId="4" fontId="6" fillId="0" borderId="0">
      <alignment horizontal="right"/>
    </xf>
    <xf numFmtId="4" fontId="13" fillId="0" borderId="0">
      <alignment horizontal="right"/>
    </xf>
    <xf numFmtId="0" fontId="14" fillId="0" borderId="0">
      <alignment horizontal="left"/>
    </xf>
    <xf numFmtId="0" fontId="15" fillId="0" borderId="0">
      <alignment horizontal="center"/>
    </xf>
    <xf numFmtId="0" fontId="2" fillId="0" borderId="0"/>
    <xf numFmtId="0" fontId="1" fillId="0" borderId="0">
      <alignment vertical="center"/>
    </xf>
  </cellStyleXfs>
  <cellXfs count="120">
    <xf numFmtId="0" fontId="0" fillId="0" borderId="0" xfId="0"/>
    <xf numFmtId="0" fontId="0" fillId="2" borderId="0" xfId="0" applyFill="1"/>
    <xf numFmtId="0" fontId="5" fillId="2" borderId="0" xfId="0" applyFont="1" applyFill="1" applyBorder="1" applyAlignment="1">
      <alignment horizontal="left"/>
    </xf>
    <xf numFmtId="0" fontId="0" fillId="2" borderId="8" xfId="0" applyFill="1" applyBorder="1"/>
    <xf numFmtId="0" fontId="0" fillId="2" borderId="0" xfId="0" applyFill="1" applyBorder="1"/>
    <xf numFmtId="0" fontId="0" fillId="2" borderId="6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11" xfId="0" applyFill="1" applyBorder="1"/>
    <xf numFmtId="0" fontId="0" fillId="2" borderId="7" xfId="0" applyFill="1" applyBorder="1"/>
    <xf numFmtId="0" fontId="5" fillId="2" borderId="6" xfId="0" applyFont="1" applyFill="1" applyBorder="1"/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12" fontId="0" fillId="2" borderId="4" xfId="0" applyNumberFormat="1" applyFont="1" applyFill="1" applyBorder="1" applyAlignment="1">
      <alignment horizontal="center" vertical="center"/>
    </xf>
    <xf numFmtId="180" fontId="0" fillId="5" borderId="4" xfId="0" applyNumberFormat="1" applyFont="1" applyFill="1" applyBorder="1" applyAlignment="1">
      <alignment horizontal="center" vertical="center"/>
    </xf>
    <xf numFmtId="181" fontId="0" fillId="5" borderId="4" xfId="0" applyNumberFormat="1" applyFont="1" applyFill="1" applyBorder="1" applyAlignment="1">
      <alignment horizontal="right" vertical="center"/>
    </xf>
    <xf numFmtId="182" fontId="0" fillId="2" borderId="4" xfId="0" applyNumberForma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183" fontId="0" fillId="0" borderId="4" xfId="0" applyNumberFormat="1" applyFill="1" applyBorder="1" applyAlignment="1">
      <alignment horizontal="right" vertical="center"/>
    </xf>
    <xf numFmtId="183" fontId="0" fillId="2" borderId="4" xfId="0" applyNumberFormat="1" applyFill="1" applyBorder="1" applyAlignment="1">
      <alignment horizontal="right" vertical="center"/>
    </xf>
    <xf numFmtId="183" fontId="0" fillId="0" borderId="4" xfId="0" applyNumberFormat="1" applyFill="1" applyBorder="1" applyAlignment="1">
      <alignment vertical="center"/>
    </xf>
    <xf numFmtId="0" fontId="17" fillId="2" borderId="3" xfId="0" applyFont="1" applyFill="1" applyBorder="1" applyAlignment="1">
      <alignment horizontal="center" vertical="center"/>
    </xf>
    <xf numFmtId="183" fontId="0" fillId="2" borderId="4" xfId="0" applyNumberFormat="1" applyFill="1" applyBorder="1"/>
    <xf numFmtId="183" fontId="0" fillId="5" borderId="4" xfId="0" applyNumberFormat="1" applyFill="1" applyBorder="1" applyAlignment="1">
      <alignment horizontal="right" vertical="center"/>
    </xf>
    <xf numFmtId="183" fontId="0" fillId="2" borderId="4" xfId="0" applyNumberFormat="1" applyFill="1" applyBorder="1" applyAlignment="1">
      <alignment horizontal="center" vertical="center"/>
    </xf>
    <xf numFmtId="0" fontId="20" fillId="0" borderId="0" xfId="0" applyFont="1"/>
    <xf numFmtId="0" fontId="17" fillId="2" borderId="3" xfId="0" applyFont="1" applyFill="1" applyBorder="1" applyAlignment="1">
      <alignment horizontal="center" vertical="center"/>
    </xf>
    <xf numFmtId="0" fontId="21" fillId="0" borderId="0" xfId="0" applyFont="1"/>
    <xf numFmtId="184" fontId="21" fillId="0" borderId="0" xfId="0" applyNumberFormat="1" applyFont="1"/>
    <xf numFmtId="0" fontId="0" fillId="2" borderId="4" xfId="0" applyFill="1" applyBorder="1" applyAlignment="1">
      <alignment horizontal="center" vertical="center" shrinkToFit="1"/>
    </xf>
    <xf numFmtId="0" fontId="0" fillId="0" borderId="0" xfId="0" applyFill="1"/>
    <xf numFmtId="0" fontId="0" fillId="0" borderId="4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0" fillId="0" borderId="8" xfId="0" applyFill="1" applyBorder="1"/>
    <xf numFmtId="0" fontId="17" fillId="0" borderId="4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12" fontId="0" fillId="0" borderId="4" xfId="0" applyNumberFormat="1" applyFont="1" applyFill="1" applyBorder="1" applyAlignment="1">
      <alignment horizontal="center" vertical="center"/>
    </xf>
    <xf numFmtId="182" fontId="0" fillId="0" borderId="4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vertical="center"/>
    </xf>
    <xf numFmtId="0" fontId="0" fillId="0" borderId="0" xfId="0" applyFill="1" applyBorder="1"/>
    <xf numFmtId="0" fontId="0" fillId="0" borderId="6" xfId="0" applyFill="1" applyBorder="1"/>
    <xf numFmtId="0" fontId="0" fillId="0" borderId="11" xfId="0" applyFill="1" applyBorder="1"/>
    <xf numFmtId="0" fontId="5" fillId="0" borderId="0" xfId="0" applyFont="1" applyFill="1" applyBorder="1"/>
    <xf numFmtId="0" fontId="5" fillId="0" borderId="6" xfId="0" applyFont="1" applyFill="1" applyBorder="1"/>
    <xf numFmtId="183" fontId="0" fillId="0" borderId="4" xfId="0" applyNumberFormat="1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5" xfId="0" applyFill="1" applyBorder="1"/>
    <xf numFmtId="0" fontId="17" fillId="0" borderId="3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21" fillId="0" borderId="0" xfId="0" applyFont="1" applyFill="1"/>
    <xf numFmtId="0" fontId="21" fillId="0" borderId="0" xfId="0" applyFont="1" applyFill="1" applyAlignment="1">
      <alignment horizontal="right"/>
    </xf>
    <xf numFmtId="180" fontId="21" fillId="0" borderId="0" xfId="0" applyNumberFormat="1" applyFont="1" applyFill="1"/>
    <xf numFmtId="0" fontId="22" fillId="0" borderId="0" xfId="0" applyFont="1" applyFill="1" applyAlignment="1">
      <alignment horizont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right" vertical="center"/>
    </xf>
    <xf numFmtId="0" fontId="18" fillId="0" borderId="1" xfId="0" applyFont="1" applyFill="1" applyBorder="1" applyAlignment="1">
      <alignment horizontal="left" vertical="center" wrapText="1"/>
    </xf>
    <xf numFmtId="0" fontId="18" fillId="0" borderId="2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shrinkToFit="1"/>
    </xf>
    <xf numFmtId="0" fontId="0" fillId="0" borderId="2" xfId="0" applyFont="1" applyFill="1" applyBorder="1" applyAlignment="1">
      <alignment horizontal="left" vertical="center" shrinkToFit="1"/>
    </xf>
    <xf numFmtId="0" fontId="0" fillId="0" borderId="3" xfId="0" applyFont="1" applyFill="1" applyBorder="1" applyAlignment="1">
      <alignment horizontal="left" vertical="center" shrinkToFit="1"/>
    </xf>
    <xf numFmtId="0" fontId="17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left" vertical="center" shrinkToFit="1"/>
    </xf>
    <xf numFmtId="0" fontId="18" fillId="0" borderId="2" xfId="0" applyFont="1" applyFill="1" applyBorder="1" applyAlignment="1">
      <alignment horizontal="left" vertical="center" shrinkToFit="1"/>
    </xf>
    <xf numFmtId="0" fontId="18" fillId="0" borderId="3" xfId="0" applyFont="1" applyFill="1" applyBorder="1" applyAlignment="1">
      <alignment horizontal="left" vertical="center" shrinkToFit="1"/>
    </xf>
    <xf numFmtId="0" fontId="19" fillId="0" borderId="1" xfId="0" applyFont="1" applyFill="1" applyBorder="1" applyAlignment="1">
      <alignment horizontal="left" vertical="center" shrinkToFit="1"/>
    </xf>
    <xf numFmtId="0" fontId="19" fillId="0" borderId="2" xfId="0" applyFont="1" applyFill="1" applyBorder="1" applyAlignment="1">
      <alignment horizontal="left" vertical="center" shrinkToFit="1"/>
    </xf>
    <xf numFmtId="0" fontId="19" fillId="0" borderId="3" xfId="0" applyFont="1" applyFill="1" applyBorder="1" applyAlignment="1">
      <alignment horizontal="left" vertical="center" shrinkToFit="1"/>
    </xf>
    <xf numFmtId="0" fontId="0" fillId="2" borderId="1" xfId="0" applyFill="1" applyBorder="1" applyAlignment="1">
      <alignment horizontal="center" vertical="center" shrinkToFit="1"/>
    </xf>
    <xf numFmtId="0" fontId="0" fillId="2" borderId="2" xfId="0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shrinkToFit="1"/>
    </xf>
    <xf numFmtId="0" fontId="0" fillId="0" borderId="2" xfId="0" applyFont="1" applyFill="1" applyBorder="1" applyAlignment="1">
      <alignment vertical="center" shrinkToFit="1"/>
    </xf>
    <xf numFmtId="0" fontId="0" fillId="0" borderId="3" xfId="0" applyFont="1" applyFill="1" applyBorder="1" applyAlignment="1">
      <alignment vertical="center" shrinkToFit="1"/>
    </xf>
    <xf numFmtId="0" fontId="18" fillId="0" borderId="1" xfId="0" applyFont="1" applyFill="1" applyBorder="1" applyAlignment="1">
      <alignment vertical="center" wrapText="1"/>
    </xf>
    <xf numFmtId="0" fontId="18" fillId="0" borderId="2" xfId="0" applyFont="1" applyFill="1" applyBorder="1" applyAlignment="1">
      <alignment vertical="center" wrapText="1"/>
    </xf>
    <xf numFmtId="0" fontId="18" fillId="0" borderId="3" xfId="0" applyFont="1" applyFill="1" applyBorder="1" applyAlignment="1">
      <alignment vertical="center" wrapText="1"/>
    </xf>
  </cellXfs>
  <cellStyles count="22">
    <cellStyle name="Calc Currency (0)" xfId="1"/>
    <cellStyle name="entry" xfId="2"/>
    <cellStyle name="grafh1" xfId="3"/>
    <cellStyle name="Grey" xfId="4"/>
    <cellStyle name="Header1" xfId="5"/>
    <cellStyle name="Header2" xfId="6"/>
    <cellStyle name="Input [yellow]" xfId="7"/>
    <cellStyle name="KWE標準" xfId="8"/>
    <cellStyle name="Milliers [0]_AR1194" xfId="9"/>
    <cellStyle name="Milliers_AR1194" xfId="10"/>
    <cellStyle name="Mon騁aire [0]_AR1194" xfId="11"/>
    <cellStyle name="Mon騁aire_AR1194" xfId="12"/>
    <cellStyle name="Normal - Style1" xfId="13"/>
    <cellStyle name="Normal_#18-Internet" xfId="14"/>
    <cellStyle name="Percent [2]" xfId="15"/>
    <cellStyle name="price" xfId="16"/>
    <cellStyle name="revised" xfId="17"/>
    <cellStyle name="section" xfId="18"/>
    <cellStyle name="title" xfId="19"/>
    <cellStyle name="標準" xfId="0" builtinId="0"/>
    <cellStyle name="標準 2" xfId="20"/>
    <cellStyle name="標準 3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19050</xdr:rowOff>
    </xdr:from>
    <xdr:to>
      <xdr:col>11</xdr:col>
      <xdr:colOff>495301</xdr:colOff>
      <xdr:row>2</xdr:row>
      <xdr:rowOff>85725</xdr:rowOff>
    </xdr:to>
    <xdr:cxnSp macro="">
      <xdr:nvCxnSpPr>
        <xdr:cNvPr id="2" name="直線コネクタ 1"/>
        <xdr:cNvCxnSpPr/>
      </xdr:nvCxnSpPr>
      <xdr:spPr>
        <a:xfrm flipH="1">
          <a:off x="7000875" y="190500"/>
          <a:ext cx="466726" cy="3048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847725</xdr:colOff>
      <xdr:row>0</xdr:row>
      <xdr:rowOff>142875</xdr:rowOff>
    </xdr:from>
    <xdr:to>
      <xdr:col>11</xdr:col>
      <xdr:colOff>571499</xdr:colOff>
      <xdr:row>2</xdr:row>
      <xdr:rowOff>142876</xdr:rowOff>
    </xdr:to>
    <xdr:sp macro="" textlink="">
      <xdr:nvSpPr>
        <xdr:cNvPr id="3" name="正方形/長方形 2"/>
        <xdr:cNvSpPr/>
      </xdr:nvSpPr>
      <xdr:spPr>
        <a:xfrm>
          <a:off x="6934200" y="142875"/>
          <a:ext cx="609599" cy="409576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328083</xdr:colOff>
      <xdr:row>4</xdr:row>
      <xdr:rowOff>21166</xdr:rowOff>
    </xdr:from>
    <xdr:to>
      <xdr:col>7</xdr:col>
      <xdr:colOff>666750</xdr:colOff>
      <xdr:row>4</xdr:row>
      <xdr:rowOff>232833</xdr:rowOff>
    </xdr:to>
    <xdr:sp macro="" textlink="">
      <xdr:nvSpPr>
        <xdr:cNvPr id="4" name="円/楕円 17"/>
        <xdr:cNvSpPr/>
      </xdr:nvSpPr>
      <xdr:spPr>
        <a:xfrm>
          <a:off x="4338108" y="678391"/>
          <a:ext cx="338667" cy="211667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531814</xdr:colOff>
      <xdr:row>4</xdr:row>
      <xdr:rowOff>522</xdr:rowOff>
    </xdr:from>
    <xdr:ext cx="404278" cy="242374"/>
    <xdr:sp macro="" textlink="">
      <xdr:nvSpPr>
        <xdr:cNvPr id="5" name="テキスト ボックス 4"/>
        <xdr:cNvSpPr txBox="1"/>
      </xdr:nvSpPr>
      <xdr:spPr>
        <a:xfrm>
          <a:off x="6618289" y="657747"/>
          <a:ext cx="404278" cy="242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直</a:t>
          </a:r>
        </a:p>
      </xdr:txBody>
    </xdr:sp>
    <xdr:clientData/>
  </xdr:oneCellAnchor>
  <xdr:oneCellAnchor>
    <xdr:from>
      <xdr:col>12</xdr:col>
      <xdr:colOff>415398</xdr:colOff>
      <xdr:row>4</xdr:row>
      <xdr:rowOff>522</xdr:rowOff>
    </xdr:from>
    <xdr:ext cx="404278" cy="242374"/>
    <xdr:sp macro="" textlink="">
      <xdr:nvSpPr>
        <xdr:cNvPr id="6" name="テキスト ボックス 5"/>
        <xdr:cNvSpPr txBox="1"/>
      </xdr:nvSpPr>
      <xdr:spPr>
        <a:xfrm>
          <a:off x="8206848" y="657747"/>
          <a:ext cx="404278" cy="242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回</a:t>
          </a:r>
        </a:p>
      </xdr:txBody>
    </xdr:sp>
    <xdr:clientData/>
  </xdr:oneCellAnchor>
  <xdr:twoCellAnchor>
    <xdr:from>
      <xdr:col>10</xdr:col>
      <xdr:colOff>857251</xdr:colOff>
      <xdr:row>0</xdr:row>
      <xdr:rowOff>158750</xdr:rowOff>
    </xdr:from>
    <xdr:to>
      <xdr:col>11</xdr:col>
      <xdr:colOff>380999</xdr:colOff>
      <xdr:row>1</xdr:row>
      <xdr:rowOff>211666</xdr:rowOff>
    </xdr:to>
    <xdr:sp macro="" textlink="">
      <xdr:nvSpPr>
        <xdr:cNvPr id="7" name="テキスト ボックス 6"/>
        <xdr:cNvSpPr txBox="1"/>
      </xdr:nvSpPr>
      <xdr:spPr>
        <a:xfrm>
          <a:off x="6943726" y="158750"/>
          <a:ext cx="409573" cy="224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>
    <xdr:from>
      <xdr:col>11</xdr:col>
      <xdr:colOff>179917</xdr:colOff>
      <xdr:row>1</xdr:row>
      <xdr:rowOff>158750</xdr:rowOff>
    </xdr:from>
    <xdr:to>
      <xdr:col>11</xdr:col>
      <xdr:colOff>592665</xdr:colOff>
      <xdr:row>2</xdr:row>
      <xdr:rowOff>137582</xdr:rowOff>
    </xdr:to>
    <xdr:sp macro="" textlink="">
      <xdr:nvSpPr>
        <xdr:cNvPr id="8" name="テキスト ボックス 7"/>
        <xdr:cNvSpPr txBox="1"/>
      </xdr:nvSpPr>
      <xdr:spPr>
        <a:xfrm>
          <a:off x="7152217" y="330200"/>
          <a:ext cx="412748" cy="21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 editAs="oneCell">
    <xdr:from>
      <xdr:col>8</xdr:col>
      <xdr:colOff>84665</xdr:colOff>
      <xdr:row>10</xdr:row>
      <xdr:rowOff>190498</xdr:rowOff>
    </xdr:from>
    <xdr:to>
      <xdr:col>14</xdr:col>
      <xdr:colOff>668901</xdr:colOff>
      <xdr:row>22</xdr:row>
      <xdr:rowOff>201083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8590" y="2333623"/>
          <a:ext cx="5222911" cy="298238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19050</xdr:rowOff>
    </xdr:from>
    <xdr:to>
      <xdr:col>11</xdr:col>
      <xdr:colOff>495301</xdr:colOff>
      <xdr:row>2</xdr:row>
      <xdr:rowOff>85725</xdr:rowOff>
    </xdr:to>
    <xdr:cxnSp macro="">
      <xdr:nvCxnSpPr>
        <xdr:cNvPr id="2" name="直線コネクタ 1"/>
        <xdr:cNvCxnSpPr/>
      </xdr:nvCxnSpPr>
      <xdr:spPr>
        <a:xfrm flipH="1">
          <a:off x="7000875" y="190500"/>
          <a:ext cx="466726" cy="3048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847725</xdr:colOff>
      <xdr:row>0</xdr:row>
      <xdr:rowOff>142875</xdr:rowOff>
    </xdr:from>
    <xdr:to>
      <xdr:col>11</xdr:col>
      <xdr:colOff>571499</xdr:colOff>
      <xdr:row>2</xdr:row>
      <xdr:rowOff>142876</xdr:rowOff>
    </xdr:to>
    <xdr:sp macro="" textlink="">
      <xdr:nvSpPr>
        <xdr:cNvPr id="3" name="正方形/長方形 2"/>
        <xdr:cNvSpPr/>
      </xdr:nvSpPr>
      <xdr:spPr>
        <a:xfrm>
          <a:off x="6934200" y="142875"/>
          <a:ext cx="609599" cy="409576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328083</xdr:colOff>
      <xdr:row>4</xdr:row>
      <xdr:rowOff>21166</xdr:rowOff>
    </xdr:from>
    <xdr:to>
      <xdr:col>7</xdr:col>
      <xdr:colOff>666750</xdr:colOff>
      <xdr:row>4</xdr:row>
      <xdr:rowOff>232833</xdr:rowOff>
    </xdr:to>
    <xdr:sp macro="" textlink="">
      <xdr:nvSpPr>
        <xdr:cNvPr id="4" name="円/楕円 17"/>
        <xdr:cNvSpPr/>
      </xdr:nvSpPr>
      <xdr:spPr>
        <a:xfrm>
          <a:off x="4338108" y="678391"/>
          <a:ext cx="338667" cy="211667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529166</xdr:colOff>
      <xdr:row>4</xdr:row>
      <xdr:rowOff>10584</xdr:rowOff>
    </xdr:from>
    <xdr:to>
      <xdr:col>11</xdr:col>
      <xdr:colOff>52914</xdr:colOff>
      <xdr:row>4</xdr:row>
      <xdr:rowOff>232833</xdr:rowOff>
    </xdr:to>
    <xdr:sp macro="" textlink="">
      <xdr:nvSpPr>
        <xdr:cNvPr id="5" name="テキスト ボックス 4"/>
        <xdr:cNvSpPr txBox="1"/>
      </xdr:nvSpPr>
      <xdr:spPr>
        <a:xfrm>
          <a:off x="6615641" y="667809"/>
          <a:ext cx="409573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直</a:t>
          </a:r>
        </a:p>
      </xdr:txBody>
    </xdr:sp>
    <xdr:clientData/>
  </xdr:twoCellAnchor>
  <xdr:twoCellAnchor>
    <xdr:from>
      <xdr:col>12</xdr:col>
      <xdr:colOff>391584</xdr:colOff>
      <xdr:row>4</xdr:row>
      <xdr:rowOff>10584</xdr:rowOff>
    </xdr:from>
    <xdr:to>
      <xdr:col>13</xdr:col>
      <xdr:colOff>52914</xdr:colOff>
      <xdr:row>4</xdr:row>
      <xdr:rowOff>232833</xdr:rowOff>
    </xdr:to>
    <xdr:sp macro="" textlink="">
      <xdr:nvSpPr>
        <xdr:cNvPr id="6" name="テキスト ボックス 5"/>
        <xdr:cNvSpPr txBox="1"/>
      </xdr:nvSpPr>
      <xdr:spPr>
        <a:xfrm>
          <a:off x="8183034" y="667809"/>
          <a:ext cx="451905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回</a:t>
          </a:r>
        </a:p>
      </xdr:txBody>
    </xdr:sp>
    <xdr:clientData/>
  </xdr:twoCellAnchor>
  <xdr:twoCellAnchor>
    <xdr:from>
      <xdr:col>10</xdr:col>
      <xdr:colOff>857251</xdr:colOff>
      <xdr:row>0</xdr:row>
      <xdr:rowOff>158750</xdr:rowOff>
    </xdr:from>
    <xdr:to>
      <xdr:col>11</xdr:col>
      <xdr:colOff>380999</xdr:colOff>
      <xdr:row>1</xdr:row>
      <xdr:rowOff>211666</xdr:rowOff>
    </xdr:to>
    <xdr:sp macro="" textlink="">
      <xdr:nvSpPr>
        <xdr:cNvPr id="7" name="テキスト ボックス 6"/>
        <xdr:cNvSpPr txBox="1"/>
      </xdr:nvSpPr>
      <xdr:spPr>
        <a:xfrm>
          <a:off x="6943726" y="158750"/>
          <a:ext cx="409573" cy="224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>
    <xdr:from>
      <xdr:col>11</xdr:col>
      <xdr:colOff>179917</xdr:colOff>
      <xdr:row>1</xdr:row>
      <xdr:rowOff>158750</xdr:rowOff>
    </xdr:from>
    <xdr:to>
      <xdr:col>11</xdr:col>
      <xdr:colOff>592665</xdr:colOff>
      <xdr:row>2</xdr:row>
      <xdr:rowOff>137582</xdr:rowOff>
    </xdr:to>
    <xdr:sp macro="" textlink="">
      <xdr:nvSpPr>
        <xdr:cNvPr id="8" name="テキスト ボックス 7"/>
        <xdr:cNvSpPr txBox="1"/>
      </xdr:nvSpPr>
      <xdr:spPr>
        <a:xfrm>
          <a:off x="7152217" y="330200"/>
          <a:ext cx="412748" cy="21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 editAs="oneCell">
    <xdr:from>
      <xdr:col>8</xdr:col>
      <xdr:colOff>84665</xdr:colOff>
      <xdr:row>10</xdr:row>
      <xdr:rowOff>190498</xdr:rowOff>
    </xdr:from>
    <xdr:to>
      <xdr:col>14</xdr:col>
      <xdr:colOff>668901</xdr:colOff>
      <xdr:row>22</xdr:row>
      <xdr:rowOff>201083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8590" y="2333623"/>
          <a:ext cx="5222911" cy="2982385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24</xdr:row>
      <xdr:rowOff>0</xdr:rowOff>
    </xdr:from>
    <xdr:to>
      <xdr:col>14</xdr:col>
      <xdr:colOff>638175</xdr:colOff>
      <xdr:row>30</xdr:row>
      <xdr:rowOff>167725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81550" y="5638800"/>
          <a:ext cx="5229225" cy="16536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19050</xdr:rowOff>
    </xdr:from>
    <xdr:to>
      <xdr:col>11</xdr:col>
      <xdr:colOff>495301</xdr:colOff>
      <xdr:row>2</xdr:row>
      <xdr:rowOff>85725</xdr:rowOff>
    </xdr:to>
    <xdr:cxnSp macro="">
      <xdr:nvCxnSpPr>
        <xdr:cNvPr id="2" name="直線コネクタ 1"/>
        <xdr:cNvCxnSpPr/>
      </xdr:nvCxnSpPr>
      <xdr:spPr>
        <a:xfrm flipH="1">
          <a:off x="7000875" y="190500"/>
          <a:ext cx="466726" cy="3048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847725</xdr:colOff>
      <xdr:row>0</xdr:row>
      <xdr:rowOff>142875</xdr:rowOff>
    </xdr:from>
    <xdr:to>
      <xdr:col>11</xdr:col>
      <xdr:colOff>571499</xdr:colOff>
      <xdr:row>2</xdr:row>
      <xdr:rowOff>142876</xdr:rowOff>
    </xdr:to>
    <xdr:sp macro="" textlink="">
      <xdr:nvSpPr>
        <xdr:cNvPr id="3" name="正方形/長方形 2"/>
        <xdr:cNvSpPr/>
      </xdr:nvSpPr>
      <xdr:spPr>
        <a:xfrm>
          <a:off x="6934200" y="142875"/>
          <a:ext cx="609599" cy="409576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328083</xdr:colOff>
      <xdr:row>4</xdr:row>
      <xdr:rowOff>21166</xdr:rowOff>
    </xdr:from>
    <xdr:to>
      <xdr:col>7</xdr:col>
      <xdr:colOff>666750</xdr:colOff>
      <xdr:row>4</xdr:row>
      <xdr:rowOff>232833</xdr:rowOff>
    </xdr:to>
    <xdr:sp macro="" textlink="">
      <xdr:nvSpPr>
        <xdr:cNvPr id="4" name="円/楕円 17"/>
        <xdr:cNvSpPr/>
      </xdr:nvSpPr>
      <xdr:spPr>
        <a:xfrm>
          <a:off x="4338108" y="678391"/>
          <a:ext cx="338667" cy="211667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529166</xdr:colOff>
      <xdr:row>4</xdr:row>
      <xdr:rowOff>10584</xdr:rowOff>
    </xdr:from>
    <xdr:to>
      <xdr:col>11</xdr:col>
      <xdr:colOff>52914</xdr:colOff>
      <xdr:row>4</xdr:row>
      <xdr:rowOff>232833</xdr:rowOff>
    </xdr:to>
    <xdr:sp macro="" textlink="">
      <xdr:nvSpPr>
        <xdr:cNvPr id="5" name="テキスト ボックス 4"/>
        <xdr:cNvSpPr txBox="1"/>
      </xdr:nvSpPr>
      <xdr:spPr>
        <a:xfrm>
          <a:off x="6615641" y="667809"/>
          <a:ext cx="409573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直</a:t>
          </a:r>
        </a:p>
      </xdr:txBody>
    </xdr:sp>
    <xdr:clientData/>
  </xdr:twoCellAnchor>
  <xdr:twoCellAnchor>
    <xdr:from>
      <xdr:col>12</xdr:col>
      <xdr:colOff>391584</xdr:colOff>
      <xdr:row>4</xdr:row>
      <xdr:rowOff>10584</xdr:rowOff>
    </xdr:from>
    <xdr:to>
      <xdr:col>13</xdr:col>
      <xdr:colOff>52914</xdr:colOff>
      <xdr:row>4</xdr:row>
      <xdr:rowOff>232833</xdr:rowOff>
    </xdr:to>
    <xdr:sp macro="" textlink="">
      <xdr:nvSpPr>
        <xdr:cNvPr id="6" name="テキスト ボックス 5"/>
        <xdr:cNvSpPr txBox="1"/>
      </xdr:nvSpPr>
      <xdr:spPr>
        <a:xfrm>
          <a:off x="8183034" y="667809"/>
          <a:ext cx="451905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回</a:t>
          </a:r>
        </a:p>
      </xdr:txBody>
    </xdr:sp>
    <xdr:clientData/>
  </xdr:twoCellAnchor>
  <xdr:twoCellAnchor>
    <xdr:from>
      <xdr:col>10</xdr:col>
      <xdr:colOff>857251</xdr:colOff>
      <xdr:row>0</xdr:row>
      <xdr:rowOff>158750</xdr:rowOff>
    </xdr:from>
    <xdr:to>
      <xdr:col>11</xdr:col>
      <xdr:colOff>380999</xdr:colOff>
      <xdr:row>1</xdr:row>
      <xdr:rowOff>211666</xdr:rowOff>
    </xdr:to>
    <xdr:sp macro="" textlink="">
      <xdr:nvSpPr>
        <xdr:cNvPr id="7" name="テキスト ボックス 6"/>
        <xdr:cNvSpPr txBox="1"/>
      </xdr:nvSpPr>
      <xdr:spPr>
        <a:xfrm>
          <a:off x="6943726" y="158750"/>
          <a:ext cx="409573" cy="224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>
    <xdr:from>
      <xdr:col>11</xdr:col>
      <xdr:colOff>179917</xdr:colOff>
      <xdr:row>1</xdr:row>
      <xdr:rowOff>158750</xdr:rowOff>
    </xdr:from>
    <xdr:to>
      <xdr:col>11</xdr:col>
      <xdr:colOff>592665</xdr:colOff>
      <xdr:row>2</xdr:row>
      <xdr:rowOff>137582</xdr:rowOff>
    </xdr:to>
    <xdr:sp macro="" textlink="">
      <xdr:nvSpPr>
        <xdr:cNvPr id="8" name="テキスト ボックス 7"/>
        <xdr:cNvSpPr txBox="1"/>
      </xdr:nvSpPr>
      <xdr:spPr>
        <a:xfrm>
          <a:off x="7152217" y="330200"/>
          <a:ext cx="412748" cy="21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 editAs="oneCell">
    <xdr:from>
      <xdr:col>8</xdr:col>
      <xdr:colOff>84665</xdr:colOff>
      <xdr:row>10</xdr:row>
      <xdr:rowOff>190498</xdr:rowOff>
    </xdr:from>
    <xdr:to>
      <xdr:col>14</xdr:col>
      <xdr:colOff>668901</xdr:colOff>
      <xdr:row>22</xdr:row>
      <xdr:rowOff>201083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8590" y="2333623"/>
          <a:ext cx="5222911" cy="2982385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</xdr:colOff>
      <xdr:row>24</xdr:row>
      <xdr:rowOff>0</xdr:rowOff>
    </xdr:from>
    <xdr:to>
      <xdr:col>14</xdr:col>
      <xdr:colOff>638175</xdr:colOff>
      <xdr:row>30</xdr:row>
      <xdr:rowOff>167725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81550" y="5610225"/>
          <a:ext cx="5229225" cy="16536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19050</xdr:rowOff>
    </xdr:from>
    <xdr:to>
      <xdr:col>11</xdr:col>
      <xdr:colOff>495301</xdr:colOff>
      <xdr:row>2</xdr:row>
      <xdr:rowOff>85725</xdr:rowOff>
    </xdr:to>
    <xdr:cxnSp macro="">
      <xdr:nvCxnSpPr>
        <xdr:cNvPr id="2" name="直線コネクタ 1"/>
        <xdr:cNvCxnSpPr/>
      </xdr:nvCxnSpPr>
      <xdr:spPr>
        <a:xfrm flipH="1">
          <a:off x="7000875" y="190500"/>
          <a:ext cx="466726" cy="3048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847725</xdr:colOff>
      <xdr:row>0</xdr:row>
      <xdr:rowOff>142875</xdr:rowOff>
    </xdr:from>
    <xdr:to>
      <xdr:col>11</xdr:col>
      <xdr:colOff>571499</xdr:colOff>
      <xdr:row>2</xdr:row>
      <xdr:rowOff>142876</xdr:rowOff>
    </xdr:to>
    <xdr:sp macro="" textlink="">
      <xdr:nvSpPr>
        <xdr:cNvPr id="3" name="正方形/長方形 2"/>
        <xdr:cNvSpPr/>
      </xdr:nvSpPr>
      <xdr:spPr>
        <a:xfrm>
          <a:off x="6934200" y="142875"/>
          <a:ext cx="609599" cy="409576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328083</xdr:colOff>
      <xdr:row>4</xdr:row>
      <xdr:rowOff>21166</xdr:rowOff>
    </xdr:from>
    <xdr:to>
      <xdr:col>7</xdr:col>
      <xdr:colOff>666750</xdr:colOff>
      <xdr:row>4</xdr:row>
      <xdr:rowOff>232833</xdr:rowOff>
    </xdr:to>
    <xdr:sp macro="" textlink="">
      <xdr:nvSpPr>
        <xdr:cNvPr id="18" name="円/楕円 17"/>
        <xdr:cNvSpPr/>
      </xdr:nvSpPr>
      <xdr:spPr>
        <a:xfrm>
          <a:off x="4338108" y="678391"/>
          <a:ext cx="338667" cy="211667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529166</xdr:colOff>
      <xdr:row>4</xdr:row>
      <xdr:rowOff>10584</xdr:rowOff>
    </xdr:from>
    <xdr:to>
      <xdr:col>11</xdr:col>
      <xdr:colOff>52914</xdr:colOff>
      <xdr:row>4</xdr:row>
      <xdr:rowOff>232833</xdr:rowOff>
    </xdr:to>
    <xdr:sp macro="" textlink="">
      <xdr:nvSpPr>
        <xdr:cNvPr id="19" name="テキスト ボックス 18"/>
        <xdr:cNvSpPr txBox="1"/>
      </xdr:nvSpPr>
      <xdr:spPr>
        <a:xfrm>
          <a:off x="6615641" y="667809"/>
          <a:ext cx="409573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直</a:t>
          </a:r>
        </a:p>
      </xdr:txBody>
    </xdr:sp>
    <xdr:clientData/>
  </xdr:twoCellAnchor>
  <xdr:twoCellAnchor>
    <xdr:from>
      <xdr:col>12</xdr:col>
      <xdr:colOff>391584</xdr:colOff>
      <xdr:row>4</xdr:row>
      <xdr:rowOff>10584</xdr:rowOff>
    </xdr:from>
    <xdr:to>
      <xdr:col>13</xdr:col>
      <xdr:colOff>52914</xdr:colOff>
      <xdr:row>4</xdr:row>
      <xdr:rowOff>232833</xdr:rowOff>
    </xdr:to>
    <xdr:sp macro="" textlink="">
      <xdr:nvSpPr>
        <xdr:cNvPr id="20" name="テキスト ボックス 19"/>
        <xdr:cNvSpPr txBox="1"/>
      </xdr:nvSpPr>
      <xdr:spPr>
        <a:xfrm>
          <a:off x="8183034" y="667809"/>
          <a:ext cx="451905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回</a:t>
          </a:r>
        </a:p>
      </xdr:txBody>
    </xdr:sp>
    <xdr:clientData/>
  </xdr:twoCellAnchor>
  <xdr:twoCellAnchor>
    <xdr:from>
      <xdr:col>10</xdr:col>
      <xdr:colOff>857251</xdr:colOff>
      <xdr:row>0</xdr:row>
      <xdr:rowOff>158750</xdr:rowOff>
    </xdr:from>
    <xdr:to>
      <xdr:col>11</xdr:col>
      <xdr:colOff>380999</xdr:colOff>
      <xdr:row>1</xdr:row>
      <xdr:rowOff>211666</xdr:rowOff>
    </xdr:to>
    <xdr:sp macro="" textlink="">
      <xdr:nvSpPr>
        <xdr:cNvPr id="21" name="テキスト ボックス 20"/>
        <xdr:cNvSpPr txBox="1"/>
      </xdr:nvSpPr>
      <xdr:spPr>
        <a:xfrm>
          <a:off x="6943726" y="158750"/>
          <a:ext cx="409573" cy="224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>
    <xdr:from>
      <xdr:col>11</xdr:col>
      <xdr:colOff>179917</xdr:colOff>
      <xdr:row>1</xdr:row>
      <xdr:rowOff>158750</xdr:rowOff>
    </xdr:from>
    <xdr:to>
      <xdr:col>11</xdr:col>
      <xdr:colOff>592665</xdr:colOff>
      <xdr:row>2</xdr:row>
      <xdr:rowOff>137582</xdr:rowOff>
    </xdr:to>
    <xdr:sp macro="" textlink="">
      <xdr:nvSpPr>
        <xdr:cNvPr id="22" name="テキスト ボックス 21"/>
        <xdr:cNvSpPr txBox="1"/>
      </xdr:nvSpPr>
      <xdr:spPr>
        <a:xfrm>
          <a:off x="7152217" y="330200"/>
          <a:ext cx="412748" cy="21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 editAs="oneCell">
    <xdr:from>
      <xdr:col>8</xdr:col>
      <xdr:colOff>84665</xdr:colOff>
      <xdr:row>10</xdr:row>
      <xdr:rowOff>190498</xdr:rowOff>
    </xdr:from>
    <xdr:to>
      <xdr:col>14</xdr:col>
      <xdr:colOff>668901</xdr:colOff>
      <xdr:row>22</xdr:row>
      <xdr:rowOff>201083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5415" y="2317748"/>
          <a:ext cx="5230319" cy="293158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19050</xdr:rowOff>
    </xdr:from>
    <xdr:to>
      <xdr:col>11</xdr:col>
      <xdr:colOff>495301</xdr:colOff>
      <xdr:row>2</xdr:row>
      <xdr:rowOff>85725</xdr:rowOff>
    </xdr:to>
    <xdr:cxnSp macro="">
      <xdr:nvCxnSpPr>
        <xdr:cNvPr id="2" name="直線コネクタ 1"/>
        <xdr:cNvCxnSpPr/>
      </xdr:nvCxnSpPr>
      <xdr:spPr>
        <a:xfrm flipH="1">
          <a:off x="7000875" y="190500"/>
          <a:ext cx="466726" cy="3048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847725</xdr:colOff>
      <xdr:row>0</xdr:row>
      <xdr:rowOff>142875</xdr:rowOff>
    </xdr:from>
    <xdr:to>
      <xdr:col>11</xdr:col>
      <xdr:colOff>571499</xdr:colOff>
      <xdr:row>2</xdr:row>
      <xdr:rowOff>142876</xdr:rowOff>
    </xdr:to>
    <xdr:sp macro="" textlink="">
      <xdr:nvSpPr>
        <xdr:cNvPr id="3" name="正方形/長方形 2"/>
        <xdr:cNvSpPr/>
      </xdr:nvSpPr>
      <xdr:spPr>
        <a:xfrm>
          <a:off x="6934200" y="142875"/>
          <a:ext cx="609599" cy="409576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328083</xdr:colOff>
      <xdr:row>4</xdr:row>
      <xdr:rowOff>21166</xdr:rowOff>
    </xdr:from>
    <xdr:to>
      <xdr:col>7</xdr:col>
      <xdr:colOff>666750</xdr:colOff>
      <xdr:row>4</xdr:row>
      <xdr:rowOff>232833</xdr:rowOff>
    </xdr:to>
    <xdr:sp macro="" textlink="">
      <xdr:nvSpPr>
        <xdr:cNvPr id="4" name="円/楕円 17"/>
        <xdr:cNvSpPr/>
      </xdr:nvSpPr>
      <xdr:spPr>
        <a:xfrm>
          <a:off x="4338108" y="678391"/>
          <a:ext cx="338667" cy="211667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529166</xdr:colOff>
      <xdr:row>4</xdr:row>
      <xdr:rowOff>10584</xdr:rowOff>
    </xdr:from>
    <xdr:to>
      <xdr:col>11</xdr:col>
      <xdr:colOff>52914</xdr:colOff>
      <xdr:row>4</xdr:row>
      <xdr:rowOff>232833</xdr:rowOff>
    </xdr:to>
    <xdr:sp macro="" textlink="">
      <xdr:nvSpPr>
        <xdr:cNvPr id="5" name="テキスト ボックス 4"/>
        <xdr:cNvSpPr txBox="1"/>
      </xdr:nvSpPr>
      <xdr:spPr>
        <a:xfrm>
          <a:off x="6615641" y="667809"/>
          <a:ext cx="409573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直</a:t>
          </a:r>
        </a:p>
      </xdr:txBody>
    </xdr:sp>
    <xdr:clientData/>
  </xdr:twoCellAnchor>
  <xdr:twoCellAnchor>
    <xdr:from>
      <xdr:col>12</xdr:col>
      <xdr:colOff>391584</xdr:colOff>
      <xdr:row>4</xdr:row>
      <xdr:rowOff>10584</xdr:rowOff>
    </xdr:from>
    <xdr:to>
      <xdr:col>13</xdr:col>
      <xdr:colOff>52914</xdr:colOff>
      <xdr:row>4</xdr:row>
      <xdr:rowOff>232833</xdr:rowOff>
    </xdr:to>
    <xdr:sp macro="" textlink="">
      <xdr:nvSpPr>
        <xdr:cNvPr id="6" name="テキスト ボックス 5"/>
        <xdr:cNvSpPr txBox="1"/>
      </xdr:nvSpPr>
      <xdr:spPr>
        <a:xfrm>
          <a:off x="8183034" y="667809"/>
          <a:ext cx="451905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回</a:t>
          </a:r>
        </a:p>
      </xdr:txBody>
    </xdr:sp>
    <xdr:clientData/>
  </xdr:twoCellAnchor>
  <xdr:twoCellAnchor>
    <xdr:from>
      <xdr:col>10</xdr:col>
      <xdr:colOff>857251</xdr:colOff>
      <xdr:row>0</xdr:row>
      <xdr:rowOff>158750</xdr:rowOff>
    </xdr:from>
    <xdr:to>
      <xdr:col>11</xdr:col>
      <xdr:colOff>380999</xdr:colOff>
      <xdr:row>1</xdr:row>
      <xdr:rowOff>211666</xdr:rowOff>
    </xdr:to>
    <xdr:sp macro="" textlink="">
      <xdr:nvSpPr>
        <xdr:cNvPr id="7" name="テキスト ボックス 6"/>
        <xdr:cNvSpPr txBox="1"/>
      </xdr:nvSpPr>
      <xdr:spPr>
        <a:xfrm>
          <a:off x="6943726" y="158750"/>
          <a:ext cx="409573" cy="224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>
    <xdr:from>
      <xdr:col>11</xdr:col>
      <xdr:colOff>179917</xdr:colOff>
      <xdr:row>1</xdr:row>
      <xdr:rowOff>158750</xdr:rowOff>
    </xdr:from>
    <xdr:to>
      <xdr:col>11</xdr:col>
      <xdr:colOff>592665</xdr:colOff>
      <xdr:row>2</xdr:row>
      <xdr:rowOff>137582</xdr:rowOff>
    </xdr:to>
    <xdr:sp macro="" textlink="">
      <xdr:nvSpPr>
        <xdr:cNvPr id="8" name="テキスト ボックス 7"/>
        <xdr:cNvSpPr txBox="1"/>
      </xdr:nvSpPr>
      <xdr:spPr>
        <a:xfrm>
          <a:off x="7152217" y="330200"/>
          <a:ext cx="412748" cy="21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 editAs="oneCell">
    <xdr:from>
      <xdr:col>8</xdr:col>
      <xdr:colOff>84665</xdr:colOff>
      <xdr:row>10</xdr:row>
      <xdr:rowOff>190498</xdr:rowOff>
    </xdr:from>
    <xdr:to>
      <xdr:col>14</xdr:col>
      <xdr:colOff>668901</xdr:colOff>
      <xdr:row>22</xdr:row>
      <xdr:rowOff>201083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5415" y="2317748"/>
          <a:ext cx="5230319" cy="293158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19050</xdr:rowOff>
    </xdr:from>
    <xdr:to>
      <xdr:col>11</xdr:col>
      <xdr:colOff>495301</xdr:colOff>
      <xdr:row>2</xdr:row>
      <xdr:rowOff>85725</xdr:rowOff>
    </xdr:to>
    <xdr:cxnSp macro="">
      <xdr:nvCxnSpPr>
        <xdr:cNvPr id="2" name="直線コネクタ 1"/>
        <xdr:cNvCxnSpPr/>
      </xdr:nvCxnSpPr>
      <xdr:spPr>
        <a:xfrm flipH="1">
          <a:off x="7000875" y="190500"/>
          <a:ext cx="466726" cy="3048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847725</xdr:colOff>
      <xdr:row>0</xdr:row>
      <xdr:rowOff>142875</xdr:rowOff>
    </xdr:from>
    <xdr:to>
      <xdr:col>11</xdr:col>
      <xdr:colOff>571499</xdr:colOff>
      <xdr:row>2</xdr:row>
      <xdr:rowOff>142876</xdr:rowOff>
    </xdr:to>
    <xdr:sp macro="" textlink="">
      <xdr:nvSpPr>
        <xdr:cNvPr id="3" name="正方形/長方形 2"/>
        <xdr:cNvSpPr/>
      </xdr:nvSpPr>
      <xdr:spPr>
        <a:xfrm>
          <a:off x="6934200" y="142875"/>
          <a:ext cx="609599" cy="409576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328083</xdr:colOff>
      <xdr:row>4</xdr:row>
      <xdr:rowOff>21166</xdr:rowOff>
    </xdr:from>
    <xdr:to>
      <xdr:col>7</xdr:col>
      <xdr:colOff>666750</xdr:colOff>
      <xdr:row>4</xdr:row>
      <xdr:rowOff>232833</xdr:rowOff>
    </xdr:to>
    <xdr:sp macro="" textlink="">
      <xdr:nvSpPr>
        <xdr:cNvPr id="4" name="円/楕円 17"/>
        <xdr:cNvSpPr/>
      </xdr:nvSpPr>
      <xdr:spPr>
        <a:xfrm>
          <a:off x="4338108" y="678391"/>
          <a:ext cx="338667" cy="211667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529166</xdr:colOff>
      <xdr:row>4</xdr:row>
      <xdr:rowOff>10584</xdr:rowOff>
    </xdr:from>
    <xdr:to>
      <xdr:col>11</xdr:col>
      <xdr:colOff>52914</xdr:colOff>
      <xdr:row>4</xdr:row>
      <xdr:rowOff>232833</xdr:rowOff>
    </xdr:to>
    <xdr:sp macro="" textlink="">
      <xdr:nvSpPr>
        <xdr:cNvPr id="5" name="テキスト ボックス 4"/>
        <xdr:cNvSpPr txBox="1"/>
      </xdr:nvSpPr>
      <xdr:spPr>
        <a:xfrm>
          <a:off x="6615641" y="667809"/>
          <a:ext cx="409573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直</a:t>
          </a:r>
        </a:p>
      </xdr:txBody>
    </xdr:sp>
    <xdr:clientData/>
  </xdr:twoCellAnchor>
  <xdr:twoCellAnchor>
    <xdr:from>
      <xdr:col>12</xdr:col>
      <xdr:colOff>391584</xdr:colOff>
      <xdr:row>4</xdr:row>
      <xdr:rowOff>10584</xdr:rowOff>
    </xdr:from>
    <xdr:to>
      <xdr:col>13</xdr:col>
      <xdr:colOff>52914</xdr:colOff>
      <xdr:row>4</xdr:row>
      <xdr:rowOff>232833</xdr:rowOff>
    </xdr:to>
    <xdr:sp macro="" textlink="">
      <xdr:nvSpPr>
        <xdr:cNvPr id="6" name="テキスト ボックス 5"/>
        <xdr:cNvSpPr txBox="1"/>
      </xdr:nvSpPr>
      <xdr:spPr>
        <a:xfrm>
          <a:off x="8183034" y="667809"/>
          <a:ext cx="451905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回</a:t>
          </a:r>
        </a:p>
      </xdr:txBody>
    </xdr:sp>
    <xdr:clientData/>
  </xdr:twoCellAnchor>
  <xdr:twoCellAnchor>
    <xdr:from>
      <xdr:col>10</xdr:col>
      <xdr:colOff>857251</xdr:colOff>
      <xdr:row>0</xdr:row>
      <xdr:rowOff>158750</xdr:rowOff>
    </xdr:from>
    <xdr:to>
      <xdr:col>11</xdr:col>
      <xdr:colOff>380999</xdr:colOff>
      <xdr:row>1</xdr:row>
      <xdr:rowOff>211666</xdr:rowOff>
    </xdr:to>
    <xdr:sp macro="" textlink="">
      <xdr:nvSpPr>
        <xdr:cNvPr id="7" name="テキスト ボックス 6"/>
        <xdr:cNvSpPr txBox="1"/>
      </xdr:nvSpPr>
      <xdr:spPr>
        <a:xfrm>
          <a:off x="6943726" y="158750"/>
          <a:ext cx="409573" cy="224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>
    <xdr:from>
      <xdr:col>11</xdr:col>
      <xdr:colOff>179917</xdr:colOff>
      <xdr:row>1</xdr:row>
      <xdr:rowOff>158750</xdr:rowOff>
    </xdr:from>
    <xdr:to>
      <xdr:col>11</xdr:col>
      <xdr:colOff>592665</xdr:colOff>
      <xdr:row>2</xdr:row>
      <xdr:rowOff>137582</xdr:rowOff>
    </xdr:to>
    <xdr:sp macro="" textlink="">
      <xdr:nvSpPr>
        <xdr:cNvPr id="8" name="テキスト ボックス 7"/>
        <xdr:cNvSpPr txBox="1"/>
      </xdr:nvSpPr>
      <xdr:spPr>
        <a:xfrm>
          <a:off x="7152217" y="330200"/>
          <a:ext cx="412748" cy="21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 editAs="oneCell">
    <xdr:from>
      <xdr:col>8</xdr:col>
      <xdr:colOff>84665</xdr:colOff>
      <xdr:row>10</xdr:row>
      <xdr:rowOff>190498</xdr:rowOff>
    </xdr:from>
    <xdr:to>
      <xdr:col>14</xdr:col>
      <xdr:colOff>668901</xdr:colOff>
      <xdr:row>22</xdr:row>
      <xdr:rowOff>201083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8590" y="2333623"/>
          <a:ext cx="5222911" cy="298238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19050</xdr:rowOff>
    </xdr:from>
    <xdr:to>
      <xdr:col>11</xdr:col>
      <xdr:colOff>495301</xdr:colOff>
      <xdr:row>2</xdr:row>
      <xdr:rowOff>85725</xdr:rowOff>
    </xdr:to>
    <xdr:cxnSp macro="">
      <xdr:nvCxnSpPr>
        <xdr:cNvPr id="2" name="直線コネクタ 1"/>
        <xdr:cNvCxnSpPr/>
      </xdr:nvCxnSpPr>
      <xdr:spPr>
        <a:xfrm flipH="1">
          <a:off x="7000875" y="190500"/>
          <a:ext cx="466726" cy="3048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847725</xdr:colOff>
      <xdr:row>0</xdr:row>
      <xdr:rowOff>142875</xdr:rowOff>
    </xdr:from>
    <xdr:to>
      <xdr:col>11</xdr:col>
      <xdr:colOff>571499</xdr:colOff>
      <xdr:row>2</xdr:row>
      <xdr:rowOff>142876</xdr:rowOff>
    </xdr:to>
    <xdr:sp macro="" textlink="">
      <xdr:nvSpPr>
        <xdr:cNvPr id="3" name="正方形/長方形 2"/>
        <xdr:cNvSpPr/>
      </xdr:nvSpPr>
      <xdr:spPr>
        <a:xfrm>
          <a:off x="6934200" y="142875"/>
          <a:ext cx="609599" cy="409576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328083</xdr:colOff>
      <xdr:row>4</xdr:row>
      <xdr:rowOff>21166</xdr:rowOff>
    </xdr:from>
    <xdr:to>
      <xdr:col>7</xdr:col>
      <xdr:colOff>666750</xdr:colOff>
      <xdr:row>4</xdr:row>
      <xdr:rowOff>232833</xdr:rowOff>
    </xdr:to>
    <xdr:sp macro="" textlink="">
      <xdr:nvSpPr>
        <xdr:cNvPr id="4" name="円/楕円 17"/>
        <xdr:cNvSpPr/>
      </xdr:nvSpPr>
      <xdr:spPr>
        <a:xfrm>
          <a:off x="4338108" y="678391"/>
          <a:ext cx="338667" cy="211667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529166</xdr:colOff>
      <xdr:row>4</xdr:row>
      <xdr:rowOff>10584</xdr:rowOff>
    </xdr:from>
    <xdr:to>
      <xdr:col>11</xdr:col>
      <xdr:colOff>52914</xdr:colOff>
      <xdr:row>4</xdr:row>
      <xdr:rowOff>232833</xdr:rowOff>
    </xdr:to>
    <xdr:sp macro="" textlink="">
      <xdr:nvSpPr>
        <xdr:cNvPr id="5" name="テキスト ボックス 4"/>
        <xdr:cNvSpPr txBox="1"/>
      </xdr:nvSpPr>
      <xdr:spPr>
        <a:xfrm>
          <a:off x="6615641" y="667809"/>
          <a:ext cx="409573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直</a:t>
          </a:r>
        </a:p>
      </xdr:txBody>
    </xdr:sp>
    <xdr:clientData/>
  </xdr:twoCellAnchor>
  <xdr:twoCellAnchor>
    <xdr:from>
      <xdr:col>12</xdr:col>
      <xdr:colOff>391584</xdr:colOff>
      <xdr:row>4</xdr:row>
      <xdr:rowOff>10584</xdr:rowOff>
    </xdr:from>
    <xdr:to>
      <xdr:col>13</xdr:col>
      <xdr:colOff>52914</xdr:colOff>
      <xdr:row>4</xdr:row>
      <xdr:rowOff>232833</xdr:rowOff>
    </xdr:to>
    <xdr:sp macro="" textlink="">
      <xdr:nvSpPr>
        <xdr:cNvPr id="6" name="テキスト ボックス 5"/>
        <xdr:cNvSpPr txBox="1"/>
      </xdr:nvSpPr>
      <xdr:spPr>
        <a:xfrm>
          <a:off x="8183034" y="667809"/>
          <a:ext cx="451905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回</a:t>
          </a:r>
        </a:p>
      </xdr:txBody>
    </xdr:sp>
    <xdr:clientData/>
  </xdr:twoCellAnchor>
  <xdr:twoCellAnchor>
    <xdr:from>
      <xdr:col>10</xdr:col>
      <xdr:colOff>857251</xdr:colOff>
      <xdr:row>0</xdr:row>
      <xdr:rowOff>158750</xdr:rowOff>
    </xdr:from>
    <xdr:to>
      <xdr:col>11</xdr:col>
      <xdr:colOff>380999</xdr:colOff>
      <xdr:row>1</xdr:row>
      <xdr:rowOff>211666</xdr:rowOff>
    </xdr:to>
    <xdr:sp macro="" textlink="">
      <xdr:nvSpPr>
        <xdr:cNvPr id="7" name="テキスト ボックス 6"/>
        <xdr:cNvSpPr txBox="1"/>
      </xdr:nvSpPr>
      <xdr:spPr>
        <a:xfrm>
          <a:off x="6943726" y="158750"/>
          <a:ext cx="409573" cy="224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>
    <xdr:from>
      <xdr:col>11</xdr:col>
      <xdr:colOff>179917</xdr:colOff>
      <xdr:row>1</xdr:row>
      <xdr:rowOff>158750</xdr:rowOff>
    </xdr:from>
    <xdr:to>
      <xdr:col>11</xdr:col>
      <xdr:colOff>592665</xdr:colOff>
      <xdr:row>2</xdr:row>
      <xdr:rowOff>137582</xdr:rowOff>
    </xdr:to>
    <xdr:sp macro="" textlink="">
      <xdr:nvSpPr>
        <xdr:cNvPr id="8" name="テキスト ボックス 7"/>
        <xdr:cNvSpPr txBox="1"/>
      </xdr:nvSpPr>
      <xdr:spPr>
        <a:xfrm>
          <a:off x="7152217" y="330200"/>
          <a:ext cx="412748" cy="21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 editAs="oneCell">
    <xdr:from>
      <xdr:col>8</xdr:col>
      <xdr:colOff>84665</xdr:colOff>
      <xdr:row>10</xdr:row>
      <xdr:rowOff>190498</xdr:rowOff>
    </xdr:from>
    <xdr:to>
      <xdr:col>14</xdr:col>
      <xdr:colOff>668901</xdr:colOff>
      <xdr:row>22</xdr:row>
      <xdr:rowOff>201083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8590" y="2333623"/>
          <a:ext cx="5222911" cy="298238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19050</xdr:rowOff>
    </xdr:from>
    <xdr:to>
      <xdr:col>11</xdr:col>
      <xdr:colOff>495301</xdr:colOff>
      <xdr:row>2</xdr:row>
      <xdr:rowOff>85725</xdr:rowOff>
    </xdr:to>
    <xdr:cxnSp macro="">
      <xdr:nvCxnSpPr>
        <xdr:cNvPr id="2" name="直線コネクタ 1"/>
        <xdr:cNvCxnSpPr/>
      </xdr:nvCxnSpPr>
      <xdr:spPr>
        <a:xfrm flipH="1">
          <a:off x="7000875" y="190500"/>
          <a:ext cx="466726" cy="3048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847725</xdr:colOff>
      <xdr:row>0</xdr:row>
      <xdr:rowOff>142875</xdr:rowOff>
    </xdr:from>
    <xdr:to>
      <xdr:col>11</xdr:col>
      <xdr:colOff>571499</xdr:colOff>
      <xdr:row>2</xdr:row>
      <xdr:rowOff>142876</xdr:rowOff>
    </xdr:to>
    <xdr:sp macro="" textlink="">
      <xdr:nvSpPr>
        <xdr:cNvPr id="3" name="正方形/長方形 2"/>
        <xdr:cNvSpPr/>
      </xdr:nvSpPr>
      <xdr:spPr>
        <a:xfrm>
          <a:off x="6934200" y="142875"/>
          <a:ext cx="609599" cy="409576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328083</xdr:colOff>
      <xdr:row>4</xdr:row>
      <xdr:rowOff>21166</xdr:rowOff>
    </xdr:from>
    <xdr:to>
      <xdr:col>7</xdr:col>
      <xdr:colOff>666750</xdr:colOff>
      <xdr:row>4</xdr:row>
      <xdr:rowOff>232833</xdr:rowOff>
    </xdr:to>
    <xdr:sp macro="" textlink="">
      <xdr:nvSpPr>
        <xdr:cNvPr id="4" name="円/楕円 17"/>
        <xdr:cNvSpPr/>
      </xdr:nvSpPr>
      <xdr:spPr>
        <a:xfrm>
          <a:off x="4338108" y="678391"/>
          <a:ext cx="338667" cy="211667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529166</xdr:colOff>
      <xdr:row>4</xdr:row>
      <xdr:rowOff>10584</xdr:rowOff>
    </xdr:from>
    <xdr:to>
      <xdr:col>11</xdr:col>
      <xdr:colOff>52914</xdr:colOff>
      <xdr:row>4</xdr:row>
      <xdr:rowOff>232833</xdr:rowOff>
    </xdr:to>
    <xdr:sp macro="" textlink="">
      <xdr:nvSpPr>
        <xdr:cNvPr id="5" name="テキスト ボックス 4"/>
        <xdr:cNvSpPr txBox="1"/>
      </xdr:nvSpPr>
      <xdr:spPr>
        <a:xfrm>
          <a:off x="6615641" y="667809"/>
          <a:ext cx="409573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直</a:t>
          </a:r>
        </a:p>
      </xdr:txBody>
    </xdr:sp>
    <xdr:clientData/>
  </xdr:twoCellAnchor>
  <xdr:twoCellAnchor>
    <xdr:from>
      <xdr:col>12</xdr:col>
      <xdr:colOff>391584</xdr:colOff>
      <xdr:row>4</xdr:row>
      <xdr:rowOff>10584</xdr:rowOff>
    </xdr:from>
    <xdr:to>
      <xdr:col>13</xdr:col>
      <xdr:colOff>52914</xdr:colOff>
      <xdr:row>4</xdr:row>
      <xdr:rowOff>232833</xdr:rowOff>
    </xdr:to>
    <xdr:sp macro="" textlink="">
      <xdr:nvSpPr>
        <xdr:cNvPr id="6" name="テキスト ボックス 5"/>
        <xdr:cNvSpPr txBox="1"/>
      </xdr:nvSpPr>
      <xdr:spPr>
        <a:xfrm>
          <a:off x="8183034" y="667809"/>
          <a:ext cx="451905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回</a:t>
          </a:r>
        </a:p>
      </xdr:txBody>
    </xdr:sp>
    <xdr:clientData/>
  </xdr:twoCellAnchor>
  <xdr:twoCellAnchor>
    <xdr:from>
      <xdr:col>10</xdr:col>
      <xdr:colOff>857251</xdr:colOff>
      <xdr:row>0</xdr:row>
      <xdr:rowOff>158750</xdr:rowOff>
    </xdr:from>
    <xdr:to>
      <xdr:col>11</xdr:col>
      <xdr:colOff>380999</xdr:colOff>
      <xdr:row>1</xdr:row>
      <xdr:rowOff>211666</xdr:rowOff>
    </xdr:to>
    <xdr:sp macro="" textlink="">
      <xdr:nvSpPr>
        <xdr:cNvPr id="7" name="テキスト ボックス 6"/>
        <xdr:cNvSpPr txBox="1"/>
      </xdr:nvSpPr>
      <xdr:spPr>
        <a:xfrm>
          <a:off x="6943726" y="158750"/>
          <a:ext cx="409573" cy="224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>
    <xdr:from>
      <xdr:col>11</xdr:col>
      <xdr:colOff>179917</xdr:colOff>
      <xdr:row>1</xdr:row>
      <xdr:rowOff>158750</xdr:rowOff>
    </xdr:from>
    <xdr:to>
      <xdr:col>11</xdr:col>
      <xdr:colOff>592665</xdr:colOff>
      <xdr:row>2</xdr:row>
      <xdr:rowOff>137582</xdr:rowOff>
    </xdr:to>
    <xdr:sp macro="" textlink="">
      <xdr:nvSpPr>
        <xdr:cNvPr id="8" name="テキスト ボックス 7"/>
        <xdr:cNvSpPr txBox="1"/>
      </xdr:nvSpPr>
      <xdr:spPr>
        <a:xfrm>
          <a:off x="7152217" y="330200"/>
          <a:ext cx="412748" cy="21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 editAs="oneCell">
    <xdr:from>
      <xdr:col>8</xdr:col>
      <xdr:colOff>84665</xdr:colOff>
      <xdr:row>10</xdr:row>
      <xdr:rowOff>190498</xdr:rowOff>
    </xdr:from>
    <xdr:to>
      <xdr:col>14</xdr:col>
      <xdr:colOff>668901</xdr:colOff>
      <xdr:row>22</xdr:row>
      <xdr:rowOff>201083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8590" y="2333623"/>
          <a:ext cx="5222911" cy="298238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19050</xdr:rowOff>
    </xdr:from>
    <xdr:to>
      <xdr:col>11</xdr:col>
      <xdr:colOff>495301</xdr:colOff>
      <xdr:row>2</xdr:row>
      <xdr:rowOff>85725</xdr:rowOff>
    </xdr:to>
    <xdr:cxnSp macro="">
      <xdr:nvCxnSpPr>
        <xdr:cNvPr id="2" name="直線コネクタ 1"/>
        <xdr:cNvCxnSpPr/>
      </xdr:nvCxnSpPr>
      <xdr:spPr>
        <a:xfrm flipH="1">
          <a:off x="7000875" y="190500"/>
          <a:ext cx="466726" cy="3048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847725</xdr:colOff>
      <xdr:row>0</xdr:row>
      <xdr:rowOff>142875</xdr:rowOff>
    </xdr:from>
    <xdr:to>
      <xdr:col>11</xdr:col>
      <xdr:colOff>571499</xdr:colOff>
      <xdr:row>2</xdr:row>
      <xdr:rowOff>142876</xdr:rowOff>
    </xdr:to>
    <xdr:sp macro="" textlink="">
      <xdr:nvSpPr>
        <xdr:cNvPr id="3" name="正方形/長方形 2"/>
        <xdr:cNvSpPr/>
      </xdr:nvSpPr>
      <xdr:spPr>
        <a:xfrm>
          <a:off x="6934200" y="142875"/>
          <a:ext cx="609599" cy="409576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328083</xdr:colOff>
      <xdr:row>4</xdr:row>
      <xdr:rowOff>21166</xdr:rowOff>
    </xdr:from>
    <xdr:to>
      <xdr:col>7</xdr:col>
      <xdr:colOff>666750</xdr:colOff>
      <xdr:row>4</xdr:row>
      <xdr:rowOff>232833</xdr:rowOff>
    </xdr:to>
    <xdr:sp macro="" textlink="">
      <xdr:nvSpPr>
        <xdr:cNvPr id="4" name="円/楕円 17"/>
        <xdr:cNvSpPr/>
      </xdr:nvSpPr>
      <xdr:spPr>
        <a:xfrm>
          <a:off x="4338108" y="678391"/>
          <a:ext cx="338667" cy="211667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529166</xdr:colOff>
      <xdr:row>4</xdr:row>
      <xdr:rowOff>10584</xdr:rowOff>
    </xdr:from>
    <xdr:to>
      <xdr:col>11</xdr:col>
      <xdr:colOff>52914</xdr:colOff>
      <xdr:row>4</xdr:row>
      <xdr:rowOff>232833</xdr:rowOff>
    </xdr:to>
    <xdr:sp macro="" textlink="">
      <xdr:nvSpPr>
        <xdr:cNvPr id="5" name="テキスト ボックス 4"/>
        <xdr:cNvSpPr txBox="1"/>
      </xdr:nvSpPr>
      <xdr:spPr>
        <a:xfrm>
          <a:off x="6615641" y="667809"/>
          <a:ext cx="409573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直</a:t>
          </a:r>
        </a:p>
      </xdr:txBody>
    </xdr:sp>
    <xdr:clientData/>
  </xdr:twoCellAnchor>
  <xdr:twoCellAnchor>
    <xdr:from>
      <xdr:col>12</xdr:col>
      <xdr:colOff>391584</xdr:colOff>
      <xdr:row>4</xdr:row>
      <xdr:rowOff>10584</xdr:rowOff>
    </xdr:from>
    <xdr:to>
      <xdr:col>13</xdr:col>
      <xdr:colOff>52914</xdr:colOff>
      <xdr:row>4</xdr:row>
      <xdr:rowOff>232833</xdr:rowOff>
    </xdr:to>
    <xdr:sp macro="" textlink="">
      <xdr:nvSpPr>
        <xdr:cNvPr id="6" name="テキスト ボックス 5"/>
        <xdr:cNvSpPr txBox="1"/>
      </xdr:nvSpPr>
      <xdr:spPr>
        <a:xfrm>
          <a:off x="8183034" y="667809"/>
          <a:ext cx="451905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回</a:t>
          </a:r>
        </a:p>
      </xdr:txBody>
    </xdr:sp>
    <xdr:clientData/>
  </xdr:twoCellAnchor>
  <xdr:twoCellAnchor>
    <xdr:from>
      <xdr:col>10</xdr:col>
      <xdr:colOff>857251</xdr:colOff>
      <xdr:row>0</xdr:row>
      <xdr:rowOff>158750</xdr:rowOff>
    </xdr:from>
    <xdr:to>
      <xdr:col>11</xdr:col>
      <xdr:colOff>380999</xdr:colOff>
      <xdr:row>1</xdr:row>
      <xdr:rowOff>211666</xdr:rowOff>
    </xdr:to>
    <xdr:sp macro="" textlink="">
      <xdr:nvSpPr>
        <xdr:cNvPr id="7" name="テキスト ボックス 6"/>
        <xdr:cNvSpPr txBox="1"/>
      </xdr:nvSpPr>
      <xdr:spPr>
        <a:xfrm>
          <a:off x="6943726" y="158750"/>
          <a:ext cx="409573" cy="224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>
    <xdr:from>
      <xdr:col>11</xdr:col>
      <xdr:colOff>179917</xdr:colOff>
      <xdr:row>1</xdr:row>
      <xdr:rowOff>158750</xdr:rowOff>
    </xdr:from>
    <xdr:to>
      <xdr:col>11</xdr:col>
      <xdr:colOff>592665</xdr:colOff>
      <xdr:row>2</xdr:row>
      <xdr:rowOff>137582</xdr:rowOff>
    </xdr:to>
    <xdr:sp macro="" textlink="">
      <xdr:nvSpPr>
        <xdr:cNvPr id="8" name="テキスト ボックス 7"/>
        <xdr:cNvSpPr txBox="1"/>
      </xdr:nvSpPr>
      <xdr:spPr>
        <a:xfrm>
          <a:off x="7152217" y="330200"/>
          <a:ext cx="412748" cy="21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 editAs="oneCell">
    <xdr:from>
      <xdr:col>8</xdr:col>
      <xdr:colOff>84665</xdr:colOff>
      <xdr:row>10</xdr:row>
      <xdr:rowOff>190498</xdr:rowOff>
    </xdr:from>
    <xdr:to>
      <xdr:col>14</xdr:col>
      <xdr:colOff>668901</xdr:colOff>
      <xdr:row>22</xdr:row>
      <xdr:rowOff>201083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8590" y="2333623"/>
          <a:ext cx="5222911" cy="298238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19050</xdr:rowOff>
    </xdr:from>
    <xdr:to>
      <xdr:col>11</xdr:col>
      <xdr:colOff>495301</xdr:colOff>
      <xdr:row>2</xdr:row>
      <xdr:rowOff>85725</xdr:rowOff>
    </xdr:to>
    <xdr:cxnSp macro="">
      <xdr:nvCxnSpPr>
        <xdr:cNvPr id="2" name="直線コネクタ 1"/>
        <xdr:cNvCxnSpPr/>
      </xdr:nvCxnSpPr>
      <xdr:spPr>
        <a:xfrm flipH="1">
          <a:off x="7000875" y="190500"/>
          <a:ext cx="466726" cy="3048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847725</xdr:colOff>
      <xdr:row>0</xdr:row>
      <xdr:rowOff>142875</xdr:rowOff>
    </xdr:from>
    <xdr:to>
      <xdr:col>11</xdr:col>
      <xdr:colOff>571499</xdr:colOff>
      <xdr:row>2</xdr:row>
      <xdr:rowOff>142876</xdr:rowOff>
    </xdr:to>
    <xdr:sp macro="" textlink="">
      <xdr:nvSpPr>
        <xdr:cNvPr id="3" name="正方形/長方形 2"/>
        <xdr:cNvSpPr/>
      </xdr:nvSpPr>
      <xdr:spPr>
        <a:xfrm>
          <a:off x="6934200" y="142875"/>
          <a:ext cx="609599" cy="409576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328083</xdr:colOff>
      <xdr:row>4</xdr:row>
      <xdr:rowOff>21166</xdr:rowOff>
    </xdr:from>
    <xdr:to>
      <xdr:col>7</xdr:col>
      <xdr:colOff>666750</xdr:colOff>
      <xdr:row>4</xdr:row>
      <xdr:rowOff>232833</xdr:rowOff>
    </xdr:to>
    <xdr:sp macro="" textlink="">
      <xdr:nvSpPr>
        <xdr:cNvPr id="4" name="円/楕円 17"/>
        <xdr:cNvSpPr/>
      </xdr:nvSpPr>
      <xdr:spPr>
        <a:xfrm>
          <a:off x="4338108" y="678391"/>
          <a:ext cx="338667" cy="211667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529166</xdr:colOff>
      <xdr:row>4</xdr:row>
      <xdr:rowOff>10584</xdr:rowOff>
    </xdr:from>
    <xdr:to>
      <xdr:col>11</xdr:col>
      <xdr:colOff>52914</xdr:colOff>
      <xdr:row>4</xdr:row>
      <xdr:rowOff>232833</xdr:rowOff>
    </xdr:to>
    <xdr:sp macro="" textlink="">
      <xdr:nvSpPr>
        <xdr:cNvPr id="5" name="テキスト ボックス 4"/>
        <xdr:cNvSpPr txBox="1"/>
      </xdr:nvSpPr>
      <xdr:spPr>
        <a:xfrm>
          <a:off x="6615641" y="667809"/>
          <a:ext cx="409573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直</a:t>
          </a:r>
        </a:p>
      </xdr:txBody>
    </xdr:sp>
    <xdr:clientData/>
  </xdr:twoCellAnchor>
  <xdr:twoCellAnchor>
    <xdr:from>
      <xdr:col>12</xdr:col>
      <xdr:colOff>391584</xdr:colOff>
      <xdr:row>4</xdr:row>
      <xdr:rowOff>10584</xdr:rowOff>
    </xdr:from>
    <xdr:to>
      <xdr:col>13</xdr:col>
      <xdr:colOff>52914</xdr:colOff>
      <xdr:row>4</xdr:row>
      <xdr:rowOff>232833</xdr:rowOff>
    </xdr:to>
    <xdr:sp macro="" textlink="">
      <xdr:nvSpPr>
        <xdr:cNvPr id="6" name="テキスト ボックス 5"/>
        <xdr:cNvSpPr txBox="1"/>
      </xdr:nvSpPr>
      <xdr:spPr>
        <a:xfrm>
          <a:off x="8183034" y="667809"/>
          <a:ext cx="451905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回</a:t>
          </a:r>
        </a:p>
      </xdr:txBody>
    </xdr:sp>
    <xdr:clientData/>
  </xdr:twoCellAnchor>
  <xdr:twoCellAnchor>
    <xdr:from>
      <xdr:col>10</xdr:col>
      <xdr:colOff>857251</xdr:colOff>
      <xdr:row>0</xdr:row>
      <xdr:rowOff>158750</xdr:rowOff>
    </xdr:from>
    <xdr:to>
      <xdr:col>11</xdr:col>
      <xdr:colOff>380999</xdr:colOff>
      <xdr:row>1</xdr:row>
      <xdr:rowOff>211666</xdr:rowOff>
    </xdr:to>
    <xdr:sp macro="" textlink="">
      <xdr:nvSpPr>
        <xdr:cNvPr id="7" name="テキスト ボックス 6"/>
        <xdr:cNvSpPr txBox="1"/>
      </xdr:nvSpPr>
      <xdr:spPr>
        <a:xfrm>
          <a:off x="6943726" y="158750"/>
          <a:ext cx="409573" cy="224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>
    <xdr:from>
      <xdr:col>11</xdr:col>
      <xdr:colOff>179917</xdr:colOff>
      <xdr:row>1</xdr:row>
      <xdr:rowOff>158750</xdr:rowOff>
    </xdr:from>
    <xdr:to>
      <xdr:col>11</xdr:col>
      <xdr:colOff>592665</xdr:colOff>
      <xdr:row>2</xdr:row>
      <xdr:rowOff>137582</xdr:rowOff>
    </xdr:to>
    <xdr:sp macro="" textlink="">
      <xdr:nvSpPr>
        <xdr:cNvPr id="8" name="テキスト ボックス 7"/>
        <xdr:cNvSpPr txBox="1"/>
      </xdr:nvSpPr>
      <xdr:spPr>
        <a:xfrm>
          <a:off x="7152217" y="330200"/>
          <a:ext cx="412748" cy="21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 editAs="oneCell">
    <xdr:from>
      <xdr:col>8</xdr:col>
      <xdr:colOff>84665</xdr:colOff>
      <xdr:row>10</xdr:row>
      <xdr:rowOff>190498</xdr:rowOff>
    </xdr:from>
    <xdr:to>
      <xdr:col>14</xdr:col>
      <xdr:colOff>668901</xdr:colOff>
      <xdr:row>22</xdr:row>
      <xdr:rowOff>201083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8590" y="2333623"/>
          <a:ext cx="5222911" cy="298238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19050</xdr:rowOff>
    </xdr:from>
    <xdr:to>
      <xdr:col>11</xdr:col>
      <xdr:colOff>495301</xdr:colOff>
      <xdr:row>2</xdr:row>
      <xdr:rowOff>85725</xdr:rowOff>
    </xdr:to>
    <xdr:cxnSp macro="">
      <xdr:nvCxnSpPr>
        <xdr:cNvPr id="2" name="直線コネクタ 1"/>
        <xdr:cNvCxnSpPr/>
      </xdr:nvCxnSpPr>
      <xdr:spPr>
        <a:xfrm flipH="1">
          <a:off x="7000875" y="190500"/>
          <a:ext cx="466726" cy="3048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847725</xdr:colOff>
      <xdr:row>0</xdr:row>
      <xdr:rowOff>142875</xdr:rowOff>
    </xdr:from>
    <xdr:to>
      <xdr:col>11</xdr:col>
      <xdr:colOff>571499</xdr:colOff>
      <xdr:row>2</xdr:row>
      <xdr:rowOff>142876</xdr:rowOff>
    </xdr:to>
    <xdr:sp macro="" textlink="">
      <xdr:nvSpPr>
        <xdr:cNvPr id="3" name="正方形/長方形 2"/>
        <xdr:cNvSpPr/>
      </xdr:nvSpPr>
      <xdr:spPr>
        <a:xfrm>
          <a:off x="6934200" y="142875"/>
          <a:ext cx="609599" cy="409576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328083</xdr:colOff>
      <xdr:row>4</xdr:row>
      <xdr:rowOff>21166</xdr:rowOff>
    </xdr:from>
    <xdr:to>
      <xdr:col>7</xdr:col>
      <xdr:colOff>666750</xdr:colOff>
      <xdr:row>4</xdr:row>
      <xdr:rowOff>232833</xdr:rowOff>
    </xdr:to>
    <xdr:sp macro="" textlink="">
      <xdr:nvSpPr>
        <xdr:cNvPr id="4" name="円/楕円 17"/>
        <xdr:cNvSpPr/>
      </xdr:nvSpPr>
      <xdr:spPr>
        <a:xfrm>
          <a:off x="4338108" y="678391"/>
          <a:ext cx="338667" cy="211667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529166</xdr:colOff>
      <xdr:row>4</xdr:row>
      <xdr:rowOff>10584</xdr:rowOff>
    </xdr:from>
    <xdr:to>
      <xdr:col>11</xdr:col>
      <xdr:colOff>52914</xdr:colOff>
      <xdr:row>4</xdr:row>
      <xdr:rowOff>232833</xdr:rowOff>
    </xdr:to>
    <xdr:sp macro="" textlink="">
      <xdr:nvSpPr>
        <xdr:cNvPr id="5" name="テキスト ボックス 4"/>
        <xdr:cNvSpPr txBox="1"/>
      </xdr:nvSpPr>
      <xdr:spPr>
        <a:xfrm>
          <a:off x="6615641" y="667809"/>
          <a:ext cx="409573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直</a:t>
          </a:r>
        </a:p>
      </xdr:txBody>
    </xdr:sp>
    <xdr:clientData/>
  </xdr:twoCellAnchor>
  <xdr:twoCellAnchor>
    <xdr:from>
      <xdr:col>12</xdr:col>
      <xdr:colOff>391584</xdr:colOff>
      <xdr:row>4</xdr:row>
      <xdr:rowOff>10584</xdr:rowOff>
    </xdr:from>
    <xdr:to>
      <xdr:col>13</xdr:col>
      <xdr:colOff>52914</xdr:colOff>
      <xdr:row>4</xdr:row>
      <xdr:rowOff>232833</xdr:rowOff>
    </xdr:to>
    <xdr:sp macro="" textlink="">
      <xdr:nvSpPr>
        <xdr:cNvPr id="6" name="テキスト ボックス 5"/>
        <xdr:cNvSpPr txBox="1"/>
      </xdr:nvSpPr>
      <xdr:spPr>
        <a:xfrm>
          <a:off x="8183034" y="667809"/>
          <a:ext cx="451905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回</a:t>
          </a:r>
        </a:p>
      </xdr:txBody>
    </xdr:sp>
    <xdr:clientData/>
  </xdr:twoCellAnchor>
  <xdr:twoCellAnchor>
    <xdr:from>
      <xdr:col>10</xdr:col>
      <xdr:colOff>857251</xdr:colOff>
      <xdr:row>0</xdr:row>
      <xdr:rowOff>158750</xdr:rowOff>
    </xdr:from>
    <xdr:to>
      <xdr:col>11</xdr:col>
      <xdr:colOff>380999</xdr:colOff>
      <xdr:row>1</xdr:row>
      <xdr:rowOff>211666</xdr:rowOff>
    </xdr:to>
    <xdr:sp macro="" textlink="">
      <xdr:nvSpPr>
        <xdr:cNvPr id="7" name="テキスト ボックス 6"/>
        <xdr:cNvSpPr txBox="1"/>
      </xdr:nvSpPr>
      <xdr:spPr>
        <a:xfrm>
          <a:off x="6943726" y="158750"/>
          <a:ext cx="409573" cy="224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>
    <xdr:from>
      <xdr:col>11</xdr:col>
      <xdr:colOff>179917</xdr:colOff>
      <xdr:row>1</xdr:row>
      <xdr:rowOff>158750</xdr:rowOff>
    </xdr:from>
    <xdr:to>
      <xdr:col>11</xdr:col>
      <xdr:colOff>592665</xdr:colOff>
      <xdr:row>2</xdr:row>
      <xdr:rowOff>137582</xdr:rowOff>
    </xdr:to>
    <xdr:sp macro="" textlink="">
      <xdr:nvSpPr>
        <xdr:cNvPr id="8" name="テキスト ボックス 7"/>
        <xdr:cNvSpPr txBox="1"/>
      </xdr:nvSpPr>
      <xdr:spPr>
        <a:xfrm>
          <a:off x="7152217" y="330200"/>
          <a:ext cx="412748" cy="21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 editAs="oneCell">
    <xdr:from>
      <xdr:col>8</xdr:col>
      <xdr:colOff>84665</xdr:colOff>
      <xdr:row>10</xdr:row>
      <xdr:rowOff>190498</xdr:rowOff>
    </xdr:from>
    <xdr:to>
      <xdr:col>14</xdr:col>
      <xdr:colOff>668901</xdr:colOff>
      <xdr:row>22</xdr:row>
      <xdr:rowOff>201083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8590" y="2333623"/>
          <a:ext cx="5222911" cy="29823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19050</xdr:rowOff>
    </xdr:from>
    <xdr:to>
      <xdr:col>11</xdr:col>
      <xdr:colOff>495301</xdr:colOff>
      <xdr:row>2</xdr:row>
      <xdr:rowOff>85725</xdr:rowOff>
    </xdr:to>
    <xdr:cxnSp macro="">
      <xdr:nvCxnSpPr>
        <xdr:cNvPr id="2" name="直線コネクタ 1"/>
        <xdr:cNvCxnSpPr/>
      </xdr:nvCxnSpPr>
      <xdr:spPr>
        <a:xfrm flipH="1">
          <a:off x="7000875" y="190500"/>
          <a:ext cx="466726" cy="3048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847725</xdr:colOff>
      <xdr:row>0</xdr:row>
      <xdr:rowOff>142875</xdr:rowOff>
    </xdr:from>
    <xdr:to>
      <xdr:col>11</xdr:col>
      <xdr:colOff>571499</xdr:colOff>
      <xdr:row>2</xdr:row>
      <xdr:rowOff>142876</xdr:rowOff>
    </xdr:to>
    <xdr:sp macro="" textlink="">
      <xdr:nvSpPr>
        <xdr:cNvPr id="3" name="正方形/長方形 2"/>
        <xdr:cNvSpPr/>
      </xdr:nvSpPr>
      <xdr:spPr>
        <a:xfrm>
          <a:off x="6934200" y="142875"/>
          <a:ext cx="609599" cy="409576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328083</xdr:colOff>
      <xdr:row>4</xdr:row>
      <xdr:rowOff>21166</xdr:rowOff>
    </xdr:from>
    <xdr:to>
      <xdr:col>7</xdr:col>
      <xdr:colOff>666750</xdr:colOff>
      <xdr:row>4</xdr:row>
      <xdr:rowOff>232833</xdr:rowOff>
    </xdr:to>
    <xdr:sp macro="" textlink="">
      <xdr:nvSpPr>
        <xdr:cNvPr id="4" name="円/楕円 17"/>
        <xdr:cNvSpPr/>
      </xdr:nvSpPr>
      <xdr:spPr>
        <a:xfrm>
          <a:off x="4338108" y="678391"/>
          <a:ext cx="338667" cy="211667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529166</xdr:colOff>
      <xdr:row>4</xdr:row>
      <xdr:rowOff>10584</xdr:rowOff>
    </xdr:from>
    <xdr:to>
      <xdr:col>11</xdr:col>
      <xdr:colOff>52914</xdr:colOff>
      <xdr:row>4</xdr:row>
      <xdr:rowOff>232833</xdr:rowOff>
    </xdr:to>
    <xdr:sp macro="" textlink="">
      <xdr:nvSpPr>
        <xdr:cNvPr id="5" name="テキスト ボックス 4"/>
        <xdr:cNvSpPr txBox="1"/>
      </xdr:nvSpPr>
      <xdr:spPr>
        <a:xfrm>
          <a:off x="6615641" y="667809"/>
          <a:ext cx="409573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直</a:t>
          </a:r>
        </a:p>
      </xdr:txBody>
    </xdr:sp>
    <xdr:clientData/>
  </xdr:twoCellAnchor>
  <xdr:twoCellAnchor>
    <xdr:from>
      <xdr:col>12</xdr:col>
      <xdr:colOff>391584</xdr:colOff>
      <xdr:row>4</xdr:row>
      <xdr:rowOff>10584</xdr:rowOff>
    </xdr:from>
    <xdr:to>
      <xdr:col>13</xdr:col>
      <xdr:colOff>52914</xdr:colOff>
      <xdr:row>4</xdr:row>
      <xdr:rowOff>232833</xdr:rowOff>
    </xdr:to>
    <xdr:sp macro="" textlink="">
      <xdr:nvSpPr>
        <xdr:cNvPr id="6" name="テキスト ボックス 5"/>
        <xdr:cNvSpPr txBox="1"/>
      </xdr:nvSpPr>
      <xdr:spPr>
        <a:xfrm>
          <a:off x="8183034" y="667809"/>
          <a:ext cx="451905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回</a:t>
          </a:r>
        </a:p>
      </xdr:txBody>
    </xdr:sp>
    <xdr:clientData/>
  </xdr:twoCellAnchor>
  <xdr:twoCellAnchor>
    <xdr:from>
      <xdr:col>10</xdr:col>
      <xdr:colOff>857251</xdr:colOff>
      <xdr:row>0</xdr:row>
      <xdr:rowOff>158750</xdr:rowOff>
    </xdr:from>
    <xdr:to>
      <xdr:col>11</xdr:col>
      <xdr:colOff>380999</xdr:colOff>
      <xdr:row>1</xdr:row>
      <xdr:rowOff>211666</xdr:rowOff>
    </xdr:to>
    <xdr:sp macro="" textlink="">
      <xdr:nvSpPr>
        <xdr:cNvPr id="7" name="テキスト ボックス 6"/>
        <xdr:cNvSpPr txBox="1"/>
      </xdr:nvSpPr>
      <xdr:spPr>
        <a:xfrm>
          <a:off x="6943726" y="158750"/>
          <a:ext cx="409573" cy="224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>
    <xdr:from>
      <xdr:col>11</xdr:col>
      <xdr:colOff>179917</xdr:colOff>
      <xdr:row>1</xdr:row>
      <xdr:rowOff>158750</xdr:rowOff>
    </xdr:from>
    <xdr:to>
      <xdr:col>11</xdr:col>
      <xdr:colOff>592665</xdr:colOff>
      <xdr:row>2</xdr:row>
      <xdr:rowOff>137582</xdr:rowOff>
    </xdr:to>
    <xdr:sp macro="" textlink="">
      <xdr:nvSpPr>
        <xdr:cNvPr id="8" name="テキスト ボックス 7"/>
        <xdr:cNvSpPr txBox="1"/>
      </xdr:nvSpPr>
      <xdr:spPr>
        <a:xfrm>
          <a:off x="7152217" y="330200"/>
          <a:ext cx="412748" cy="21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 editAs="oneCell">
    <xdr:from>
      <xdr:col>8</xdr:col>
      <xdr:colOff>84665</xdr:colOff>
      <xdr:row>10</xdr:row>
      <xdr:rowOff>190498</xdr:rowOff>
    </xdr:from>
    <xdr:to>
      <xdr:col>14</xdr:col>
      <xdr:colOff>668901</xdr:colOff>
      <xdr:row>22</xdr:row>
      <xdr:rowOff>201083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8590" y="2333623"/>
          <a:ext cx="5222911" cy="298238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19050</xdr:rowOff>
    </xdr:from>
    <xdr:to>
      <xdr:col>11</xdr:col>
      <xdr:colOff>495301</xdr:colOff>
      <xdr:row>2</xdr:row>
      <xdr:rowOff>85725</xdr:rowOff>
    </xdr:to>
    <xdr:cxnSp macro="">
      <xdr:nvCxnSpPr>
        <xdr:cNvPr id="2" name="直線コネクタ 1"/>
        <xdr:cNvCxnSpPr/>
      </xdr:nvCxnSpPr>
      <xdr:spPr>
        <a:xfrm flipH="1">
          <a:off x="7000875" y="190500"/>
          <a:ext cx="466726" cy="3048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847725</xdr:colOff>
      <xdr:row>0</xdr:row>
      <xdr:rowOff>142875</xdr:rowOff>
    </xdr:from>
    <xdr:to>
      <xdr:col>11</xdr:col>
      <xdr:colOff>571499</xdr:colOff>
      <xdr:row>2</xdr:row>
      <xdr:rowOff>142876</xdr:rowOff>
    </xdr:to>
    <xdr:sp macro="" textlink="">
      <xdr:nvSpPr>
        <xdr:cNvPr id="3" name="正方形/長方形 2"/>
        <xdr:cNvSpPr/>
      </xdr:nvSpPr>
      <xdr:spPr>
        <a:xfrm>
          <a:off x="6934200" y="142875"/>
          <a:ext cx="609599" cy="409576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328083</xdr:colOff>
      <xdr:row>4</xdr:row>
      <xdr:rowOff>21166</xdr:rowOff>
    </xdr:from>
    <xdr:to>
      <xdr:col>7</xdr:col>
      <xdr:colOff>666750</xdr:colOff>
      <xdr:row>4</xdr:row>
      <xdr:rowOff>232833</xdr:rowOff>
    </xdr:to>
    <xdr:sp macro="" textlink="">
      <xdr:nvSpPr>
        <xdr:cNvPr id="4" name="円/楕円 17"/>
        <xdr:cNvSpPr/>
      </xdr:nvSpPr>
      <xdr:spPr>
        <a:xfrm>
          <a:off x="4338108" y="678391"/>
          <a:ext cx="338667" cy="211667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529166</xdr:colOff>
      <xdr:row>4</xdr:row>
      <xdr:rowOff>10584</xdr:rowOff>
    </xdr:from>
    <xdr:to>
      <xdr:col>11</xdr:col>
      <xdr:colOff>52914</xdr:colOff>
      <xdr:row>4</xdr:row>
      <xdr:rowOff>232833</xdr:rowOff>
    </xdr:to>
    <xdr:sp macro="" textlink="">
      <xdr:nvSpPr>
        <xdr:cNvPr id="5" name="テキスト ボックス 4"/>
        <xdr:cNvSpPr txBox="1"/>
      </xdr:nvSpPr>
      <xdr:spPr>
        <a:xfrm>
          <a:off x="6615641" y="667809"/>
          <a:ext cx="409573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直</a:t>
          </a:r>
        </a:p>
      </xdr:txBody>
    </xdr:sp>
    <xdr:clientData/>
  </xdr:twoCellAnchor>
  <xdr:twoCellAnchor>
    <xdr:from>
      <xdr:col>12</xdr:col>
      <xdr:colOff>391584</xdr:colOff>
      <xdr:row>4</xdr:row>
      <xdr:rowOff>10584</xdr:rowOff>
    </xdr:from>
    <xdr:to>
      <xdr:col>13</xdr:col>
      <xdr:colOff>52914</xdr:colOff>
      <xdr:row>4</xdr:row>
      <xdr:rowOff>232833</xdr:rowOff>
    </xdr:to>
    <xdr:sp macro="" textlink="">
      <xdr:nvSpPr>
        <xdr:cNvPr id="6" name="テキスト ボックス 5"/>
        <xdr:cNvSpPr txBox="1"/>
      </xdr:nvSpPr>
      <xdr:spPr>
        <a:xfrm>
          <a:off x="8183034" y="667809"/>
          <a:ext cx="451905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回</a:t>
          </a:r>
        </a:p>
      </xdr:txBody>
    </xdr:sp>
    <xdr:clientData/>
  </xdr:twoCellAnchor>
  <xdr:twoCellAnchor>
    <xdr:from>
      <xdr:col>10</xdr:col>
      <xdr:colOff>857251</xdr:colOff>
      <xdr:row>0</xdr:row>
      <xdr:rowOff>158750</xdr:rowOff>
    </xdr:from>
    <xdr:to>
      <xdr:col>11</xdr:col>
      <xdr:colOff>380999</xdr:colOff>
      <xdr:row>1</xdr:row>
      <xdr:rowOff>211666</xdr:rowOff>
    </xdr:to>
    <xdr:sp macro="" textlink="">
      <xdr:nvSpPr>
        <xdr:cNvPr id="7" name="テキスト ボックス 6"/>
        <xdr:cNvSpPr txBox="1"/>
      </xdr:nvSpPr>
      <xdr:spPr>
        <a:xfrm>
          <a:off x="6943726" y="158750"/>
          <a:ext cx="409573" cy="224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>
    <xdr:from>
      <xdr:col>11</xdr:col>
      <xdr:colOff>179917</xdr:colOff>
      <xdr:row>1</xdr:row>
      <xdr:rowOff>158750</xdr:rowOff>
    </xdr:from>
    <xdr:to>
      <xdr:col>11</xdr:col>
      <xdr:colOff>592665</xdr:colOff>
      <xdr:row>2</xdr:row>
      <xdr:rowOff>137582</xdr:rowOff>
    </xdr:to>
    <xdr:sp macro="" textlink="">
      <xdr:nvSpPr>
        <xdr:cNvPr id="8" name="テキスト ボックス 7"/>
        <xdr:cNvSpPr txBox="1"/>
      </xdr:nvSpPr>
      <xdr:spPr>
        <a:xfrm>
          <a:off x="7152217" y="330200"/>
          <a:ext cx="412748" cy="21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 editAs="oneCell">
    <xdr:from>
      <xdr:col>8</xdr:col>
      <xdr:colOff>84665</xdr:colOff>
      <xdr:row>10</xdr:row>
      <xdr:rowOff>190498</xdr:rowOff>
    </xdr:from>
    <xdr:to>
      <xdr:col>14</xdr:col>
      <xdr:colOff>668901</xdr:colOff>
      <xdr:row>22</xdr:row>
      <xdr:rowOff>201083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8590" y="2333623"/>
          <a:ext cx="5222911" cy="29823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19050</xdr:rowOff>
    </xdr:from>
    <xdr:to>
      <xdr:col>11</xdr:col>
      <xdr:colOff>495301</xdr:colOff>
      <xdr:row>2</xdr:row>
      <xdr:rowOff>85725</xdr:rowOff>
    </xdr:to>
    <xdr:cxnSp macro="">
      <xdr:nvCxnSpPr>
        <xdr:cNvPr id="2" name="直線コネクタ 1"/>
        <xdr:cNvCxnSpPr/>
      </xdr:nvCxnSpPr>
      <xdr:spPr>
        <a:xfrm flipH="1">
          <a:off x="7000875" y="190500"/>
          <a:ext cx="466726" cy="3048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847725</xdr:colOff>
      <xdr:row>0</xdr:row>
      <xdr:rowOff>142875</xdr:rowOff>
    </xdr:from>
    <xdr:to>
      <xdr:col>11</xdr:col>
      <xdr:colOff>571499</xdr:colOff>
      <xdr:row>2</xdr:row>
      <xdr:rowOff>142876</xdr:rowOff>
    </xdr:to>
    <xdr:sp macro="" textlink="">
      <xdr:nvSpPr>
        <xdr:cNvPr id="3" name="正方形/長方形 2"/>
        <xdr:cNvSpPr/>
      </xdr:nvSpPr>
      <xdr:spPr>
        <a:xfrm>
          <a:off x="6934200" y="142875"/>
          <a:ext cx="609599" cy="409576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328083</xdr:colOff>
      <xdr:row>4</xdr:row>
      <xdr:rowOff>21166</xdr:rowOff>
    </xdr:from>
    <xdr:to>
      <xdr:col>7</xdr:col>
      <xdr:colOff>666750</xdr:colOff>
      <xdr:row>4</xdr:row>
      <xdr:rowOff>232833</xdr:rowOff>
    </xdr:to>
    <xdr:sp macro="" textlink="">
      <xdr:nvSpPr>
        <xdr:cNvPr id="4" name="円/楕円 17"/>
        <xdr:cNvSpPr/>
      </xdr:nvSpPr>
      <xdr:spPr>
        <a:xfrm>
          <a:off x="4338108" y="678391"/>
          <a:ext cx="338667" cy="211667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531814</xdr:colOff>
      <xdr:row>4</xdr:row>
      <xdr:rowOff>522</xdr:rowOff>
    </xdr:from>
    <xdr:ext cx="404278" cy="242374"/>
    <xdr:sp macro="" textlink="">
      <xdr:nvSpPr>
        <xdr:cNvPr id="5" name="テキスト ボックス 4"/>
        <xdr:cNvSpPr txBox="1"/>
      </xdr:nvSpPr>
      <xdr:spPr>
        <a:xfrm>
          <a:off x="6618289" y="657747"/>
          <a:ext cx="404278" cy="242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直</a:t>
          </a:r>
        </a:p>
      </xdr:txBody>
    </xdr:sp>
    <xdr:clientData/>
  </xdr:oneCellAnchor>
  <xdr:twoCellAnchor>
    <xdr:from>
      <xdr:col>12</xdr:col>
      <xdr:colOff>391584</xdr:colOff>
      <xdr:row>4</xdr:row>
      <xdr:rowOff>10584</xdr:rowOff>
    </xdr:from>
    <xdr:to>
      <xdr:col>13</xdr:col>
      <xdr:colOff>52914</xdr:colOff>
      <xdr:row>4</xdr:row>
      <xdr:rowOff>232833</xdr:rowOff>
    </xdr:to>
    <xdr:sp macro="" textlink="">
      <xdr:nvSpPr>
        <xdr:cNvPr id="6" name="テキスト ボックス 5"/>
        <xdr:cNvSpPr txBox="1"/>
      </xdr:nvSpPr>
      <xdr:spPr>
        <a:xfrm>
          <a:off x="8183034" y="667809"/>
          <a:ext cx="451905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回</a:t>
          </a:r>
        </a:p>
      </xdr:txBody>
    </xdr:sp>
    <xdr:clientData/>
  </xdr:twoCellAnchor>
  <xdr:twoCellAnchor>
    <xdr:from>
      <xdr:col>10</xdr:col>
      <xdr:colOff>857251</xdr:colOff>
      <xdr:row>0</xdr:row>
      <xdr:rowOff>158750</xdr:rowOff>
    </xdr:from>
    <xdr:to>
      <xdr:col>11</xdr:col>
      <xdr:colOff>380999</xdr:colOff>
      <xdr:row>1</xdr:row>
      <xdr:rowOff>211666</xdr:rowOff>
    </xdr:to>
    <xdr:sp macro="" textlink="">
      <xdr:nvSpPr>
        <xdr:cNvPr id="7" name="テキスト ボックス 6"/>
        <xdr:cNvSpPr txBox="1"/>
      </xdr:nvSpPr>
      <xdr:spPr>
        <a:xfrm>
          <a:off x="6943726" y="158750"/>
          <a:ext cx="409573" cy="224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>
    <xdr:from>
      <xdr:col>11</xdr:col>
      <xdr:colOff>179917</xdr:colOff>
      <xdr:row>1</xdr:row>
      <xdr:rowOff>158750</xdr:rowOff>
    </xdr:from>
    <xdr:to>
      <xdr:col>11</xdr:col>
      <xdr:colOff>592665</xdr:colOff>
      <xdr:row>2</xdr:row>
      <xdr:rowOff>137582</xdr:rowOff>
    </xdr:to>
    <xdr:sp macro="" textlink="">
      <xdr:nvSpPr>
        <xdr:cNvPr id="8" name="テキスト ボックス 7"/>
        <xdr:cNvSpPr txBox="1"/>
      </xdr:nvSpPr>
      <xdr:spPr>
        <a:xfrm>
          <a:off x="7152217" y="330200"/>
          <a:ext cx="412748" cy="21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 editAs="oneCell">
    <xdr:from>
      <xdr:col>8</xdr:col>
      <xdr:colOff>84665</xdr:colOff>
      <xdr:row>10</xdr:row>
      <xdr:rowOff>190498</xdr:rowOff>
    </xdr:from>
    <xdr:to>
      <xdr:col>14</xdr:col>
      <xdr:colOff>668901</xdr:colOff>
      <xdr:row>22</xdr:row>
      <xdr:rowOff>201083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8590" y="2333623"/>
          <a:ext cx="5222911" cy="29823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19050</xdr:rowOff>
    </xdr:from>
    <xdr:to>
      <xdr:col>11</xdr:col>
      <xdr:colOff>495301</xdr:colOff>
      <xdr:row>2</xdr:row>
      <xdr:rowOff>85725</xdr:rowOff>
    </xdr:to>
    <xdr:cxnSp macro="">
      <xdr:nvCxnSpPr>
        <xdr:cNvPr id="2" name="直線コネクタ 1"/>
        <xdr:cNvCxnSpPr/>
      </xdr:nvCxnSpPr>
      <xdr:spPr>
        <a:xfrm flipH="1">
          <a:off x="7000875" y="190500"/>
          <a:ext cx="466726" cy="3048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847725</xdr:colOff>
      <xdr:row>0</xdr:row>
      <xdr:rowOff>142875</xdr:rowOff>
    </xdr:from>
    <xdr:to>
      <xdr:col>11</xdr:col>
      <xdr:colOff>571499</xdr:colOff>
      <xdr:row>2</xdr:row>
      <xdr:rowOff>142876</xdr:rowOff>
    </xdr:to>
    <xdr:sp macro="" textlink="">
      <xdr:nvSpPr>
        <xdr:cNvPr id="3" name="正方形/長方形 2"/>
        <xdr:cNvSpPr/>
      </xdr:nvSpPr>
      <xdr:spPr>
        <a:xfrm>
          <a:off x="6934200" y="142875"/>
          <a:ext cx="609599" cy="409576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328083</xdr:colOff>
      <xdr:row>4</xdr:row>
      <xdr:rowOff>21166</xdr:rowOff>
    </xdr:from>
    <xdr:to>
      <xdr:col>7</xdr:col>
      <xdr:colOff>666750</xdr:colOff>
      <xdr:row>4</xdr:row>
      <xdr:rowOff>232833</xdr:rowOff>
    </xdr:to>
    <xdr:sp macro="" textlink="">
      <xdr:nvSpPr>
        <xdr:cNvPr id="4" name="円/楕円 17"/>
        <xdr:cNvSpPr/>
      </xdr:nvSpPr>
      <xdr:spPr>
        <a:xfrm>
          <a:off x="4338108" y="678391"/>
          <a:ext cx="338667" cy="211667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531814</xdr:colOff>
      <xdr:row>4</xdr:row>
      <xdr:rowOff>521</xdr:rowOff>
    </xdr:from>
    <xdr:ext cx="404278" cy="242374"/>
    <xdr:sp macro="" textlink="">
      <xdr:nvSpPr>
        <xdr:cNvPr id="5" name="テキスト ボックス 4"/>
        <xdr:cNvSpPr txBox="1"/>
      </xdr:nvSpPr>
      <xdr:spPr>
        <a:xfrm>
          <a:off x="6618289" y="657746"/>
          <a:ext cx="404278" cy="242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直</a:t>
          </a:r>
        </a:p>
      </xdr:txBody>
    </xdr:sp>
    <xdr:clientData/>
  </xdr:oneCellAnchor>
  <xdr:twoCellAnchor>
    <xdr:from>
      <xdr:col>12</xdr:col>
      <xdr:colOff>391584</xdr:colOff>
      <xdr:row>4</xdr:row>
      <xdr:rowOff>10584</xdr:rowOff>
    </xdr:from>
    <xdr:to>
      <xdr:col>13</xdr:col>
      <xdr:colOff>52914</xdr:colOff>
      <xdr:row>4</xdr:row>
      <xdr:rowOff>232833</xdr:rowOff>
    </xdr:to>
    <xdr:sp macro="" textlink="">
      <xdr:nvSpPr>
        <xdr:cNvPr id="6" name="テキスト ボックス 5"/>
        <xdr:cNvSpPr txBox="1"/>
      </xdr:nvSpPr>
      <xdr:spPr>
        <a:xfrm>
          <a:off x="8183034" y="667809"/>
          <a:ext cx="451905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回</a:t>
          </a:r>
        </a:p>
      </xdr:txBody>
    </xdr:sp>
    <xdr:clientData/>
  </xdr:twoCellAnchor>
  <xdr:twoCellAnchor>
    <xdr:from>
      <xdr:col>10</xdr:col>
      <xdr:colOff>857251</xdr:colOff>
      <xdr:row>0</xdr:row>
      <xdr:rowOff>158750</xdr:rowOff>
    </xdr:from>
    <xdr:to>
      <xdr:col>11</xdr:col>
      <xdr:colOff>380999</xdr:colOff>
      <xdr:row>1</xdr:row>
      <xdr:rowOff>211666</xdr:rowOff>
    </xdr:to>
    <xdr:sp macro="" textlink="">
      <xdr:nvSpPr>
        <xdr:cNvPr id="7" name="テキスト ボックス 6"/>
        <xdr:cNvSpPr txBox="1"/>
      </xdr:nvSpPr>
      <xdr:spPr>
        <a:xfrm>
          <a:off x="6943726" y="158750"/>
          <a:ext cx="409573" cy="224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>
    <xdr:from>
      <xdr:col>11</xdr:col>
      <xdr:colOff>179917</xdr:colOff>
      <xdr:row>1</xdr:row>
      <xdr:rowOff>158750</xdr:rowOff>
    </xdr:from>
    <xdr:to>
      <xdr:col>11</xdr:col>
      <xdr:colOff>592665</xdr:colOff>
      <xdr:row>2</xdr:row>
      <xdr:rowOff>137582</xdr:rowOff>
    </xdr:to>
    <xdr:sp macro="" textlink="">
      <xdr:nvSpPr>
        <xdr:cNvPr id="8" name="テキスト ボックス 7"/>
        <xdr:cNvSpPr txBox="1"/>
      </xdr:nvSpPr>
      <xdr:spPr>
        <a:xfrm>
          <a:off x="7152217" y="330200"/>
          <a:ext cx="412748" cy="21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 editAs="oneCell">
    <xdr:from>
      <xdr:col>8</xdr:col>
      <xdr:colOff>84665</xdr:colOff>
      <xdr:row>10</xdr:row>
      <xdr:rowOff>190498</xdr:rowOff>
    </xdr:from>
    <xdr:to>
      <xdr:col>14</xdr:col>
      <xdr:colOff>668901</xdr:colOff>
      <xdr:row>22</xdr:row>
      <xdr:rowOff>201083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8590" y="2333623"/>
          <a:ext cx="5222911" cy="29823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19050</xdr:rowOff>
    </xdr:from>
    <xdr:to>
      <xdr:col>11</xdr:col>
      <xdr:colOff>495301</xdr:colOff>
      <xdr:row>2</xdr:row>
      <xdr:rowOff>85725</xdr:rowOff>
    </xdr:to>
    <xdr:cxnSp macro="">
      <xdr:nvCxnSpPr>
        <xdr:cNvPr id="2" name="直線コネクタ 1"/>
        <xdr:cNvCxnSpPr/>
      </xdr:nvCxnSpPr>
      <xdr:spPr>
        <a:xfrm flipH="1">
          <a:off x="7000875" y="190500"/>
          <a:ext cx="466726" cy="3048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847725</xdr:colOff>
      <xdr:row>0</xdr:row>
      <xdr:rowOff>142875</xdr:rowOff>
    </xdr:from>
    <xdr:to>
      <xdr:col>11</xdr:col>
      <xdr:colOff>571499</xdr:colOff>
      <xdr:row>2</xdr:row>
      <xdr:rowOff>142876</xdr:rowOff>
    </xdr:to>
    <xdr:sp macro="" textlink="">
      <xdr:nvSpPr>
        <xdr:cNvPr id="3" name="正方形/長方形 2"/>
        <xdr:cNvSpPr/>
      </xdr:nvSpPr>
      <xdr:spPr>
        <a:xfrm>
          <a:off x="6934200" y="142875"/>
          <a:ext cx="609599" cy="409576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328083</xdr:colOff>
      <xdr:row>4</xdr:row>
      <xdr:rowOff>21166</xdr:rowOff>
    </xdr:from>
    <xdr:to>
      <xdr:col>7</xdr:col>
      <xdr:colOff>666750</xdr:colOff>
      <xdr:row>4</xdr:row>
      <xdr:rowOff>232833</xdr:rowOff>
    </xdr:to>
    <xdr:sp macro="" textlink="">
      <xdr:nvSpPr>
        <xdr:cNvPr id="4" name="円/楕円 17"/>
        <xdr:cNvSpPr/>
      </xdr:nvSpPr>
      <xdr:spPr>
        <a:xfrm>
          <a:off x="4338108" y="678391"/>
          <a:ext cx="338667" cy="211667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531814</xdr:colOff>
      <xdr:row>4</xdr:row>
      <xdr:rowOff>521</xdr:rowOff>
    </xdr:from>
    <xdr:ext cx="404278" cy="242374"/>
    <xdr:sp macro="" textlink="">
      <xdr:nvSpPr>
        <xdr:cNvPr id="5" name="テキスト ボックス 4"/>
        <xdr:cNvSpPr txBox="1"/>
      </xdr:nvSpPr>
      <xdr:spPr>
        <a:xfrm>
          <a:off x="6618289" y="657746"/>
          <a:ext cx="404278" cy="242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直</a:t>
          </a:r>
        </a:p>
      </xdr:txBody>
    </xdr:sp>
    <xdr:clientData/>
  </xdr:oneCellAnchor>
  <xdr:twoCellAnchor>
    <xdr:from>
      <xdr:col>12</xdr:col>
      <xdr:colOff>391584</xdr:colOff>
      <xdr:row>4</xdr:row>
      <xdr:rowOff>10584</xdr:rowOff>
    </xdr:from>
    <xdr:to>
      <xdr:col>13</xdr:col>
      <xdr:colOff>52914</xdr:colOff>
      <xdr:row>4</xdr:row>
      <xdr:rowOff>232833</xdr:rowOff>
    </xdr:to>
    <xdr:sp macro="" textlink="">
      <xdr:nvSpPr>
        <xdr:cNvPr id="6" name="テキスト ボックス 5"/>
        <xdr:cNvSpPr txBox="1"/>
      </xdr:nvSpPr>
      <xdr:spPr>
        <a:xfrm>
          <a:off x="8183034" y="667809"/>
          <a:ext cx="451905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回</a:t>
          </a:r>
        </a:p>
      </xdr:txBody>
    </xdr:sp>
    <xdr:clientData/>
  </xdr:twoCellAnchor>
  <xdr:twoCellAnchor>
    <xdr:from>
      <xdr:col>10</xdr:col>
      <xdr:colOff>857251</xdr:colOff>
      <xdr:row>0</xdr:row>
      <xdr:rowOff>158750</xdr:rowOff>
    </xdr:from>
    <xdr:to>
      <xdr:col>11</xdr:col>
      <xdr:colOff>380999</xdr:colOff>
      <xdr:row>1</xdr:row>
      <xdr:rowOff>211666</xdr:rowOff>
    </xdr:to>
    <xdr:sp macro="" textlink="">
      <xdr:nvSpPr>
        <xdr:cNvPr id="7" name="テキスト ボックス 6"/>
        <xdr:cNvSpPr txBox="1"/>
      </xdr:nvSpPr>
      <xdr:spPr>
        <a:xfrm>
          <a:off x="6943726" y="158750"/>
          <a:ext cx="409573" cy="224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>
    <xdr:from>
      <xdr:col>11</xdr:col>
      <xdr:colOff>179917</xdr:colOff>
      <xdr:row>1</xdr:row>
      <xdr:rowOff>158750</xdr:rowOff>
    </xdr:from>
    <xdr:to>
      <xdr:col>11</xdr:col>
      <xdr:colOff>592665</xdr:colOff>
      <xdr:row>2</xdr:row>
      <xdr:rowOff>137582</xdr:rowOff>
    </xdr:to>
    <xdr:sp macro="" textlink="">
      <xdr:nvSpPr>
        <xdr:cNvPr id="8" name="テキスト ボックス 7"/>
        <xdr:cNvSpPr txBox="1"/>
      </xdr:nvSpPr>
      <xdr:spPr>
        <a:xfrm>
          <a:off x="7152217" y="330200"/>
          <a:ext cx="412748" cy="21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 editAs="oneCell">
    <xdr:from>
      <xdr:col>8</xdr:col>
      <xdr:colOff>84665</xdr:colOff>
      <xdr:row>10</xdr:row>
      <xdr:rowOff>190498</xdr:rowOff>
    </xdr:from>
    <xdr:to>
      <xdr:col>14</xdr:col>
      <xdr:colOff>668901</xdr:colOff>
      <xdr:row>22</xdr:row>
      <xdr:rowOff>201083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8590" y="2333623"/>
          <a:ext cx="5222911" cy="29823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19050</xdr:rowOff>
    </xdr:from>
    <xdr:to>
      <xdr:col>11</xdr:col>
      <xdr:colOff>495301</xdr:colOff>
      <xdr:row>2</xdr:row>
      <xdr:rowOff>85725</xdr:rowOff>
    </xdr:to>
    <xdr:cxnSp macro="">
      <xdr:nvCxnSpPr>
        <xdr:cNvPr id="2" name="直線コネクタ 1"/>
        <xdr:cNvCxnSpPr/>
      </xdr:nvCxnSpPr>
      <xdr:spPr>
        <a:xfrm flipH="1">
          <a:off x="7000875" y="190500"/>
          <a:ext cx="466726" cy="3048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847725</xdr:colOff>
      <xdr:row>0</xdr:row>
      <xdr:rowOff>142875</xdr:rowOff>
    </xdr:from>
    <xdr:to>
      <xdr:col>11</xdr:col>
      <xdr:colOff>571499</xdr:colOff>
      <xdr:row>2</xdr:row>
      <xdr:rowOff>142876</xdr:rowOff>
    </xdr:to>
    <xdr:sp macro="" textlink="">
      <xdr:nvSpPr>
        <xdr:cNvPr id="3" name="正方形/長方形 2"/>
        <xdr:cNvSpPr/>
      </xdr:nvSpPr>
      <xdr:spPr>
        <a:xfrm>
          <a:off x="6934200" y="142875"/>
          <a:ext cx="609599" cy="409576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328083</xdr:colOff>
      <xdr:row>4</xdr:row>
      <xdr:rowOff>21166</xdr:rowOff>
    </xdr:from>
    <xdr:to>
      <xdr:col>7</xdr:col>
      <xdr:colOff>666750</xdr:colOff>
      <xdr:row>4</xdr:row>
      <xdr:rowOff>232833</xdr:rowOff>
    </xdr:to>
    <xdr:sp macro="" textlink="">
      <xdr:nvSpPr>
        <xdr:cNvPr id="4" name="円/楕円 17"/>
        <xdr:cNvSpPr/>
      </xdr:nvSpPr>
      <xdr:spPr>
        <a:xfrm>
          <a:off x="4338108" y="678391"/>
          <a:ext cx="338667" cy="211667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531814</xdr:colOff>
      <xdr:row>4</xdr:row>
      <xdr:rowOff>521</xdr:rowOff>
    </xdr:from>
    <xdr:ext cx="404278" cy="242374"/>
    <xdr:sp macro="" textlink="">
      <xdr:nvSpPr>
        <xdr:cNvPr id="5" name="テキスト ボックス 4"/>
        <xdr:cNvSpPr txBox="1"/>
      </xdr:nvSpPr>
      <xdr:spPr>
        <a:xfrm>
          <a:off x="6618289" y="657746"/>
          <a:ext cx="404278" cy="242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直</a:t>
          </a:r>
        </a:p>
      </xdr:txBody>
    </xdr:sp>
    <xdr:clientData/>
  </xdr:oneCellAnchor>
  <xdr:twoCellAnchor>
    <xdr:from>
      <xdr:col>12</xdr:col>
      <xdr:colOff>391584</xdr:colOff>
      <xdr:row>4</xdr:row>
      <xdr:rowOff>10584</xdr:rowOff>
    </xdr:from>
    <xdr:to>
      <xdr:col>13</xdr:col>
      <xdr:colOff>52914</xdr:colOff>
      <xdr:row>4</xdr:row>
      <xdr:rowOff>232833</xdr:rowOff>
    </xdr:to>
    <xdr:sp macro="" textlink="">
      <xdr:nvSpPr>
        <xdr:cNvPr id="6" name="テキスト ボックス 5"/>
        <xdr:cNvSpPr txBox="1"/>
      </xdr:nvSpPr>
      <xdr:spPr>
        <a:xfrm>
          <a:off x="8183034" y="667809"/>
          <a:ext cx="451905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回</a:t>
          </a:r>
        </a:p>
      </xdr:txBody>
    </xdr:sp>
    <xdr:clientData/>
  </xdr:twoCellAnchor>
  <xdr:twoCellAnchor>
    <xdr:from>
      <xdr:col>10</xdr:col>
      <xdr:colOff>857251</xdr:colOff>
      <xdr:row>0</xdr:row>
      <xdr:rowOff>158750</xdr:rowOff>
    </xdr:from>
    <xdr:to>
      <xdr:col>11</xdr:col>
      <xdr:colOff>380999</xdr:colOff>
      <xdr:row>1</xdr:row>
      <xdr:rowOff>211666</xdr:rowOff>
    </xdr:to>
    <xdr:sp macro="" textlink="">
      <xdr:nvSpPr>
        <xdr:cNvPr id="7" name="テキスト ボックス 6"/>
        <xdr:cNvSpPr txBox="1"/>
      </xdr:nvSpPr>
      <xdr:spPr>
        <a:xfrm>
          <a:off x="6943726" y="158750"/>
          <a:ext cx="409573" cy="224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>
    <xdr:from>
      <xdr:col>11</xdr:col>
      <xdr:colOff>179917</xdr:colOff>
      <xdr:row>1</xdr:row>
      <xdr:rowOff>158750</xdr:rowOff>
    </xdr:from>
    <xdr:to>
      <xdr:col>11</xdr:col>
      <xdr:colOff>592665</xdr:colOff>
      <xdr:row>2</xdr:row>
      <xdr:rowOff>137582</xdr:rowOff>
    </xdr:to>
    <xdr:sp macro="" textlink="">
      <xdr:nvSpPr>
        <xdr:cNvPr id="8" name="テキスト ボックス 7"/>
        <xdr:cNvSpPr txBox="1"/>
      </xdr:nvSpPr>
      <xdr:spPr>
        <a:xfrm>
          <a:off x="7152217" y="330200"/>
          <a:ext cx="412748" cy="21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 editAs="oneCell">
    <xdr:from>
      <xdr:col>8</xdr:col>
      <xdr:colOff>84665</xdr:colOff>
      <xdr:row>10</xdr:row>
      <xdr:rowOff>190498</xdr:rowOff>
    </xdr:from>
    <xdr:to>
      <xdr:col>14</xdr:col>
      <xdr:colOff>668901</xdr:colOff>
      <xdr:row>22</xdr:row>
      <xdr:rowOff>201083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8590" y="2333623"/>
          <a:ext cx="5222911" cy="29823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19050</xdr:rowOff>
    </xdr:from>
    <xdr:to>
      <xdr:col>11</xdr:col>
      <xdr:colOff>495301</xdr:colOff>
      <xdr:row>2</xdr:row>
      <xdr:rowOff>85725</xdr:rowOff>
    </xdr:to>
    <xdr:cxnSp macro="">
      <xdr:nvCxnSpPr>
        <xdr:cNvPr id="2" name="直線コネクタ 1"/>
        <xdr:cNvCxnSpPr/>
      </xdr:nvCxnSpPr>
      <xdr:spPr>
        <a:xfrm flipH="1">
          <a:off x="7000875" y="190500"/>
          <a:ext cx="466726" cy="3048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847725</xdr:colOff>
      <xdr:row>0</xdr:row>
      <xdr:rowOff>142875</xdr:rowOff>
    </xdr:from>
    <xdr:to>
      <xdr:col>11</xdr:col>
      <xdr:colOff>571499</xdr:colOff>
      <xdr:row>2</xdr:row>
      <xdr:rowOff>142876</xdr:rowOff>
    </xdr:to>
    <xdr:sp macro="" textlink="">
      <xdr:nvSpPr>
        <xdr:cNvPr id="3" name="正方形/長方形 2"/>
        <xdr:cNvSpPr/>
      </xdr:nvSpPr>
      <xdr:spPr>
        <a:xfrm>
          <a:off x="6934200" y="142875"/>
          <a:ext cx="609599" cy="409576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328083</xdr:colOff>
      <xdr:row>4</xdr:row>
      <xdr:rowOff>21166</xdr:rowOff>
    </xdr:from>
    <xdr:to>
      <xdr:col>7</xdr:col>
      <xdr:colOff>666750</xdr:colOff>
      <xdr:row>4</xdr:row>
      <xdr:rowOff>232833</xdr:rowOff>
    </xdr:to>
    <xdr:sp macro="" textlink="">
      <xdr:nvSpPr>
        <xdr:cNvPr id="4" name="円/楕円 17"/>
        <xdr:cNvSpPr/>
      </xdr:nvSpPr>
      <xdr:spPr>
        <a:xfrm>
          <a:off x="4338108" y="678391"/>
          <a:ext cx="338667" cy="211667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503922</xdr:colOff>
      <xdr:row>4</xdr:row>
      <xdr:rowOff>521</xdr:rowOff>
    </xdr:from>
    <xdr:ext cx="460062" cy="242374"/>
    <xdr:sp macro="" textlink="">
      <xdr:nvSpPr>
        <xdr:cNvPr id="5" name="テキスト ボックス 4"/>
        <xdr:cNvSpPr txBox="1"/>
      </xdr:nvSpPr>
      <xdr:spPr>
        <a:xfrm>
          <a:off x="6590397" y="657746"/>
          <a:ext cx="460062" cy="242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900"/>
            <a:t>箱</a:t>
          </a:r>
          <a:r>
            <a:rPr kumimoji="1" lang="en-US" altLang="ja-JP" sz="900"/>
            <a:t>/</a:t>
          </a:r>
          <a:r>
            <a:rPr kumimoji="1" lang="ja-JP" altLang="en-US" sz="900"/>
            <a:t>直</a:t>
          </a:r>
        </a:p>
      </xdr:txBody>
    </xdr:sp>
    <xdr:clientData/>
  </xdr:oneCellAnchor>
  <xdr:twoCellAnchor>
    <xdr:from>
      <xdr:col>12</xdr:col>
      <xdr:colOff>391584</xdr:colOff>
      <xdr:row>4</xdr:row>
      <xdr:rowOff>10584</xdr:rowOff>
    </xdr:from>
    <xdr:to>
      <xdr:col>13</xdr:col>
      <xdr:colOff>52914</xdr:colOff>
      <xdr:row>4</xdr:row>
      <xdr:rowOff>232833</xdr:rowOff>
    </xdr:to>
    <xdr:sp macro="" textlink="">
      <xdr:nvSpPr>
        <xdr:cNvPr id="6" name="テキスト ボックス 5"/>
        <xdr:cNvSpPr txBox="1"/>
      </xdr:nvSpPr>
      <xdr:spPr>
        <a:xfrm>
          <a:off x="8183034" y="667809"/>
          <a:ext cx="451905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回</a:t>
          </a:r>
        </a:p>
      </xdr:txBody>
    </xdr:sp>
    <xdr:clientData/>
  </xdr:twoCellAnchor>
  <xdr:twoCellAnchor>
    <xdr:from>
      <xdr:col>10</xdr:col>
      <xdr:colOff>857251</xdr:colOff>
      <xdr:row>0</xdr:row>
      <xdr:rowOff>158750</xdr:rowOff>
    </xdr:from>
    <xdr:to>
      <xdr:col>11</xdr:col>
      <xdr:colOff>380999</xdr:colOff>
      <xdr:row>1</xdr:row>
      <xdr:rowOff>211666</xdr:rowOff>
    </xdr:to>
    <xdr:sp macro="" textlink="">
      <xdr:nvSpPr>
        <xdr:cNvPr id="7" name="テキスト ボックス 6"/>
        <xdr:cNvSpPr txBox="1"/>
      </xdr:nvSpPr>
      <xdr:spPr>
        <a:xfrm>
          <a:off x="6943726" y="158750"/>
          <a:ext cx="409573" cy="224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>
    <xdr:from>
      <xdr:col>11</xdr:col>
      <xdr:colOff>179917</xdr:colOff>
      <xdr:row>1</xdr:row>
      <xdr:rowOff>158750</xdr:rowOff>
    </xdr:from>
    <xdr:to>
      <xdr:col>11</xdr:col>
      <xdr:colOff>592665</xdr:colOff>
      <xdr:row>2</xdr:row>
      <xdr:rowOff>137582</xdr:rowOff>
    </xdr:to>
    <xdr:sp macro="" textlink="">
      <xdr:nvSpPr>
        <xdr:cNvPr id="8" name="テキスト ボックス 7"/>
        <xdr:cNvSpPr txBox="1"/>
      </xdr:nvSpPr>
      <xdr:spPr>
        <a:xfrm>
          <a:off x="7152217" y="330200"/>
          <a:ext cx="412748" cy="21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 editAs="oneCell">
    <xdr:from>
      <xdr:col>8</xdr:col>
      <xdr:colOff>84665</xdr:colOff>
      <xdr:row>10</xdr:row>
      <xdr:rowOff>190498</xdr:rowOff>
    </xdr:from>
    <xdr:to>
      <xdr:col>14</xdr:col>
      <xdr:colOff>668901</xdr:colOff>
      <xdr:row>22</xdr:row>
      <xdr:rowOff>201083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8590" y="2333623"/>
          <a:ext cx="5222911" cy="298238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19050</xdr:rowOff>
    </xdr:from>
    <xdr:to>
      <xdr:col>11</xdr:col>
      <xdr:colOff>495301</xdr:colOff>
      <xdr:row>2</xdr:row>
      <xdr:rowOff>85725</xdr:rowOff>
    </xdr:to>
    <xdr:cxnSp macro="">
      <xdr:nvCxnSpPr>
        <xdr:cNvPr id="2" name="直線コネクタ 1"/>
        <xdr:cNvCxnSpPr/>
      </xdr:nvCxnSpPr>
      <xdr:spPr>
        <a:xfrm flipH="1">
          <a:off x="7000875" y="190500"/>
          <a:ext cx="466726" cy="3048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847725</xdr:colOff>
      <xdr:row>0</xdr:row>
      <xdr:rowOff>142875</xdr:rowOff>
    </xdr:from>
    <xdr:to>
      <xdr:col>11</xdr:col>
      <xdr:colOff>571499</xdr:colOff>
      <xdr:row>2</xdr:row>
      <xdr:rowOff>142876</xdr:rowOff>
    </xdr:to>
    <xdr:sp macro="" textlink="">
      <xdr:nvSpPr>
        <xdr:cNvPr id="3" name="正方形/長方形 2"/>
        <xdr:cNvSpPr/>
      </xdr:nvSpPr>
      <xdr:spPr>
        <a:xfrm>
          <a:off x="6934200" y="142875"/>
          <a:ext cx="609599" cy="409576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328083</xdr:colOff>
      <xdr:row>4</xdr:row>
      <xdr:rowOff>21166</xdr:rowOff>
    </xdr:from>
    <xdr:to>
      <xdr:col>7</xdr:col>
      <xdr:colOff>666750</xdr:colOff>
      <xdr:row>4</xdr:row>
      <xdr:rowOff>232833</xdr:rowOff>
    </xdr:to>
    <xdr:sp macro="" textlink="">
      <xdr:nvSpPr>
        <xdr:cNvPr id="4" name="円/楕円 17"/>
        <xdr:cNvSpPr/>
      </xdr:nvSpPr>
      <xdr:spPr>
        <a:xfrm>
          <a:off x="4338108" y="678391"/>
          <a:ext cx="338667" cy="211667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529166</xdr:colOff>
      <xdr:row>4</xdr:row>
      <xdr:rowOff>10584</xdr:rowOff>
    </xdr:from>
    <xdr:to>
      <xdr:col>11</xdr:col>
      <xdr:colOff>52914</xdr:colOff>
      <xdr:row>4</xdr:row>
      <xdr:rowOff>232833</xdr:rowOff>
    </xdr:to>
    <xdr:sp macro="" textlink="">
      <xdr:nvSpPr>
        <xdr:cNvPr id="5" name="テキスト ボックス 4"/>
        <xdr:cNvSpPr txBox="1"/>
      </xdr:nvSpPr>
      <xdr:spPr>
        <a:xfrm>
          <a:off x="6615641" y="667809"/>
          <a:ext cx="409573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直</a:t>
          </a:r>
        </a:p>
      </xdr:txBody>
    </xdr:sp>
    <xdr:clientData/>
  </xdr:twoCellAnchor>
  <xdr:twoCellAnchor>
    <xdr:from>
      <xdr:col>12</xdr:col>
      <xdr:colOff>391584</xdr:colOff>
      <xdr:row>4</xdr:row>
      <xdr:rowOff>10584</xdr:rowOff>
    </xdr:from>
    <xdr:to>
      <xdr:col>13</xdr:col>
      <xdr:colOff>52914</xdr:colOff>
      <xdr:row>4</xdr:row>
      <xdr:rowOff>232833</xdr:rowOff>
    </xdr:to>
    <xdr:sp macro="" textlink="">
      <xdr:nvSpPr>
        <xdr:cNvPr id="6" name="テキスト ボックス 5"/>
        <xdr:cNvSpPr txBox="1"/>
      </xdr:nvSpPr>
      <xdr:spPr>
        <a:xfrm>
          <a:off x="8183034" y="667809"/>
          <a:ext cx="451905" cy="222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P/</a:t>
          </a:r>
          <a:r>
            <a:rPr kumimoji="1" lang="ja-JP" altLang="en-US" sz="900"/>
            <a:t>回</a:t>
          </a:r>
        </a:p>
      </xdr:txBody>
    </xdr:sp>
    <xdr:clientData/>
  </xdr:twoCellAnchor>
  <xdr:twoCellAnchor>
    <xdr:from>
      <xdr:col>10</xdr:col>
      <xdr:colOff>857251</xdr:colOff>
      <xdr:row>0</xdr:row>
      <xdr:rowOff>158750</xdr:rowOff>
    </xdr:from>
    <xdr:to>
      <xdr:col>11</xdr:col>
      <xdr:colOff>380999</xdr:colOff>
      <xdr:row>1</xdr:row>
      <xdr:rowOff>211666</xdr:rowOff>
    </xdr:to>
    <xdr:sp macro="" textlink="">
      <xdr:nvSpPr>
        <xdr:cNvPr id="7" name="テキスト ボックス 6"/>
        <xdr:cNvSpPr txBox="1"/>
      </xdr:nvSpPr>
      <xdr:spPr>
        <a:xfrm>
          <a:off x="6943726" y="158750"/>
          <a:ext cx="409573" cy="224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>
    <xdr:from>
      <xdr:col>11</xdr:col>
      <xdr:colOff>179917</xdr:colOff>
      <xdr:row>1</xdr:row>
      <xdr:rowOff>158750</xdr:rowOff>
    </xdr:from>
    <xdr:to>
      <xdr:col>11</xdr:col>
      <xdr:colOff>592665</xdr:colOff>
      <xdr:row>2</xdr:row>
      <xdr:rowOff>137582</xdr:rowOff>
    </xdr:to>
    <xdr:sp macro="" textlink="">
      <xdr:nvSpPr>
        <xdr:cNvPr id="8" name="テキスト ボックス 7"/>
        <xdr:cNvSpPr txBox="1"/>
      </xdr:nvSpPr>
      <xdr:spPr>
        <a:xfrm>
          <a:off x="7152217" y="330200"/>
          <a:ext cx="412748" cy="21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 editAs="oneCell">
    <xdr:from>
      <xdr:col>8</xdr:col>
      <xdr:colOff>84665</xdr:colOff>
      <xdr:row>10</xdr:row>
      <xdr:rowOff>190498</xdr:rowOff>
    </xdr:from>
    <xdr:to>
      <xdr:col>14</xdr:col>
      <xdr:colOff>668901</xdr:colOff>
      <xdr:row>22</xdr:row>
      <xdr:rowOff>201083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8590" y="2333623"/>
          <a:ext cx="5222911" cy="298238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19050</xdr:rowOff>
    </xdr:from>
    <xdr:to>
      <xdr:col>11</xdr:col>
      <xdr:colOff>495301</xdr:colOff>
      <xdr:row>2</xdr:row>
      <xdr:rowOff>85725</xdr:rowOff>
    </xdr:to>
    <xdr:cxnSp macro="">
      <xdr:nvCxnSpPr>
        <xdr:cNvPr id="2" name="直線コネクタ 1"/>
        <xdr:cNvCxnSpPr/>
      </xdr:nvCxnSpPr>
      <xdr:spPr>
        <a:xfrm flipH="1">
          <a:off x="7000875" y="190500"/>
          <a:ext cx="466726" cy="3048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847725</xdr:colOff>
      <xdr:row>0</xdr:row>
      <xdr:rowOff>142875</xdr:rowOff>
    </xdr:from>
    <xdr:to>
      <xdr:col>11</xdr:col>
      <xdr:colOff>571499</xdr:colOff>
      <xdr:row>2</xdr:row>
      <xdr:rowOff>142876</xdr:rowOff>
    </xdr:to>
    <xdr:sp macro="" textlink="">
      <xdr:nvSpPr>
        <xdr:cNvPr id="3" name="正方形/長方形 2"/>
        <xdr:cNvSpPr/>
      </xdr:nvSpPr>
      <xdr:spPr>
        <a:xfrm>
          <a:off x="6934200" y="142875"/>
          <a:ext cx="609599" cy="409576"/>
        </a:xfrm>
        <a:prstGeom prst="rect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328083</xdr:colOff>
      <xdr:row>4</xdr:row>
      <xdr:rowOff>21166</xdr:rowOff>
    </xdr:from>
    <xdr:to>
      <xdr:col>7</xdr:col>
      <xdr:colOff>666750</xdr:colOff>
      <xdr:row>4</xdr:row>
      <xdr:rowOff>232833</xdr:rowOff>
    </xdr:to>
    <xdr:sp macro="" textlink="">
      <xdr:nvSpPr>
        <xdr:cNvPr id="4" name="円/楕円 17"/>
        <xdr:cNvSpPr/>
      </xdr:nvSpPr>
      <xdr:spPr>
        <a:xfrm>
          <a:off x="4338108" y="678391"/>
          <a:ext cx="338667" cy="211667"/>
        </a:xfrm>
        <a:prstGeom prst="ellipse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503922</xdr:colOff>
      <xdr:row>4</xdr:row>
      <xdr:rowOff>521</xdr:rowOff>
    </xdr:from>
    <xdr:ext cx="460061" cy="242374"/>
    <xdr:sp macro="" textlink="">
      <xdr:nvSpPr>
        <xdr:cNvPr id="5" name="テキスト ボックス 4"/>
        <xdr:cNvSpPr txBox="1"/>
      </xdr:nvSpPr>
      <xdr:spPr>
        <a:xfrm>
          <a:off x="6590397" y="657746"/>
          <a:ext cx="460061" cy="242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900"/>
            <a:t>枚</a:t>
          </a:r>
          <a:r>
            <a:rPr kumimoji="1" lang="en-US" altLang="ja-JP" sz="900"/>
            <a:t>/</a:t>
          </a:r>
          <a:r>
            <a:rPr kumimoji="1" lang="ja-JP" altLang="en-US" sz="900"/>
            <a:t>直</a:t>
          </a:r>
        </a:p>
      </xdr:txBody>
    </xdr:sp>
    <xdr:clientData/>
  </xdr:oneCellAnchor>
  <xdr:oneCellAnchor>
    <xdr:from>
      <xdr:col>12</xdr:col>
      <xdr:colOff>387506</xdr:colOff>
      <xdr:row>4</xdr:row>
      <xdr:rowOff>521</xdr:rowOff>
    </xdr:from>
    <xdr:ext cx="460062" cy="242374"/>
    <xdr:sp macro="" textlink="">
      <xdr:nvSpPr>
        <xdr:cNvPr id="6" name="テキスト ボックス 5"/>
        <xdr:cNvSpPr txBox="1"/>
      </xdr:nvSpPr>
      <xdr:spPr>
        <a:xfrm>
          <a:off x="8178956" y="657746"/>
          <a:ext cx="460062" cy="2423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900"/>
            <a:t>枚</a:t>
          </a:r>
          <a:r>
            <a:rPr kumimoji="1" lang="en-US" altLang="ja-JP" sz="900"/>
            <a:t>/</a:t>
          </a:r>
          <a:r>
            <a:rPr kumimoji="1" lang="ja-JP" altLang="en-US" sz="900"/>
            <a:t>回</a:t>
          </a:r>
        </a:p>
      </xdr:txBody>
    </xdr:sp>
    <xdr:clientData/>
  </xdr:oneCellAnchor>
  <xdr:twoCellAnchor>
    <xdr:from>
      <xdr:col>10</xdr:col>
      <xdr:colOff>857251</xdr:colOff>
      <xdr:row>0</xdr:row>
      <xdr:rowOff>158750</xdr:rowOff>
    </xdr:from>
    <xdr:to>
      <xdr:col>11</xdr:col>
      <xdr:colOff>380999</xdr:colOff>
      <xdr:row>1</xdr:row>
      <xdr:rowOff>211666</xdr:rowOff>
    </xdr:to>
    <xdr:sp macro="" textlink="">
      <xdr:nvSpPr>
        <xdr:cNvPr id="7" name="テキスト ボックス 6"/>
        <xdr:cNvSpPr txBox="1"/>
      </xdr:nvSpPr>
      <xdr:spPr>
        <a:xfrm>
          <a:off x="6943726" y="158750"/>
          <a:ext cx="409573" cy="224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>
    <xdr:from>
      <xdr:col>11</xdr:col>
      <xdr:colOff>179917</xdr:colOff>
      <xdr:row>1</xdr:row>
      <xdr:rowOff>158750</xdr:rowOff>
    </xdr:from>
    <xdr:to>
      <xdr:col>11</xdr:col>
      <xdr:colOff>592665</xdr:colOff>
      <xdr:row>2</xdr:row>
      <xdr:rowOff>137582</xdr:rowOff>
    </xdr:to>
    <xdr:sp macro="" textlink="">
      <xdr:nvSpPr>
        <xdr:cNvPr id="8" name="テキスト ボックス 7"/>
        <xdr:cNvSpPr txBox="1"/>
      </xdr:nvSpPr>
      <xdr:spPr>
        <a:xfrm>
          <a:off x="7152217" y="330200"/>
          <a:ext cx="412748" cy="21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900"/>
            <a:t>1</a:t>
          </a:r>
          <a:endParaRPr kumimoji="1" lang="ja-JP" altLang="en-US" sz="900"/>
        </a:p>
      </xdr:txBody>
    </xdr:sp>
    <xdr:clientData/>
  </xdr:twoCellAnchor>
  <xdr:twoCellAnchor editAs="oneCell">
    <xdr:from>
      <xdr:col>8</xdr:col>
      <xdr:colOff>84665</xdr:colOff>
      <xdr:row>10</xdr:row>
      <xdr:rowOff>190498</xdr:rowOff>
    </xdr:from>
    <xdr:to>
      <xdr:col>14</xdr:col>
      <xdr:colOff>668901</xdr:colOff>
      <xdr:row>22</xdr:row>
      <xdr:rowOff>201083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8590" y="2333623"/>
          <a:ext cx="5222911" cy="2982385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371474</xdr:colOff>
      <xdr:row>23</xdr:row>
      <xdr:rowOff>119464</xdr:rowOff>
    </xdr:from>
    <xdr:to>
      <xdr:col>14</xdr:col>
      <xdr:colOff>283844</xdr:colOff>
      <xdr:row>29</xdr:row>
      <xdr:rowOff>129539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05399" y="5482039"/>
          <a:ext cx="4551045" cy="1495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v02102\kougi\KOUGI\SUGIURA\EXCEL\&#29983;&#29987;\&#29983;&#29987;&#20307;&#21046;\2003\OK\&#20307;&#21046;&#65403;&#65420;&#6543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ｶ月比A"/>
      <sheetName val="グラフ (02-1－03-12)"/>
      <sheetName val="グラフ (01-1－03-12)"/>
      <sheetName val="グラフ (01-1－03-12) (2)"/>
      <sheetName val="労働時間係数"/>
      <sheetName val="Sheet1"/>
      <sheetName val="Sheet1 (2)"/>
      <sheetName val="Sheet1 (3)"/>
      <sheetName val="内示推移 (03)"/>
      <sheetName val="内示推移 (30)"/>
      <sheetName val="内示推移 (03+30)"/>
      <sheetName val="販計比較"/>
      <sheetName val="販計比較 (2)"/>
      <sheetName val="係数毎月"/>
      <sheetName val="係数連休除く"/>
      <sheetName val="時間外Ｈ"/>
      <sheetName val="労働Ｈ"/>
      <sheetName val="長計比較9903-9904"/>
      <sheetName val="03日量対比"/>
      <sheetName val="30日量対比"/>
      <sheetName val="設定"/>
    </sheetNames>
    <sheetDataSet>
      <sheetData sheetId="0">
        <row r="45">
          <cell r="F45" t="str">
            <v>'93/1月</v>
          </cell>
          <cell r="G45" t="str">
            <v>2月</v>
          </cell>
          <cell r="H45" t="str">
            <v>3月</v>
          </cell>
          <cell r="I45" t="str">
            <v>4月</v>
          </cell>
          <cell r="J45" t="str">
            <v>5月</v>
          </cell>
          <cell r="K45" t="str">
            <v>6月</v>
          </cell>
          <cell r="L45" t="str">
            <v>7月</v>
          </cell>
          <cell r="M45" t="str">
            <v>8月</v>
          </cell>
          <cell r="N45" t="str">
            <v>9月</v>
          </cell>
          <cell r="O45" t="str">
            <v>10月</v>
          </cell>
          <cell r="P45" t="str">
            <v>11月</v>
          </cell>
          <cell r="Q45" t="str">
            <v>12月</v>
          </cell>
          <cell r="R45" t="str">
            <v>'94/1月</v>
          </cell>
          <cell r="S45" t="str">
            <v>2月</v>
          </cell>
          <cell r="T45" t="str">
            <v>3月</v>
          </cell>
          <cell r="U45" t="str">
            <v>4月</v>
          </cell>
          <cell r="V45" t="str">
            <v>5月</v>
          </cell>
          <cell r="W45" t="str">
            <v>6月</v>
          </cell>
          <cell r="X45" t="str">
            <v>7月</v>
          </cell>
          <cell r="Y45" t="str">
            <v>8月</v>
          </cell>
          <cell r="Z45" t="str">
            <v>9月</v>
          </cell>
          <cell r="AA45" t="str">
            <v>10月</v>
          </cell>
          <cell r="AB45" t="str">
            <v>11月</v>
          </cell>
          <cell r="AC45" t="str">
            <v>12月</v>
          </cell>
          <cell r="AD45" t="str">
            <v>'95/1月</v>
          </cell>
          <cell r="AE45" t="str">
            <v>2月</v>
          </cell>
          <cell r="AF45" t="str">
            <v>3月</v>
          </cell>
          <cell r="AG45" t="str">
            <v>4月</v>
          </cell>
          <cell r="AH45" t="str">
            <v>5月</v>
          </cell>
          <cell r="AI45" t="str">
            <v>6月</v>
          </cell>
          <cell r="AJ45" t="str">
            <v>7月</v>
          </cell>
          <cell r="AK45" t="str">
            <v>8月</v>
          </cell>
          <cell r="AL45" t="str">
            <v>9月</v>
          </cell>
          <cell r="AM45" t="str">
            <v>10月</v>
          </cell>
          <cell r="AN45" t="str">
            <v>11月</v>
          </cell>
          <cell r="AO45" t="str">
            <v>12月</v>
          </cell>
          <cell r="AP45" t="str">
            <v>'96/1月</v>
          </cell>
          <cell r="AQ45" t="str">
            <v>2月</v>
          </cell>
          <cell r="AR45" t="str">
            <v>3月</v>
          </cell>
          <cell r="AS45" t="str">
            <v>4月</v>
          </cell>
          <cell r="AT45" t="str">
            <v>5月</v>
          </cell>
          <cell r="AU45" t="str">
            <v>6月</v>
          </cell>
          <cell r="AV45" t="str">
            <v>7月</v>
          </cell>
          <cell r="AW45" t="str">
            <v>8月</v>
          </cell>
          <cell r="AX45" t="str">
            <v>9月</v>
          </cell>
          <cell r="AY45" t="str">
            <v>10月</v>
          </cell>
          <cell r="AZ45" t="str">
            <v>11月</v>
          </cell>
          <cell r="BA45" t="str">
            <v>12月</v>
          </cell>
        </row>
        <row r="47">
          <cell r="F47">
            <v>2981.1111111111113</v>
          </cell>
          <cell r="G47">
            <v>3163.9024390243903</v>
          </cell>
          <cell r="H47">
            <v>3263.8297872340427</v>
          </cell>
          <cell r="I47">
            <v>2929.5</v>
          </cell>
          <cell r="J47">
            <v>2994.5945945945946</v>
          </cell>
          <cell r="K47">
            <v>2987.6190476190477</v>
          </cell>
          <cell r="L47">
            <v>2857.2727272727275</v>
          </cell>
          <cell r="M47">
            <v>2655</v>
          </cell>
          <cell r="N47">
            <v>2677.2727272727275</v>
          </cell>
          <cell r="O47">
            <v>2626.6666666666665</v>
          </cell>
          <cell r="P47">
            <v>2526.3636363636365</v>
          </cell>
          <cell r="Q47">
            <v>2266.3013698630139</v>
          </cell>
          <cell r="R47">
            <v>2211.3513513513512</v>
          </cell>
          <cell r="S47">
            <v>2536.5</v>
          </cell>
          <cell r="T47">
            <v>2695.2991452991455</v>
          </cell>
          <cell r="U47">
            <v>2488.0952380952381</v>
          </cell>
          <cell r="V47">
            <v>2650</v>
          </cell>
          <cell r="W47">
            <v>2623.9080459770116</v>
          </cell>
          <cell r="X47">
            <v>2588.0952380952381</v>
          </cell>
          <cell r="Y47">
            <v>2599.3939393939395</v>
          </cell>
          <cell r="Z47">
            <v>2623.6363636363635</v>
          </cell>
          <cell r="AA47">
            <v>2587.1428571428573</v>
          </cell>
          <cell r="AB47">
            <v>2434.090909090909</v>
          </cell>
          <cell r="AC47">
            <v>2588.541666666667</v>
          </cell>
          <cell r="AD47">
            <v>2798.3333333333335</v>
          </cell>
          <cell r="AE47">
            <v>3043.9024390243903</v>
          </cell>
          <cell r="AF47">
            <v>3117.0212765957449</v>
          </cell>
          <cell r="AG47">
            <v>2833.5</v>
          </cell>
          <cell r="AH47">
            <v>2754.4444444444443</v>
          </cell>
          <cell r="AI47">
            <v>2742.4719101123596</v>
          </cell>
          <cell r="AJ47">
            <v>2709.5238095238096</v>
          </cell>
          <cell r="AK47">
            <v>2772.5</v>
          </cell>
          <cell r="AL47">
            <v>2570</v>
          </cell>
          <cell r="AM47">
            <v>2398.6363636363635</v>
          </cell>
          <cell r="AN47">
            <v>2377.2727272727275</v>
          </cell>
          <cell r="AO47">
            <v>2393.0666666666666</v>
          </cell>
          <cell r="AP47">
            <v>2310.5263157894738</v>
          </cell>
          <cell r="AQ47">
            <v>2445.909090909091</v>
          </cell>
          <cell r="AR47">
            <v>2517.7272727272725</v>
          </cell>
          <cell r="AS47">
            <v>2292</v>
          </cell>
        </row>
        <row r="75">
          <cell r="F75">
            <v>187.29493891797557</v>
          </cell>
          <cell r="G75">
            <v>197.7439024390244</v>
          </cell>
          <cell r="H75">
            <v>203.98936170212767</v>
          </cell>
          <cell r="I75">
            <v>183.09375</v>
          </cell>
          <cell r="J75">
            <v>187.79661016949152</v>
          </cell>
          <cell r="K75">
            <v>188.97590361445782</v>
          </cell>
          <cell r="L75">
            <v>178.57954545454547</v>
          </cell>
          <cell r="M75">
            <v>165.9375</v>
          </cell>
          <cell r="N75">
            <v>167.32954545454547</v>
          </cell>
          <cell r="O75">
            <v>164.16666666666666</v>
          </cell>
          <cell r="P75">
            <v>157.89772727272728</v>
          </cell>
          <cell r="Q75">
            <v>141.64383561643837</v>
          </cell>
          <cell r="AG75">
            <v>177.09375</v>
          </cell>
          <cell r="AH75">
            <v>172.75261324041813</v>
          </cell>
          <cell r="AI75">
            <v>171.40449438202248</v>
          </cell>
          <cell r="AJ75">
            <v>169.3452380952381</v>
          </cell>
        </row>
        <row r="77">
          <cell r="AG77">
            <v>166.6764705882353</v>
          </cell>
          <cell r="AH77">
            <v>162.55737704918033</v>
          </cell>
          <cell r="AI77">
            <v>161.85676392572944</v>
          </cell>
          <cell r="AJ77">
            <v>159.38375350140055</v>
          </cell>
        </row>
        <row r="78">
          <cell r="F78">
            <v>171.16427432216906</v>
          </cell>
          <cell r="G78">
            <v>181.17318435754191</v>
          </cell>
          <cell r="H78">
            <v>186.84531059683314</v>
          </cell>
          <cell r="I78">
            <v>167.4</v>
          </cell>
          <cell r="J78">
            <v>172.0496894409938</v>
          </cell>
          <cell r="K78">
            <v>172.59972489683631</v>
          </cell>
          <cell r="L78">
            <v>163.27272727272728</v>
          </cell>
          <cell r="M78">
            <v>151.71428571428572</v>
          </cell>
          <cell r="N78">
            <v>152.98701298701297</v>
          </cell>
          <cell r="O78">
            <v>150.0952380952381</v>
          </cell>
          <cell r="P78">
            <v>144.36363636363637</v>
          </cell>
          <cell r="Q78">
            <v>129.65517241379311</v>
          </cell>
          <cell r="AG78">
            <v>161.91428571428571</v>
          </cell>
          <cell r="AH78">
            <v>157.89808917197453</v>
          </cell>
          <cell r="AI78">
            <v>157.26804123711341</v>
          </cell>
          <cell r="AJ78">
            <v>154.82993197278913</v>
          </cell>
        </row>
        <row r="80">
          <cell r="F80">
            <v>161.87028657616892</v>
          </cell>
          <cell r="G80">
            <v>171.5873015873016</v>
          </cell>
          <cell r="H80">
            <v>176.93194925028834</v>
          </cell>
          <cell r="I80">
            <v>158.35135135135135</v>
          </cell>
          <cell r="J80">
            <v>162.94117647058823</v>
          </cell>
          <cell r="K80">
            <v>163.59843546284225</v>
          </cell>
          <cell r="L80">
            <v>154.44717444717443</v>
          </cell>
          <cell r="M80">
            <v>143.51351351351352</v>
          </cell>
          <cell r="N80">
            <v>144.71744471744472</v>
          </cell>
          <cell r="O80">
            <v>141.98198198198199</v>
          </cell>
          <cell r="P80">
            <v>136.56019656019657</v>
          </cell>
          <cell r="Q80">
            <v>122.7299703264095</v>
          </cell>
          <cell r="AG80">
            <v>153.16216216216216</v>
          </cell>
          <cell r="AH80">
            <v>149.33734939759037</v>
          </cell>
          <cell r="AI80">
            <v>148.82926829268294</v>
          </cell>
          <cell r="AJ80">
            <v>146.46074646074646</v>
          </cell>
        </row>
        <row r="82">
          <cell r="F82">
            <v>153.53361945636624</v>
          </cell>
          <cell r="G82">
            <v>162.96482412060303</v>
          </cell>
          <cell r="H82">
            <v>168.01752464403066</v>
          </cell>
          <cell r="I82">
            <v>150.23076923076923</v>
          </cell>
          <cell r="J82">
            <v>154.7486033519553</v>
          </cell>
          <cell r="K82">
            <v>155.48946716232962</v>
          </cell>
          <cell r="L82">
            <v>146.52680652680652</v>
          </cell>
          <cell r="M82">
            <v>136.15384615384616</v>
          </cell>
          <cell r="N82">
            <v>137.2960372960373</v>
          </cell>
          <cell r="O82">
            <v>134.70085470085471</v>
          </cell>
          <cell r="P82">
            <v>129.55710955710956</v>
          </cell>
          <cell r="Q82">
            <v>116.50704225352112</v>
          </cell>
          <cell r="AG82">
            <v>145.30769230769232</v>
          </cell>
          <cell r="AH82">
            <v>141.65714285714284</v>
          </cell>
          <cell r="AI82">
            <v>141.41367323290845</v>
          </cell>
          <cell r="AJ82">
            <v>138.94993894993894</v>
          </cell>
        </row>
        <row r="104">
          <cell r="F104">
            <v>146.81258549931601</v>
          </cell>
          <cell r="G104">
            <v>156.66666666666666</v>
          </cell>
          <cell r="H104">
            <v>162.32804232804233</v>
          </cell>
          <cell r="I104">
            <v>144.31034482758622</v>
          </cell>
          <cell r="J104">
            <v>148.1283422459893</v>
          </cell>
          <cell r="K104">
            <v>149.55899880810489</v>
          </cell>
          <cell r="L104">
            <v>141.25842696629215</v>
          </cell>
          <cell r="M104">
            <v>129.51219512195121</v>
          </cell>
          <cell r="N104">
            <v>132.35955056179776</v>
          </cell>
          <cell r="O104">
            <v>129.63572267920094</v>
          </cell>
          <cell r="P104">
            <v>124.89887640449439</v>
          </cell>
          <cell r="Q104">
            <v>111.48247978436657</v>
          </cell>
        </row>
        <row r="110">
          <cell r="F110">
            <v>140.65530799475755</v>
          </cell>
          <cell r="G110">
            <v>150.83720930232559</v>
          </cell>
          <cell r="H110">
            <v>157.01125895598773</v>
          </cell>
          <cell r="I110">
            <v>138.8388625592417</v>
          </cell>
          <cell r="J110">
            <v>142.05128205128204</v>
          </cell>
          <cell r="K110">
            <v>144.0642939150402</v>
          </cell>
          <cell r="L110">
            <v>136.35574837310196</v>
          </cell>
          <cell r="M110">
            <v>123.48837209302326</v>
          </cell>
          <cell r="N110">
            <v>127.76572668112799</v>
          </cell>
          <cell r="O110">
            <v>124.93771234428085</v>
          </cell>
          <cell r="P110">
            <v>120.56399132321042</v>
          </cell>
          <cell r="Q110">
            <v>106.8733850129199</v>
          </cell>
          <cell r="AG110">
            <v>134.28909952606634</v>
          </cell>
          <cell r="AH110">
            <v>129.79057591623035</v>
          </cell>
          <cell r="AI110">
            <v>131.65048543689321</v>
          </cell>
          <cell r="AJ110">
            <v>128.87882219705548</v>
          </cell>
        </row>
        <row r="124"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</row>
        <row r="130">
          <cell r="F130" t="str">
            <v>'93/1月</v>
          </cell>
          <cell r="G130" t="str">
            <v>2月</v>
          </cell>
          <cell r="H130" t="str">
            <v>3月</v>
          </cell>
          <cell r="I130" t="str">
            <v>4月</v>
          </cell>
          <cell r="J130" t="str">
            <v>5月</v>
          </cell>
          <cell r="K130" t="str">
            <v>6月</v>
          </cell>
          <cell r="L130" t="str">
            <v>7月</v>
          </cell>
          <cell r="M130" t="str">
            <v>8月</v>
          </cell>
          <cell r="N130" t="str">
            <v>9月</v>
          </cell>
          <cell r="O130" t="str">
            <v>10月</v>
          </cell>
          <cell r="P130" t="str">
            <v>11月</v>
          </cell>
          <cell r="Q130" t="str">
            <v>12月</v>
          </cell>
          <cell r="R130" t="str">
            <v>'94/1月</v>
          </cell>
          <cell r="S130" t="str">
            <v>2月</v>
          </cell>
          <cell r="T130" t="str">
            <v>3月</v>
          </cell>
          <cell r="U130" t="str">
            <v>4月</v>
          </cell>
          <cell r="V130" t="str">
            <v>5月</v>
          </cell>
          <cell r="W130" t="str">
            <v>6月</v>
          </cell>
          <cell r="X130" t="str">
            <v>7月</v>
          </cell>
          <cell r="Y130" t="str">
            <v>8月</v>
          </cell>
          <cell r="Z130" t="str">
            <v>9月</v>
          </cell>
          <cell r="AA130" t="str">
            <v>10月</v>
          </cell>
          <cell r="AB130" t="str">
            <v>11月</v>
          </cell>
          <cell r="AC130" t="str">
            <v>12月</v>
          </cell>
          <cell r="AD130" t="str">
            <v>'95/1月</v>
          </cell>
          <cell r="AE130" t="str">
            <v>2月</v>
          </cell>
          <cell r="AF130" t="str">
            <v>3月</v>
          </cell>
          <cell r="AG130" t="str">
            <v>4月</v>
          </cell>
          <cell r="AH130" t="str">
            <v>5月</v>
          </cell>
          <cell r="AI130" t="str">
            <v>6月</v>
          </cell>
          <cell r="AJ130" t="str">
            <v>7月</v>
          </cell>
          <cell r="AK130" t="str">
            <v>8月</v>
          </cell>
          <cell r="AL130" t="str">
            <v>9月</v>
          </cell>
          <cell r="AM130" t="str">
            <v>10月</v>
          </cell>
          <cell r="AN130" t="str">
            <v>11月</v>
          </cell>
          <cell r="AO130" t="str">
            <v>12月</v>
          </cell>
          <cell r="AP130" t="str">
            <v>'96/1月</v>
          </cell>
          <cell r="AQ130" t="str">
            <v>2月</v>
          </cell>
          <cell r="AR130" t="str">
            <v>3月</v>
          </cell>
          <cell r="AS130" t="str">
            <v>4月</v>
          </cell>
          <cell r="AT130" t="str">
            <v>5月</v>
          </cell>
          <cell r="AU130" t="str">
            <v>6月</v>
          </cell>
          <cell r="AV130" t="str">
            <v>7月</v>
          </cell>
          <cell r="AW130" t="str">
            <v>8月</v>
          </cell>
          <cell r="AX130" t="str">
            <v>9月</v>
          </cell>
          <cell r="AY130" t="str">
            <v>10月</v>
          </cell>
          <cell r="AZ130" t="str">
            <v>11月</v>
          </cell>
          <cell r="BA130" t="str">
            <v>12月</v>
          </cell>
        </row>
        <row r="132">
          <cell r="F132">
            <v>3050.5555555555557</v>
          </cell>
          <cell r="G132">
            <v>2997.560975609756</v>
          </cell>
          <cell r="H132">
            <v>2908.5106382978724</v>
          </cell>
          <cell r="I132">
            <v>2664.5</v>
          </cell>
          <cell r="J132">
            <v>2568.6486486486488</v>
          </cell>
          <cell r="K132">
            <v>2569.5238095238096</v>
          </cell>
          <cell r="L132">
            <v>2723.181818181818</v>
          </cell>
          <cell r="M132">
            <v>3046.25</v>
          </cell>
          <cell r="N132">
            <v>2907.7272727272725</v>
          </cell>
          <cell r="O132">
            <v>2950.4761904761904</v>
          </cell>
          <cell r="P132">
            <v>3070.909090909091</v>
          </cell>
          <cell r="Q132">
            <v>3052.6027397260273</v>
          </cell>
          <cell r="R132">
            <v>2531.8918918918921</v>
          </cell>
          <cell r="S132">
            <v>2455</v>
          </cell>
          <cell r="T132">
            <v>2680.7692307692309</v>
          </cell>
          <cell r="U132">
            <v>2841.9047619047619</v>
          </cell>
          <cell r="V132">
            <v>2872.9411764705883</v>
          </cell>
          <cell r="W132">
            <v>3153.1034482758619</v>
          </cell>
          <cell r="X132">
            <v>2994.2857142857142</v>
          </cell>
          <cell r="Y132">
            <v>3003.6363636363635</v>
          </cell>
          <cell r="Z132">
            <v>3335.909090909091</v>
          </cell>
          <cell r="AA132">
            <v>3288.5714285714284</v>
          </cell>
          <cell r="AB132">
            <v>3498.181818181818</v>
          </cell>
          <cell r="AC132">
            <v>3495.8333333333335</v>
          </cell>
          <cell r="AD132">
            <v>3360</v>
          </cell>
          <cell r="AE132">
            <v>3423.4146341463415</v>
          </cell>
          <cell r="AF132">
            <v>3420</v>
          </cell>
          <cell r="AG132">
            <v>3386.5</v>
          </cell>
          <cell r="AH132">
            <v>3128.3333333333335</v>
          </cell>
          <cell r="AI132">
            <v>2933.0337078651687</v>
          </cell>
          <cell r="AJ132">
            <v>2877.1428571428573</v>
          </cell>
          <cell r="AK132">
            <v>3361.25</v>
          </cell>
          <cell r="AL132">
            <v>3375.7142857142858</v>
          </cell>
          <cell r="AM132">
            <v>3357.7272727272725</v>
          </cell>
          <cell r="AN132">
            <v>3463.6363636363635</v>
          </cell>
          <cell r="AO132">
            <v>3789.3333333333335</v>
          </cell>
          <cell r="AP132">
            <v>3483.1578947368421</v>
          </cell>
          <cell r="AQ132">
            <v>3454.5454545454545</v>
          </cell>
          <cell r="AR132">
            <v>3829.5454545454545</v>
          </cell>
          <cell r="AS132">
            <v>3520</v>
          </cell>
        </row>
        <row r="157">
          <cell r="F157">
            <v>191.65794066317628</v>
          </cell>
          <cell r="G157">
            <v>187.34756097560975</v>
          </cell>
          <cell r="H157">
            <v>181.78191489361703</v>
          </cell>
          <cell r="I157">
            <v>166.53125</v>
          </cell>
          <cell r="J157">
            <v>161.08474576271186</v>
          </cell>
          <cell r="K157">
            <v>162.53012048192772</v>
          </cell>
          <cell r="L157">
            <v>170.19886363636363</v>
          </cell>
          <cell r="M157">
            <v>190.390625</v>
          </cell>
          <cell r="N157">
            <v>181.73295454545453</v>
          </cell>
          <cell r="O157">
            <v>184.4047619047619</v>
          </cell>
          <cell r="P157">
            <v>191.93181818181819</v>
          </cell>
          <cell r="Q157">
            <v>190.7876712328767</v>
          </cell>
          <cell r="AG157">
            <v>211.65625</v>
          </cell>
          <cell r="AH157">
            <v>196.20209059233449</v>
          </cell>
          <cell r="AI157">
            <v>183.31460674157304</v>
          </cell>
          <cell r="AJ157">
            <v>179.82142857142858</v>
          </cell>
        </row>
        <row r="160">
          <cell r="F160">
            <v>175.15151515151516</v>
          </cell>
          <cell r="G160">
            <v>171.64804469273744</v>
          </cell>
          <cell r="H160">
            <v>166.50426309378807</v>
          </cell>
          <cell r="I160">
            <v>152.25714285714287</v>
          </cell>
          <cell r="J160">
            <v>147.57763975155279</v>
          </cell>
          <cell r="K160">
            <v>148.44566712517195</v>
          </cell>
          <cell r="L160">
            <v>155.6103896103896</v>
          </cell>
          <cell r="M160">
            <v>174.07142857142858</v>
          </cell>
          <cell r="N160">
            <v>166.15584415584416</v>
          </cell>
          <cell r="O160">
            <v>168.59863945578232</v>
          </cell>
          <cell r="P160">
            <v>175.48051948051949</v>
          </cell>
          <cell r="Q160">
            <v>174.63949843260187</v>
          </cell>
          <cell r="AG160">
            <v>193.51428571428571</v>
          </cell>
          <cell r="AH160">
            <v>179.33121019108279</v>
          </cell>
          <cell r="AI160">
            <v>168.1958762886598</v>
          </cell>
          <cell r="AJ160">
            <v>164.40816326530611</v>
          </cell>
        </row>
        <row r="162">
          <cell r="F162">
            <v>165.64102564102564</v>
          </cell>
          <cell r="G162">
            <v>162.56613756613757</v>
          </cell>
          <cell r="H162">
            <v>157.67012687427913</v>
          </cell>
          <cell r="I162">
            <v>144.02702702702703</v>
          </cell>
          <cell r="J162">
            <v>139.76470588235293</v>
          </cell>
          <cell r="K162">
            <v>140.70404172099089</v>
          </cell>
          <cell r="L162">
            <v>147.19901719901719</v>
          </cell>
          <cell r="M162">
            <v>164.66216216216216</v>
          </cell>
          <cell r="N162">
            <v>157.17444717444718</v>
          </cell>
          <cell r="O162">
            <v>159.48519948519947</v>
          </cell>
          <cell r="P162">
            <v>165.99508599508599</v>
          </cell>
          <cell r="Q162">
            <v>165.31157270029672</v>
          </cell>
          <cell r="AG162">
            <v>183.05405405405406</v>
          </cell>
          <cell r="AH162">
            <v>169.60843373493975</v>
          </cell>
          <cell r="AI162">
            <v>159.17073170731706</v>
          </cell>
          <cell r="AJ162">
            <v>155.52123552123552</v>
          </cell>
        </row>
        <row r="164">
          <cell r="F164">
            <v>157.11015736766811</v>
          </cell>
          <cell r="G164">
            <v>154.39698492462313</v>
          </cell>
          <cell r="H164">
            <v>149.72617743702082</v>
          </cell>
          <cell r="I164">
            <v>136.64102564102564</v>
          </cell>
          <cell r="J164">
            <v>132.73743016759778</v>
          </cell>
          <cell r="K164">
            <v>133.72986369268898</v>
          </cell>
          <cell r="L164">
            <v>139.65034965034965</v>
          </cell>
          <cell r="M164">
            <v>156.21794871794873</v>
          </cell>
          <cell r="N164">
            <v>149.11421911421911</v>
          </cell>
          <cell r="O164">
            <v>151.30647130647131</v>
          </cell>
          <cell r="P164">
            <v>157.48251748251749</v>
          </cell>
          <cell r="Q164">
            <v>156.92957746478874</v>
          </cell>
          <cell r="AG164">
            <v>173.66666666666666</v>
          </cell>
          <cell r="AH164">
            <v>160.88571428571427</v>
          </cell>
          <cell r="AI164">
            <v>151.23986095017381</v>
          </cell>
          <cell r="AJ164">
            <v>147.54578754578753</v>
          </cell>
        </row>
        <row r="165">
          <cell r="AG165">
            <v>169.32499999999999</v>
          </cell>
          <cell r="AH165">
            <v>156.8523676880223</v>
          </cell>
          <cell r="AI165">
            <v>147.48022598870057</v>
          </cell>
          <cell r="AJ165">
            <v>143.85714285714286</v>
          </cell>
        </row>
        <row r="186">
          <cell r="F186">
            <v>150.23255813953489</v>
          </cell>
          <cell r="G186">
            <v>148.42995169082127</v>
          </cell>
          <cell r="H186">
            <v>144.65608465608466</v>
          </cell>
          <cell r="I186">
            <v>131.25615763546799</v>
          </cell>
          <cell r="J186">
            <v>127.05882352941177</v>
          </cell>
          <cell r="K186">
            <v>128.62932061978546</v>
          </cell>
          <cell r="L186">
            <v>134.62921348314606</v>
          </cell>
          <cell r="M186">
            <v>148.59756097560975</v>
          </cell>
          <cell r="N186">
            <v>143.75280898876406</v>
          </cell>
          <cell r="O186">
            <v>145.61692126909517</v>
          </cell>
          <cell r="P186">
            <v>151.82022471910113</v>
          </cell>
          <cell r="Q186">
            <v>150.16172506738545</v>
          </cell>
          <cell r="AG186">
            <v>166.82266009852216</v>
          </cell>
          <cell r="AH186">
            <v>153.85245901639345</v>
          </cell>
          <cell r="AI186">
            <v>145.83240223463687</v>
          </cell>
          <cell r="AJ186">
            <v>141.99764982373679</v>
          </cell>
        </row>
        <row r="192">
          <cell r="F192">
            <v>143.93184796854521</v>
          </cell>
          <cell r="G192">
            <v>142.90697674418604</v>
          </cell>
          <cell r="H192">
            <v>139.91811668372569</v>
          </cell>
          <cell r="I192">
            <v>126.27962085308057</v>
          </cell>
          <cell r="J192">
            <v>121.84615384615384</v>
          </cell>
          <cell r="K192">
            <v>123.90355912743972</v>
          </cell>
          <cell r="L192">
            <v>129.95661605206072</v>
          </cell>
          <cell r="M192">
            <v>141.68604651162789</v>
          </cell>
          <cell r="N192">
            <v>138.76355748373101</v>
          </cell>
          <cell r="O192">
            <v>140.33975084937711</v>
          </cell>
          <cell r="P192">
            <v>146.55097613882864</v>
          </cell>
          <cell r="Q192">
            <v>143.95348837209303</v>
          </cell>
        </row>
        <row r="208"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</row>
        <row r="220">
          <cell r="F220">
            <v>2704</v>
          </cell>
          <cell r="G220">
            <v>2704</v>
          </cell>
          <cell r="H220">
            <v>2704</v>
          </cell>
          <cell r="I220">
            <v>2704</v>
          </cell>
          <cell r="J220">
            <v>2704</v>
          </cell>
          <cell r="K220">
            <v>2704</v>
          </cell>
          <cell r="L220">
            <v>2384</v>
          </cell>
          <cell r="M220">
            <v>2384</v>
          </cell>
          <cell r="N220">
            <v>2384</v>
          </cell>
          <cell r="O220">
            <v>2384</v>
          </cell>
          <cell r="P220">
            <v>2384</v>
          </cell>
          <cell r="Q220">
            <v>2176</v>
          </cell>
          <cell r="R220">
            <v>2176</v>
          </cell>
          <cell r="S220">
            <v>2176</v>
          </cell>
          <cell r="T220">
            <v>2176</v>
          </cell>
          <cell r="U220">
            <v>2176</v>
          </cell>
          <cell r="V220">
            <v>2176</v>
          </cell>
          <cell r="W220">
            <v>2176</v>
          </cell>
          <cell r="X220">
            <v>2176</v>
          </cell>
          <cell r="Y220">
            <v>2176</v>
          </cell>
          <cell r="Z220">
            <v>2176</v>
          </cell>
          <cell r="AA220">
            <v>2176</v>
          </cell>
          <cell r="AB220">
            <v>2176</v>
          </cell>
          <cell r="AC220">
            <v>2176</v>
          </cell>
          <cell r="AD220">
            <v>2196.8000000000002</v>
          </cell>
          <cell r="AE220">
            <v>2432</v>
          </cell>
          <cell r="AF220">
            <v>2432</v>
          </cell>
          <cell r="AG220">
            <v>2432</v>
          </cell>
          <cell r="AH220">
            <v>2432</v>
          </cell>
          <cell r="AI220">
            <v>2432</v>
          </cell>
          <cell r="AJ220">
            <v>2560</v>
          </cell>
          <cell r="AK220">
            <v>2560</v>
          </cell>
          <cell r="AL220">
            <v>2432</v>
          </cell>
          <cell r="AM220">
            <v>2312</v>
          </cell>
          <cell r="AN220">
            <v>2312</v>
          </cell>
          <cell r="AO220">
            <v>2312</v>
          </cell>
          <cell r="AP220">
            <v>2312</v>
          </cell>
          <cell r="AQ220">
            <v>2312</v>
          </cell>
          <cell r="AR220">
            <v>2312</v>
          </cell>
          <cell r="AS220">
            <v>2312</v>
          </cell>
          <cell r="AT220">
            <v>2080</v>
          </cell>
          <cell r="AU220">
            <v>2080</v>
          </cell>
          <cell r="AV220">
            <v>2080</v>
          </cell>
          <cell r="AW220">
            <v>2080</v>
          </cell>
          <cell r="AX220">
            <v>2208</v>
          </cell>
          <cell r="AY220">
            <v>2208</v>
          </cell>
          <cell r="AZ220">
            <v>2320</v>
          </cell>
          <cell r="BA220">
            <v>2432</v>
          </cell>
        </row>
        <row r="221">
          <cell r="F221">
            <v>2957.5</v>
          </cell>
          <cell r="G221">
            <v>2957.5</v>
          </cell>
          <cell r="H221">
            <v>2957.5</v>
          </cell>
          <cell r="I221">
            <v>2957.5</v>
          </cell>
          <cell r="J221">
            <v>2957.5</v>
          </cell>
          <cell r="K221">
            <v>2957.5</v>
          </cell>
          <cell r="L221">
            <v>2607.5</v>
          </cell>
          <cell r="M221">
            <v>2607.5</v>
          </cell>
          <cell r="N221">
            <v>2607.5</v>
          </cell>
          <cell r="O221">
            <v>2607.5</v>
          </cell>
          <cell r="P221">
            <v>2607.5</v>
          </cell>
          <cell r="Q221">
            <v>2380</v>
          </cell>
          <cell r="R221">
            <v>2380</v>
          </cell>
          <cell r="S221">
            <v>2380</v>
          </cell>
          <cell r="T221">
            <v>2380</v>
          </cell>
          <cell r="U221">
            <v>2380</v>
          </cell>
          <cell r="V221">
            <v>2380</v>
          </cell>
          <cell r="W221">
            <v>2380</v>
          </cell>
          <cell r="X221">
            <v>2380</v>
          </cell>
          <cell r="Y221">
            <v>2380</v>
          </cell>
          <cell r="Z221">
            <v>2380</v>
          </cell>
          <cell r="AA221">
            <v>2380</v>
          </cell>
          <cell r="AB221">
            <v>2380</v>
          </cell>
          <cell r="AC221">
            <v>2380</v>
          </cell>
          <cell r="AD221">
            <v>2402.75</v>
          </cell>
          <cell r="AE221">
            <v>2660</v>
          </cell>
          <cell r="AF221">
            <v>2660</v>
          </cell>
          <cell r="AG221">
            <v>2660</v>
          </cell>
          <cell r="AH221">
            <v>2660</v>
          </cell>
          <cell r="AI221">
            <v>2660</v>
          </cell>
          <cell r="AJ221">
            <v>2800</v>
          </cell>
          <cell r="AK221">
            <v>2800</v>
          </cell>
          <cell r="AL221">
            <v>2660</v>
          </cell>
          <cell r="AM221">
            <v>2528.75</v>
          </cell>
          <cell r="AN221">
            <v>2528.75</v>
          </cell>
          <cell r="AO221">
            <v>2528.75</v>
          </cell>
          <cell r="AP221">
            <v>2528.75</v>
          </cell>
          <cell r="AQ221">
            <v>2528.75</v>
          </cell>
          <cell r="AR221">
            <v>2528.75</v>
          </cell>
          <cell r="AS221">
            <v>2528.75</v>
          </cell>
          <cell r="AT221">
            <v>2275</v>
          </cell>
          <cell r="AU221">
            <v>2275</v>
          </cell>
          <cell r="AV221">
            <v>2275</v>
          </cell>
          <cell r="AW221">
            <v>2275</v>
          </cell>
          <cell r="AX221">
            <v>2415</v>
          </cell>
          <cell r="AY221">
            <v>2415</v>
          </cell>
          <cell r="AZ221">
            <v>2537.5</v>
          </cell>
          <cell r="BA221">
            <v>2660</v>
          </cell>
        </row>
        <row r="222">
          <cell r="F222">
            <v>3295.5</v>
          </cell>
          <cell r="G222">
            <v>3295.5</v>
          </cell>
          <cell r="H222">
            <v>3295.5</v>
          </cell>
          <cell r="I222">
            <v>3295.5</v>
          </cell>
          <cell r="J222">
            <v>3295.5</v>
          </cell>
          <cell r="K222">
            <v>3295.5</v>
          </cell>
          <cell r="L222">
            <v>2905.5</v>
          </cell>
          <cell r="M222">
            <v>2905.5</v>
          </cell>
          <cell r="N222">
            <v>2905.5</v>
          </cell>
          <cell r="O222">
            <v>2905.5</v>
          </cell>
          <cell r="P222">
            <v>2905.5</v>
          </cell>
          <cell r="Q222">
            <v>2652</v>
          </cell>
          <cell r="R222">
            <v>2652</v>
          </cell>
          <cell r="S222">
            <v>2652</v>
          </cell>
          <cell r="T222">
            <v>2652</v>
          </cell>
          <cell r="U222">
            <v>2652</v>
          </cell>
          <cell r="V222">
            <v>2652</v>
          </cell>
          <cell r="W222">
            <v>2652</v>
          </cell>
          <cell r="X222">
            <v>2652</v>
          </cell>
          <cell r="Y222">
            <v>2652</v>
          </cell>
          <cell r="Z222">
            <v>2652</v>
          </cell>
          <cell r="AA222">
            <v>2652</v>
          </cell>
          <cell r="AB222">
            <v>2652</v>
          </cell>
          <cell r="AC222">
            <v>2652</v>
          </cell>
          <cell r="AD222">
            <v>2677.3500000000004</v>
          </cell>
          <cell r="AE222">
            <v>2964</v>
          </cell>
          <cell r="AF222">
            <v>2964</v>
          </cell>
          <cell r="AG222">
            <v>2964</v>
          </cell>
          <cell r="AH222">
            <v>2964</v>
          </cell>
          <cell r="AI222">
            <v>2964</v>
          </cell>
          <cell r="AJ222">
            <v>3120</v>
          </cell>
          <cell r="AK222">
            <v>3120</v>
          </cell>
          <cell r="AL222">
            <v>2964</v>
          </cell>
          <cell r="AM222">
            <v>2817.75</v>
          </cell>
          <cell r="AN222">
            <v>2817.75</v>
          </cell>
          <cell r="AO222">
            <v>2817.75</v>
          </cell>
          <cell r="AP222">
            <v>2817.75</v>
          </cell>
          <cell r="AQ222">
            <v>2817.75</v>
          </cell>
          <cell r="AR222">
            <v>2817.75</v>
          </cell>
          <cell r="AS222">
            <v>2817.75</v>
          </cell>
          <cell r="AT222">
            <v>2535</v>
          </cell>
          <cell r="AU222">
            <v>2535</v>
          </cell>
          <cell r="AV222">
            <v>2535</v>
          </cell>
          <cell r="AW222">
            <v>2535</v>
          </cell>
          <cell r="AX222">
            <v>2691</v>
          </cell>
          <cell r="AY222">
            <v>2691</v>
          </cell>
          <cell r="AZ222">
            <v>2827.5</v>
          </cell>
          <cell r="BA222">
            <v>2964</v>
          </cell>
        </row>
        <row r="229">
          <cell r="R229">
            <v>16.25993640699523</v>
          </cell>
          <cell r="S229">
            <v>18.650735294117649</v>
          </cell>
          <cell r="T229">
            <v>19.818376068376068</v>
          </cell>
          <cell r="U229">
            <v>18.294817927170868</v>
          </cell>
          <cell r="V229">
            <v>19.485294117647058</v>
          </cell>
          <cell r="W229">
            <v>19.293441514536852</v>
          </cell>
          <cell r="X229">
            <v>19.030112044817926</v>
          </cell>
          <cell r="Y229">
            <v>19.11319073083779</v>
          </cell>
          <cell r="Z229">
            <v>19.291443850267378</v>
          </cell>
          <cell r="AA229">
            <v>19.02310924369748</v>
          </cell>
          <cell r="AB229">
            <v>17.897727272727273</v>
          </cell>
          <cell r="AC229">
            <v>19.033394607843139</v>
          </cell>
          <cell r="AD229">
            <v>20.38116047584365</v>
          </cell>
          <cell r="AE229">
            <v>20.025673940949936</v>
          </cell>
          <cell r="AJ229">
            <v>16.93452380952381</v>
          </cell>
          <cell r="AK229">
            <v>17.328125</v>
          </cell>
          <cell r="AL229">
            <v>16.907894736842106</v>
          </cell>
          <cell r="AM229">
            <v>16.599559609940233</v>
          </cell>
          <cell r="AN229">
            <v>16.451714375589809</v>
          </cell>
          <cell r="AO229">
            <v>16.561014994232988</v>
          </cell>
          <cell r="AP229">
            <v>15.989801493352759</v>
          </cell>
          <cell r="AQ229">
            <v>16.926706511481598</v>
          </cell>
          <cell r="AR229">
            <v>17.423718150361747</v>
          </cell>
          <cell r="AS229">
            <v>15.86159169550173</v>
          </cell>
          <cell r="AT229">
            <v>18.020242914979757</v>
          </cell>
          <cell r="AU229">
            <v>17.550146056475171</v>
          </cell>
          <cell r="AV229">
            <v>15.685618729096991</v>
          </cell>
          <cell r="AW229">
            <v>16.995192307692307</v>
          </cell>
          <cell r="AX229">
            <v>18.861283643892339</v>
          </cell>
          <cell r="AY229">
            <v>19.533711405166983</v>
          </cell>
          <cell r="AZ229">
            <v>22.078817733990149</v>
          </cell>
          <cell r="BA229">
            <v>23.378482972136222</v>
          </cell>
        </row>
        <row r="230"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18.786922392166382</v>
          </cell>
          <cell r="AE230">
            <v>19.149550706033374</v>
          </cell>
          <cell r="AF230">
            <v>20.447928331466965</v>
          </cell>
          <cell r="AG230">
            <v>19.342105263157894</v>
          </cell>
          <cell r="AH230">
            <v>17.87280701754386</v>
          </cell>
          <cell r="AI230">
            <v>15.941520467836259</v>
          </cell>
        </row>
        <row r="232">
          <cell r="AP232" t="e">
            <v>#N/A</v>
          </cell>
          <cell r="AQ232" t="e">
            <v>#N/A</v>
          </cell>
          <cell r="AR232" t="e">
            <v>#N/A</v>
          </cell>
          <cell r="AS232" t="e">
            <v>#N/A</v>
          </cell>
          <cell r="AT232" t="e">
            <v>#N/A</v>
          </cell>
          <cell r="AU232" t="e">
            <v>#N/A</v>
          </cell>
          <cell r="AV232" t="e">
            <v>#N/A</v>
          </cell>
          <cell r="AW232" t="e">
            <v>#N/A</v>
          </cell>
          <cell r="AX232" t="e">
            <v>#N/A</v>
          </cell>
          <cell r="AY232" t="e">
            <v>#N/A</v>
          </cell>
          <cell r="AZ232" t="e">
            <v>#N/A</v>
          </cell>
          <cell r="BA232" t="e">
            <v>#N/A</v>
          </cell>
        </row>
        <row r="238">
          <cell r="F238">
            <v>2480</v>
          </cell>
          <cell r="G238">
            <v>2480</v>
          </cell>
          <cell r="H238">
            <v>2528</v>
          </cell>
          <cell r="I238">
            <v>2528</v>
          </cell>
          <cell r="J238">
            <v>2528</v>
          </cell>
          <cell r="K238">
            <v>2528</v>
          </cell>
          <cell r="L238">
            <v>2528</v>
          </cell>
          <cell r="M238">
            <v>2528</v>
          </cell>
          <cell r="N238">
            <v>2528</v>
          </cell>
          <cell r="O238">
            <v>2528</v>
          </cell>
          <cell r="P238">
            <v>2528</v>
          </cell>
          <cell r="Q238">
            <v>2528</v>
          </cell>
          <cell r="R238">
            <v>2528</v>
          </cell>
          <cell r="S238">
            <v>2456</v>
          </cell>
          <cell r="T238">
            <v>2456</v>
          </cell>
          <cell r="U238">
            <v>2456</v>
          </cell>
          <cell r="V238">
            <v>2512</v>
          </cell>
          <cell r="W238">
            <v>2544</v>
          </cell>
          <cell r="X238">
            <v>2544</v>
          </cell>
          <cell r="Y238">
            <v>2544</v>
          </cell>
          <cell r="Z238">
            <v>2720</v>
          </cell>
          <cell r="AA238">
            <v>2720</v>
          </cell>
          <cell r="AB238">
            <v>2880</v>
          </cell>
          <cell r="AC238">
            <v>2880</v>
          </cell>
          <cell r="AD238">
            <v>2880</v>
          </cell>
          <cell r="AE238">
            <v>2880</v>
          </cell>
          <cell r="AF238">
            <v>2880</v>
          </cell>
          <cell r="AG238">
            <v>2880</v>
          </cell>
          <cell r="AH238">
            <v>2912</v>
          </cell>
          <cell r="AI238">
            <v>2912</v>
          </cell>
          <cell r="AJ238">
            <v>2720</v>
          </cell>
          <cell r="AK238">
            <v>2720</v>
          </cell>
          <cell r="AL238">
            <v>2912</v>
          </cell>
          <cell r="AM238">
            <v>2912</v>
          </cell>
          <cell r="AN238">
            <v>3104</v>
          </cell>
          <cell r="AO238">
            <v>3176</v>
          </cell>
          <cell r="AP238">
            <v>3200</v>
          </cell>
          <cell r="AQ238">
            <v>3200</v>
          </cell>
          <cell r="AR238">
            <v>3200</v>
          </cell>
          <cell r="AS238">
            <v>3200</v>
          </cell>
          <cell r="AT238">
            <v>3200</v>
          </cell>
          <cell r="AU238">
            <v>3200</v>
          </cell>
          <cell r="AV238">
            <v>3200</v>
          </cell>
          <cell r="AW238">
            <v>3200</v>
          </cell>
          <cell r="AX238">
            <v>3200</v>
          </cell>
          <cell r="AY238">
            <v>3280</v>
          </cell>
          <cell r="AZ238">
            <v>3280</v>
          </cell>
          <cell r="BA238">
            <v>3280</v>
          </cell>
        </row>
        <row r="239">
          <cell r="F239">
            <v>2712.5</v>
          </cell>
          <cell r="G239">
            <v>2712.5</v>
          </cell>
          <cell r="H239">
            <v>2765</v>
          </cell>
          <cell r="I239">
            <v>2765</v>
          </cell>
          <cell r="J239">
            <v>2765</v>
          </cell>
          <cell r="K239">
            <v>2765</v>
          </cell>
          <cell r="L239">
            <v>2765</v>
          </cell>
          <cell r="M239">
            <v>2765</v>
          </cell>
          <cell r="N239">
            <v>2765</v>
          </cell>
          <cell r="O239">
            <v>2765</v>
          </cell>
          <cell r="P239">
            <v>2765</v>
          </cell>
          <cell r="Q239">
            <v>2765</v>
          </cell>
          <cell r="R239">
            <v>2765</v>
          </cell>
          <cell r="S239">
            <v>2686.25</v>
          </cell>
          <cell r="T239">
            <v>2686.25</v>
          </cell>
          <cell r="U239">
            <v>2686.25</v>
          </cell>
          <cell r="V239">
            <v>2747.5</v>
          </cell>
          <cell r="W239">
            <v>2782.5</v>
          </cell>
          <cell r="X239">
            <v>2782.5</v>
          </cell>
          <cell r="Y239">
            <v>2782.5</v>
          </cell>
          <cell r="Z239">
            <v>2975</v>
          </cell>
          <cell r="AA239">
            <v>2975</v>
          </cell>
          <cell r="AB239">
            <v>3150</v>
          </cell>
          <cell r="AC239">
            <v>3150</v>
          </cell>
          <cell r="AD239">
            <v>3150</v>
          </cell>
          <cell r="AE239">
            <v>3150</v>
          </cell>
          <cell r="AF239">
            <v>3150</v>
          </cell>
          <cell r="AG239">
            <v>3150</v>
          </cell>
          <cell r="AH239">
            <v>3185</v>
          </cell>
          <cell r="AI239">
            <v>3185</v>
          </cell>
          <cell r="AJ239">
            <v>2975</v>
          </cell>
          <cell r="AK239">
            <v>2975</v>
          </cell>
          <cell r="AL239">
            <v>3185</v>
          </cell>
          <cell r="AM239">
            <v>3185</v>
          </cell>
          <cell r="AN239">
            <v>3395</v>
          </cell>
          <cell r="AO239">
            <v>3473.75</v>
          </cell>
          <cell r="AP239">
            <v>3500</v>
          </cell>
          <cell r="AQ239">
            <v>3500</v>
          </cell>
          <cell r="AR239">
            <v>3500</v>
          </cell>
          <cell r="AS239">
            <v>3500</v>
          </cell>
          <cell r="AT239">
            <v>3500</v>
          </cell>
          <cell r="AU239">
            <v>3500</v>
          </cell>
          <cell r="AV239">
            <v>3500</v>
          </cell>
          <cell r="AW239">
            <v>3500</v>
          </cell>
          <cell r="AX239">
            <v>3500</v>
          </cell>
          <cell r="AY239">
            <v>3587.5</v>
          </cell>
          <cell r="AZ239">
            <v>3587.5</v>
          </cell>
          <cell r="BA239">
            <v>3587.5</v>
          </cell>
        </row>
        <row r="240">
          <cell r="F240">
            <v>3022.5</v>
          </cell>
          <cell r="G240">
            <v>3022.5</v>
          </cell>
          <cell r="H240">
            <v>3081</v>
          </cell>
          <cell r="I240">
            <v>3081</v>
          </cell>
          <cell r="J240">
            <v>3081</v>
          </cell>
          <cell r="K240">
            <v>3081</v>
          </cell>
          <cell r="L240">
            <v>3081</v>
          </cell>
          <cell r="M240">
            <v>3081</v>
          </cell>
          <cell r="N240">
            <v>3081</v>
          </cell>
          <cell r="O240">
            <v>3081</v>
          </cell>
          <cell r="P240">
            <v>3081</v>
          </cell>
          <cell r="Q240">
            <v>3081</v>
          </cell>
          <cell r="R240">
            <v>3081</v>
          </cell>
          <cell r="S240">
            <v>2993.25</v>
          </cell>
          <cell r="T240">
            <v>2993.25</v>
          </cell>
          <cell r="U240">
            <v>2993.25</v>
          </cell>
          <cell r="V240">
            <v>3061.5</v>
          </cell>
          <cell r="W240">
            <v>3100.5</v>
          </cell>
          <cell r="X240">
            <v>3100.5</v>
          </cell>
          <cell r="Y240">
            <v>3100.5</v>
          </cell>
          <cell r="Z240">
            <v>3315</v>
          </cell>
          <cell r="AA240">
            <v>3315</v>
          </cell>
          <cell r="AB240">
            <v>3510</v>
          </cell>
          <cell r="AC240">
            <v>3510</v>
          </cell>
          <cell r="AD240">
            <v>3510</v>
          </cell>
          <cell r="AE240">
            <v>3510</v>
          </cell>
          <cell r="AF240">
            <v>3510</v>
          </cell>
          <cell r="AG240">
            <v>3510</v>
          </cell>
          <cell r="AH240">
            <v>3549</v>
          </cell>
          <cell r="AI240">
            <v>3549</v>
          </cell>
          <cell r="AJ240">
            <v>3315</v>
          </cell>
          <cell r="AK240">
            <v>3315</v>
          </cell>
          <cell r="AL240">
            <v>3549</v>
          </cell>
          <cell r="AM240">
            <v>3549</v>
          </cell>
          <cell r="AN240">
            <v>3783</v>
          </cell>
          <cell r="AO240">
            <v>3870.75</v>
          </cell>
          <cell r="AP240">
            <v>3900</v>
          </cell>
          <cell r="AQ240">
            <v>3900</v>
          </cell>
          <cell r="AR240">
            <v>3900</v>
          </cell>
          <cell r="AS240">
            <v>3900</v>
          </cell>
          <cell r="AT240">
            <v>3900</v>
          </cell>
          <cell r="AU240">
            <v>3900</v>
          </cell>
          <cell r="AV240">
            <v>3900</v>
          </cell>
          <cell r="AW240">
            <v>3900</v>
          </cell>
          <cell r="AX240">
            <v>3900</v>
          </cell>
          <cell r="AY240">
            <v>3997.5</v>
          </cell>
          <cell r="AZ240">
            <v>3997.5</v>
          </cell>
          <cell r="BA240">
            <v>3997.5</v>
          </cell>
        </row>
        <row r="247">
          <cell r="R247">
            <v>15.974081336857363</v>
          </cell>
          <cell r="S247">
            <v>15.993485342019545</v>
          </cell>
          <cell r="T247">
            <v>17.464294662991733</v>
          </cell>
          <cell r="U247">
            <v>18.514037536838838</v>
          </cell>
          <cell r="V247">
            <v>18.298988385162982</v>
          </cell>
          <cell r="W247">
            <v>19.830839297332464</v>
          </cell>
          <cell r="X247">
            <v>18.831985624438452</v>
          </cell>
          <cell r="Y247">
            <v>18.890794739851344</v>
          </cell>
          <cell r="Z247">
            <v>19.622994652406419</v>
          </cell>
          <cell r="AA247">
            <v>19.344537815126049</v>
          </cell>
          <cell r="AB247">
            <v>19.434343434343432</v>
          </cell>
          <cell r="AC247">
            <v>19.421296296296298</v>
          </cell>
          <cell r="AD247">
            <v>18.666666666666668</v>
          </cell>
          <cell r="AE247">
            <v>19.018970189701896</v>
          </cell>
          <cell r="AP247">
            <v>17.41578947368421</v>
          </cell>
          <cell r="AQ247">
            <v>17.272727272727273</v>
          </cell>
          <cell r="AR247">
            <v>19.147727272727273</v>
          </cell>
          <cell r="AS247">
            <v>17.600000000000001</v>
          </cell>
        </row>
        <row r="248"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17.220370370370368</v>
          </cell>
          <cell r="AE248">
            <v>18.439024390243901</v>
          </cell>
          <cell r="AF248">
            <v>19.198581560283689</v>
          </cell>
          <cell r="AG248">
            <v>19.094444444444445</v>
          </cell>
          <cell r="AH248">
            <v>19.346764346764349</v>
          </cell>
          <cell r="AI248">
            <v>15.526251526251526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</row>
        <row r="399">
          <cell r="P399" t="str">
            <v>日量</v>
          </cell>
          <cell r="R399" t="str">
            <v>'94/1月</v>
          </cell>
          <cell r="S399" t="str">
            <v>2月</v>
          </cell>
          <cell r="T399" t="str">
            <v>3月</v>
          </cell>
          <cell r="U399" t="str">
            <v>4月</v>
          </cell>
          <cell r="V399" t="str">
            <v>5月</v>
          </cell>
          <cell r="W399" t="str">
            <v>6月</v>
          </cell>
          <cell r="X399" t="str">
            <v>7月</v>
          </cell>
          <cell r="Y399" t="str">
            <v>8月</v>
          </cell>
          <cell r="Z399" t="str">
            <v>9月</v>
          </cell>
          <cell r="AA399" t="str">
            <v>10月</v>
          </cell>
          <cell r="AB399" t="str">
            <v>11月</v>
          </cell>
          <cell r="AC399" t="str">
            <v>12月</v>
          </cell>
          <cell r="AD399" t="str">
            <v>TOTAL</v>
          </cell>
        </row>
        <row r="401">
          <cell r="Q401" t="str">
            <v>30</v>
          </cell>
          <cell r="R401">
            <v>2541.6216216216217</v>
          </cell>
          <cell r="S401">
            <v>2856.5</v>
          </cell>
          <cell r="T401">
            <v>2967.9487179487182</v>
          </cell>
          <cell r="U401">
            <v>2736.1904761904761</v>
          </cell>
          <cell r="V401">
            <v>2999.4117647058824</v>
          </cell>
          <cell r="W401">
            <v>2815.909090909091</v>
          </cell>
          <cell r="X401">
            <v>2972.3809523809523</v>
          </cell>
          <cell r="Y401">
            <v>2920.6060606060605</v>
          </cell>
          <cell r="Z401">
            <v>2798.181818181818</v>
          </cell>
          <cell r="AA401">
            <v>3088.5714285714284</v>
          </cell>
          <cell r="AB401">
            <v>3078.6363636363635</v>
          </cell>
          <cell r="AC401">
            <v>3183.5897435897436</v>
          </cell>
          <cell r="AD401">
            <v>39491.111111111109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2"/>
  <sheetViews>
    <sheetView topLeftCell="O1" workbookViewId="0">
      <selection activeCell="T30" sqref="T30"/>
    </sheetView>
  </sheetViews>
  <sheetFormatPr defaultRowHeight="15.75" x14ac:dyDescent="0.25"/>
  <cols>
    <col min="1" max="1" width="9" style="35"/>
    <col min="2" max="2" width="10.875" style="35" customWidth="1"/>
    <col min="3" max="5" width="12.875" style="35" customWidth="1"/>
    <col min="6" max="16384" width="9" style="35"/>
  </cols>
  <sheetData>
    <row r="2" spans="1:26" x14ac:dyDescent="0.25">
      <c r="A2" s="35" t="s">
        <v>60</v>
      </c>
      <c r="K2" s="35" t="s">
        <v>156</v>
      </c>
    </row>
    <row r="3" spans="1:26" x14ac:dyDescent="0.25">
      <c r="B3" s="35" t="s">
        <v>53</v>
      </c>
      <c r="C3" s="35" t="s">
        <v>54</v>
      </c>
      <c r="D3" s="35" t="s">
        <v>22</v>
      </c>
      <c r="E3" s="35" t="s">
        <v>146</v>
      </c>
      <c r="F3" s="35" t="s">
        <v>55</v>
      </c>
      <c r="G3" s="35" t="s">
        <v>158</v>
      </c>
      <c r="H3" s="35" t="s">
        <v>159</v>
      </c>
      <c r="I3" s="35" t="s">
        <v>161</v>
      </c>
      <c r="J3" s="35" t="s">
        <v>160</v>
      </c>
      <c r="K3" s="35" t="s">
        <v>155</v>
      </c>
      <c r="L3" s="35" t="s">
        <v>61</v>
      </c>
      <c r="O3" s="35" t="s">
        <v>271</v>
      </c>
    </row>
    <row r="4" spans="1:26" x14ac:dyDescent="0.25">
      <c r="A4" s="35" t="s">
        <v>26</v>
      </c>
      <c r="B4" s="36">
        <v>24</v>
      </c>
      <c r="C4" s="36">
        <v>26</v>
      </c>
      <c r="D4" s="36">
        <v>24</v>
      </c>
      <c r="E4" s="36">
        <v>24</v>
      </c>
      <c r="F4" s="36">
        <v>12</v>
      </c>
      <c r="G4" s="36">
        <v>2</v>
      </c>
      <c r="H4" s="36">
        <v>2</v>
      </c>
      <c r="I4" s="36">
        <v>1</v>
      </c>
      <c r="J4" s="36">
        <v>1</v>
      </c>
      <c r="K4" s="36">
        <v>6</v>
      </c>
      <c r="L4" s="36">
        <f>SUM(B4:K4)</f>
        <v>122</v>
      </c>
      <c r="M4" s="62" t="s">
        <v>56</v>
      </c>
      <c r="O4" s="35" t="s">
        <v>272</v>
      </c>
    </row>
    <row r="5" spans="1:26" x14ac:dyDescent="0.25">
      <c r="A5" s="35" t="s">
        <v>27</v>
      </c>
      <c r="B5" s="36">
        <v>24</v>
      </c>
      <c r="C5" s="36">
        <v>26</v>
      </c>
      <c r="D5" s="36">
        <v>24</v>
      </c>
      <c r="E5" s="36">
        <v>24</v>
      </c>
      <c r="F5" s="36">
        <v>12</v>
      </c>
      <c r="G5" s="36">
        <v>2</v>
      </c>
      <c r="H5" s="36">
        <v>2</v>
      </c>
      <c r="I5" s="36">
        <v>1</v>
      </c>
      <c r="J5" s="36">
        <v>1</v>
      </c>
      <c r="K5" s="36">
        <v>6</v>
      </c>
      <c r="L5" s="36">
        <f>SUM(B5:K5)</f>
        <v>122</v>
      </c>
      <c r="M5" s="62"/>
    </row>
    <row r="6" spans="1:26" x14ac:dyDescent="0.25">
      <c r="A6" s="35" t="s">
        <v>28</v>
      </c>
      <c r="B6" s="36">
        <v>24</v>
      </c>
      <c r="C6" s="36">
        <v>26</v>
      </c>
      <c r="D6" s="36">
        <v>24</v>
      </c>
      <c r="E6" s="36">
        <v>24</v>
      </c>
      <c r="F6" s="36">
        <v>12</v>
      </c>
      <c r="G6" s="36">
        <v>2</v>
      </c>
      <c r="H6" s="36">
        <v>2</v>
      </c>
      <c r="I6" s="36">
        <v>1</v>
      </c>
      <c r="J6" s="36">
        <v>1</v>
      </c>
      <c r="K6" s="36">
        <v>6</v>
      </c>
      <c r="L6" s="36">
        <f t="shared" ref="L6:L29" si="0">SUM(B6:K6)</f>
        <v>122</v>
      </c>
      <c r="M6" s="62"/>
    </row>
    <row r="7" spans="1:26" x14ac:dyDescent="0.25">
      <c r="A7" s="35" t="s">
        <v>29</v>
      </c>
      <c r="B7" s="36">
        <v>24</v>
      </c>
      <c r="C7" s="36">
        <v>26</v>
      </c>
      <c r="D7" s="36">
        <v>24</v>
      </c>
      <c r="E7" s="36">
        <v>24</v>
      </c>
      <c r="F7" s="36">
        <v>12</v>
      </c>
      <c r="G7" s="36">
        <v>2</v>
      </c>
      <c r="H7" s="36">
        <v>2</v>
      </c>
      <c r="I7" s="36">
        <v>1</v>
      </c>
      <c r="J7" s="36">
        <v>1</v>
      </c>
      <c r="K7" s="36">
        <v>6</v>
      </c>
      <c r="L7" s="36">
        <f t="shared" si="0"/>
        <v>122</v>
      </c>
      <c r="M7" s="62"/>
      <c r="P7" s="35">
        <v>72</v>
      </c>
      <c r="Q7" s="35">
        <f>P7*45</f>
        <v>3240</v>
      </c>
    </row>
    <row r="8" spans="1:26" x14ac:dyDescent="0.25">
      <c r="A8" s="35" t="s">
        <v>30</v>
      </c>
      <c r="B8" s="36">
        <v>24</v>
      </c>
      <c r="C8" s="36">
        <v>26</v>
      </c>
      <c r="D8" s="36">
        <v>24</v>
      </c>
      <c r="E8" s="36">
        <v>24</v>
      </c>
      <c r="F8" s="36">
        <v>12</v>
      </c>
      <c r="G8" s="36">
        <v>2</v>
      </c>
      <c r="H8" s="36">
        <v>2</v>
      </c>
      <c r="I8" s="36">
        <v>1</v>
      </c>
      <c r="J8" s="36">
        <v>1</v>
      </c>
      <c r="K8" s="36">
        <v>6</v>
      </c>
      <c r="L8" s="36">
        <f t="shared" si="0"/>
        <v>122</v>
      </c>
      <c r="M8" s="62"/>
      <c r="N8" s="36">
        <f>SUM(B4:K15)</f>
        <v>1464</v>
      </c>
      <c r="O8" s="35">
        <f>SUM(K4:K15)*45</f>
        <v>3240</v>
      </c>
    </row>
    <row r="9" spans="1:26" x14ac:dyDescent="0.25">
      <c r="A9" s="35" t="s">
        <v>31</v>
      </c>
      <c r="B9" s="36">
        <v>24</v>
      </c>
      <c r="C9" s="36">
        <v>26</v>
      </c>
      <c r="D9" s="36">
        <v>24</v>
      </c>
      <c r="E9" s="36">
        <v>24</v>
      </c>
      <c r="F9" s="36">
        <v>12</v>
      </c>
      <c r="G9" s="36">
        <v>2</v>
      </c>
      <c r="H9" s="36">
        <v>2</v>
      </c>
      <c r="I9" s="36">
        <v>1</v>
      </c>
      <c r="J9" s="36">
        <v>1</v>
      </c>
      <c r="K9" s="36">
        <v>6</v>
      </c>
      <c r="L9" s="36">
        <f t="shared" si="0"/>
        <v>122</v>
      </c>
      <c r="M9" s="62"/>
    </row>
    <row r="10" spans="1:26" x14ac:dyDescent="0.25">
      <c r="A10" s="35" t="s">
        <v>32</v>
      </c>
      <c r="B10" s="36">
        <v>24</v>
      </c>
      <c r="C10" s="36">
        <v>26</v>
      </c>
      <c r="D10" s="36">
        <v>24</v>
      </c>
      <c r="E10" s="36">
        <v>24</v>
      </c>
      <c r="F10" s="36">
        <v>12</v>
      </c>
      <c r="G10" s="36">
        <v>2</v>
      </c>
      <c r="H10" s="36">
        <v>2</v>
      </c>
      <c r="I10" s="36">
        <v>1</v>
      </c>
      <c r="J10" s="36">
        <v>1</v>
      </c>
      <c r="K10" s="36">
        <v>6</v>
      </c>
      <c r="L10" s="36">
        <f t="shared" si="0"/>
        <v>122</v>
      </c>
      <c r="M10" s="62"/>
    </row>
    <row r="11" spans="1:26" x14ac:dyDescent="0.25">
      <c r="A11" s="35" t="s">
        <v>33</v>
      </c>
      <c r="B11" s="36">
        <v>24</v>
      </c>
      <c r="C11" s="36">
        <v>26</v>
      </c>
      <c r="D11" s="36">
        <v>24</v>
      </c>
      <c r="E11" s="36">
        <v>24</v>
      </c>
      <c r="F11" s="36">
        <v>12</v>
      </c>
      <c r="G11" s="36">
        <v>2</v>
      </c>
      <c r="H11" s="36">
        <v>2</v>
      </c>
      <c r="I11" s="36">
        <v>1</v>
      </c>
      <c r="J11" s="36">
        <v>1</v>
      </c>
      <c r="K11" s="36">
        <v>6</v>
      </c>
      <c r="L11" s="36">
        <f t="shared" si="0"/>
        <v>122</v>
      </c>
      <c r="M11" s="62"/>
    </row>
    <row r="12" spans="1:26" x14ac:dyDescent="0.25">
      <c r="A12" s="35" t="s">
        <v>34</v>
      </c>
      <c r="B12" s="36">
        <v>24</v>
      </c>
      <c r="C12" s="36">
        <v>26</v>
      </c>
      <c r="D12" s="36">
        <v>24</v>
      </c>
      <c r="E12" s="36">
        <v>24</v>
      </c>
      <c r="F12" s="36">
        <v>12</v>
      </c>
      <c r="G12" s="36">
        <v>2</v>
      </c>
      <c r="H12" s="36">
        <v>2</v>
      </c>
      <c r="I12" s="36">
        <v>1</v>
      </c>
      <c r="J12" s="36">
        <v>1</v>
      </c>
      <c r="K12" s="36">
        <v>6</v>
      </c>
      <c r="L12" s="36">
        <f t="shared" si="0"/>
        <v>122</v>
      </c>
      <c r="M12" s="62"/>
      <c r="S12" s="58"/>
      <c r="T12" s="59" t="s">
        <v>210</v>
      </c>
      <c r="U12" s="59" t="s">
        <v>211</v>
      </c>
      <c r="V12" s="59" t="s">
        <v>214</v>
      </c>
      <c r="W12" s="59" t="s">
        <v>215</v>
      </c>
      <c r="X12" s="59" t="s">
        <v>210</v>
      </c>
      <c r="Y12" s="59" t="s">
        <v>211</v>
      </c>
      <c r="Z12" s="59" t="s">
        <v>264</v>
      </c>
    </row>
    <row r="13" spans="1:26" x14ac:dyDescent="0.25">
      <c r="A13" s="35" t="s">
        <v>35</v>
      </c>
      <c r="B13" s="36">
        <v>24</v>
      </c>
      <c r="C13" s="36">
        <v>26</v>
      </c>
      <c r="D13" s="36">
        <v>24</v>
      </c>
      <c r="E13" s="36">
        <v>24</v>
      </c>
      <c r="F13" s="36">
        <v>12</v>
      </c>
      <c r="G13" s="36">
        <v>2</v>
      </c>
      <c r="H13" s="36">
        <v>2</v>
      </c>
      <c r="I13" s="36">
        <v>1</v>
      </c>
      <c r="J13" s="36">
        <v>1</v>
      </c>
      <c r="K13" s="36">
        <v>6</v>
      </c>
      <c r="L13" s="36">
        <f t="shared" si="0"/>
        <v>122</v>
      </c>
      <c r="M13" s="62"/>
      <c r="S13" s="58" t="s">
        <v>206</v>
      </c>
      <c r="T13" s="58">
        <v>1100</v>
      </c>
      <c r="U13" s="58">
        <f>T13/2</f>
        <v>550</v>
      </c>
      <c r="V13" s="58">
        <v>24</v>
      </c>
      <c r="W13" s="58">
        <f>V13/2</f>
        <v>12</v>
      </c>
      <c r="X13" s="60">
        <f>T13/36</f>
        <v>30.555555555555557</v>
      </c>
      <c r="Y13" s="60">
        <f>X13/2</f>
        <v>15.277777777777779</v>
      </c>
      <c r="Z13" s="60">
        <f>U13/W13</f>
        <v>45.833333333333336</v>
      </c>
    </row>
    <row r="14" spans="1:26" x14ac:dyDescent="0.25">
      <c r="A14" s="35" t="s">
        <v>36</v>
      </c>
      <c r="B14" s="36">
        <v>24</v>
      </c>
      <c r="C14" s="36">
        <v>26</v>
      </c>
      <c r="D14" s="36">
        <v>24</v>
      </c>
      <c r="E14" s="36">
        <v>24</v>
      </c>
      <c r="F14" s="36">
        <v>12</v>
      </c>
      <c r="G14" s="36">
        <v>2</v>
      </c>
      <c r="H14" s="36">
        <v>2</v>
      </c>
      <c r="I14" s="36">
        <v>1</v>
      </c>
      <c r="J14" s="36">
        <v>1</v>
      </c>
      <c r="K14" s="36">
        <v>6</v>
      </c>
      <c r="L14" s="36">
        <f t="shared" si="0"/>
        <v>122</v>
      </c>
      <c r="M14" s="62"/>
      <c r="S14" s="58" t="s">
        <v>207</v>
      </c>
      <c r="T14" s="58">
        <v>400</v>
      </c>
      <c r="U14" s="58">
        <f>T14/2</f>
        <v>200</v>
      </c>
      <c r="V14" s="58">
        <v>24</v>
      </c>
      <c r="W14" s="58">
        <f>V14/2</f>
        <v>12</v>
      </c>
      <c r="X14" s="60">
        <f>T14/36</f>
        <v>11.111111111111111</v>
      </c>
      <c r="Y14" s="60">
        <f>X14/2</f>
        <v>5.5555555555555554</v>
      </c>
      <c r="Z14" s="60">
        <f>U14/W14</f>
        <v>16.666666666666668</v>
      </c>
    </row>
    <row r="15" spans="1:26" x14ac:dyDescent="0.25">
      <c r="A15" s="35" t="s">
        <v>37</v>
      </c>
      <c r="B15" s="36">
        <v>24</v>
      </c>
      <c r="C15" s="36">
        <v>26</v>
      </c>
      <c r="D15" s="36">
        <v>24</v>
      </c>
      <c r="E15" s="36">
        <v>24</v>
      </c>
      <c r="F15" s="36">
        <v>12</v>
      </c>
      <c r="G15" s="36">
        <v>2</v>
      </c>
      <c r="H15" s="36">
        <v>2</v>
      </c>
      <c r="I15" s="36">
        <v>1</v>
      </c>
      <c r="J15" s="36">
        <v>1</v>
      </c>
      <c r="K15" s="36">
        <v>6</v>
      </c>
      <c r="L15" s="36">
        <f t="shared" si="0"/>
        <v>122</v>
      </c>
      <c r="M15" s="62"/>
      <c r="S15" s="58" t="s">
        <v>208</v>
      </c>
      <c r="T15" s="58">
        <v>700</v>
      </c>
      <c r="U15" s="58">
        <f>T15/2</f>
        <v>350</v>
      </c>
      <c r="V15" s="58">
        <v>24</v>
      </c>
      <c r="W15" s="58">
        <f>V15/2</f>
        <v>12</v>
      </c>
      <c r="X15" s="60">
        <f>T15/36</f>
        <v>19.444444444444443</v>
      </c>
      <c r="Y15" s="60">
        <f>X15/2</f>
        <v>9.7222222222222214</v>
      </c>
      <c r="Z15" s="60">
        <f>U15/W15</f>
        <v>29.166666666666668</v>
      </c>
    </row>
    <row r="16" spans="1:26" x14ac:dyDescent="0.25">
      <c r="A16" s="35" t="s">
        <v>38</v>
      </c>
      <c r="B16" s="36">
        <v>24</v>
      </c>
      <c r="C16" s="36">
        <v>26</v>
      </c>
      <c r="D16" s="36">
        <v>24</v>
      </c>
      <c r="E16" s="36">
        <v>24</v>
      </c>
      <c r="F16" s="36">
        <v>12</v>
      </c>
      <c r="G16" s="36"/>
      <c r="H16" s="36"/>
      <c r="I16" s="36"/>
      <c r="J16" s="36"/>
      <c r="K16" s="36">
        <v>6</v>
      </c>
      <c r="L16" s="36">
        <f t="shared" si="0"/>
        <v>116</v>
      </c>
      <c r="M16" s="35" t="s">
        <v>58</v>
      </c>
      <c r="N16" s="63">
        <f>SUM(B16:K17)</f>
        <v>232</v>
      </c>
      <c r="O16" s="35">
        <f>SUM(K16:K17)*45</f>
        <v>540</v>
      </c>
      <c r="S16" s="58" t="s">
        <v>209</v>
      </c>
      <c r="T16" s="58">
        <v>1800</v>
      </c>
      <c r="U16" s="58">
        <f>T16/2</f>
        <v>900</v>
      </c>
      <c r="V16" s="58">
        <v>24</v>
      </c>
      <c r="W16" s="58">
        <f>V16/2</f>
        <v>12</v>
      </c>
      <c r="X16" s="60">
        <f>T16/36</f>
        <v>50</v>
      </c>
      <c r="Y16" s="60">
        <f>X16/2</f>
        <v>25</v>
      </c>
      <c r="Z16" s="60">
        <f>U16/W16</f>
        <v>75</v>
      </c>
    </row>
    <row r="17" spans="1:26" x14ac:dyDescent="0.25">
      <c r="A17" s="35" t="s">
        <v>39</v>
      </c>
      <c r="B17" s="36">
        <v>24</v>
      </c>
      <c r="C17" s="36">
        <v>26</v>
      </c>
      <c r="D17" s="36">
        <v>24</v>
      </c>
      <c r="E17" s="36">
        <v>24</v>
      </c>
      <c r="F17" s="36">
        <v>12</v>
      </c>
      <c r="G17" s="36"/>
      <c r="H17" s="36"/>
      <c r="I17" s="36"/>
      <c r="J17" s="36"/>
      <c r="K17" s="36">
        <v>6</v>
      </c>
      <c r="L17" s="36">
        <f t="shared" si="0"/>
        <v>116</v>
      </c>
      <c r="M17" s="35" t="s">
        <v>58</v>
      </c>
      <c r="N17" s="63"/>
      <c r="S17" s="58"/>
      <c r="T17" s="58">
        <v>3949</v>
      </c>
      <c r="U17" s="58">
        <f>T17/2</f>
        <v>1974.5</v>
      </c>
      <c r="V17" s="58">
        <v>96</v>
      </c>
      <c r="W17" s="58">
        <f>V17/2</f>
        <v>48</v>
      </c>
      <c r="X17" s="60">
        <f>T17/36</f>
        <v>109.69444444444444</v>
      </c>
      <c r="Y17" s="60">
        <f>X17/2</f>
        <v>54.847222222222221</v>
      </c>
      <c r="Z17" s="60">
        <f>SUM(Z13:Z16)</f>
        <v>166.66666666666669</v>
      </c>
    </row>
    <row r="18" spans="1:26" x14ac:dyDescent="0.25">
      <c r="A18" s="35" t="s">
        <v>40</v>
      </c>
      <c r="B18" s="36">
        <v>24</v>
      </c>
      <c r="C18" s="36">
        <v>26</v>
      </c>
      <c r="D18" s="36">
        <v>24</v>
      </c>
      <c r="E18" s="36">
        <v>24</v>
      </c>
      <c r="F18" s="36">
        <v>12</v>
      </c>
      <c r="G18" s="36">
        <v>2</v>
      </c>
      <c r="H18" s="36">
        <v>2</v>
      </c>
      <c r="I18" s="36">
        <v>1</v>
      </c>
      <c r="J18" s="36">
        <v>1</v>
      </c>
      <c r="K18" s="36">
        <v>6</v>
      </c>
      <c r="L18" s="36">
        <f t="shared" si="0"/>
        <v>122</v>
      </c>
      <c r="M18" s="62" t="s">
        <v>57</v>
      </c>
      <c r="S18" s="58"/>
      <c r="T18" s="58"/>
      <c r="U18" s="58"/>
      <c r="V18" s="58"/>
      <c r="W18" s="58"/>
      <c r="X18" s="58"/>
      <c r="Y18" s="58"/>
      <c r="Z18" s="60">
        <f>Z17/12</f>
        <v>13.888888888888891</v>
      </c>
    </row>
    <row r="19" spans="1:26" ht="15.75" customHeight="1" x14ac:dyDescent="0.25">
      <c r="A19" s="35" t="s">
        <v>41</v>
      </c>
      <c r="B19" s="36">
        <v>24</v>
      </c>
      <c r="C19" s="36">
        <v>26</v>
      </c>
      <c r="D19" s="36">
        <v>24</v>
      </c>
      <c r="E19" s="36">
        <v>24</v>
      </c>
      <c r="F19" s="36">
        <v>12</v>
      </c>
      <c r="G19" s="36">
        <v>2</v>
      </c>
      <c r="H19" s="36">
        <v>2</v>
      </c>
      <c r="I19" s="36">
        <v>1</v>
      </c>
      <c r="J19" s="36">
        <v>1</v>
      </c>
      <c r="K19" s="36">
        <v>6</v>
      </c>
      <c r="L19" s="36">
        <f t="shared" si="0"/>
        <v>122</v>
      </c>
      <c r="M19" s="62"/>
      <c r="S19" s="61" t="s">
        <v>233</v>
      </c>
      <c r="T19" s="58">
        <v>45</v>
      </c>
      <c r="U19" s="58">
        <v>5</v>
      </c>
      <c r="V19" s="58"/>
      <c r="W19" s="58"/>
      <c r="X19" s="58"/>
      <c r="Y19" s="58"/>
      <c r="Z19" s="58"/>
    </row>
    <row r="20" spans="1:26" ht="15.75" customHeight="1" x14ac:dyDescent="0.25">
      <c r="A20" s="35" t="s">
        <v>42</v>
      </c>
      <c r="B20" s="36">
        <v>24</v>
      </c>
      <c r="C20" s="36">
        <v>26</v>
      </c>
      <c r="D20" s="36">
        <v>24</v>
      </c>
      <c r="E20" s="36">
        <v>24</v>
      </c>
      <c r="F20" s="36">
        <v>12</v>
      </c>
      <c r="G20" s="36">
        <v>2</v>
      </c>
      <c r="H20" s="36">
        <v>2</v>
      </c>
      <c r="I20" s="36">
        <v>1</v>
      </c>
      <c r="J20" s="36">
        <v>1</v>
      </c>
      <c r="K20" s="36">
        <v>6</v>
      </c>
      <c r="L20" s="36">
        <f t="shared" si="0"/>
        <v>122</v>
      </c>
      <c r="M20" s="62"/>
      <c r="S20" s="61"/>
      <c r="T20" s="58"/>
      <c r="U20" s="58"/>
      <c r="V20" s="58"/>
      <c r="W20" s="58"/>
      <c r="X20" s="58"/>
      <c r="Y20" s="58"/>
      <c r="Z20" s="58"/>
    </row>
    <row r="21" spans="1:26" x14ac:dyDescent="0.25">
      <c r="A21" s="35" t="s">
        <v>43</v>
      </c>
      <c r="B21" s="36">
        <v>24</v>
      </c>
      <c r="C21" s="36">
        <v>26</v>
      </c>
      <c r="D21" s="36">
        <v>24</v>
      </c>
      <c r="E21" s="36">
        <v>24</v>
      </c>
      <c r="F21" s="36">
        <v>12</v>
      </c>
      <c r="G21" s="36">
        <v>2</v>
      </c>
      <c r="H21" s="36">
        <v>2</v>
      </c>
      <c r="I21" s="36">
        <v>1</v>
      </c>
      <c r="J21" s="36">
        <v>1</v>
      </c>
      <c r="K21" s="36">
        <v>6</v>
      </c>
      <c r="L21" s="36">
        <f t="shared" si="0"/>
        <v>122</v>
      </c>
      <c r="M21" s="62"/>
    </row>
    <row r="22" spans="1:26" x14ac:dyDescent="0.25">
      <c r="A22" s="35" t="s">
        <v>44</v>
      </c>
      <c r="B22" s="36">
        <v>24</v>
      </c>
      <c r="C22" s="36">
        <v>26</v>
      </c>
      <c r="D22" s="36">
        <v>24</v>
      </c>
      <c r="E22" s="36">
        <v>24</v>
      </c>
      <c r="F22" s="36">
        <v>12</v>
      </c>
      <c r="G22" s="36">
        <v>2</v>
      </c>
      <c r="H22" s="36">
        <v>2</v>
      </c>
      <c r="I22" s="36">
        <v>1</v>
      </c>
      <c r="J22" s="36">
        <v>1</v>
      </c>
      <c r="K22" s="36">
        <v>6</v>
      </c>
      <c r="L22" s="36">
        <f t="shared" si="0"/>
        <v>122</v>
      </c>
      <c r="M22" s="62"/>
      <c r="N22" s="35">
        <f>SUM(B18:K29)</f>
        <v>1464</v>
      </c>
      <c r="O22" s="35">
        <f>SUM(K18:K29)*45</f>
        <v>3240</v>
      </c>
    </row>
    <row r="23" spans="1:26" x14ac:dyDescent="0.25">
      <c r="A23" s="35" t="s">
        <v>45</v>
      </c>
      <c r="B23" s="36">
        <v>24</v>
      </c>
      <c r="C23" s="36">
        <v>26</v>
      </c>
      <c r="D23" s="36">
        <v>24</v>
      </c>
      <c r="E23" s="36">
        <v>24</v>
      </c>
      <c r="F23" s="36">
        <v>12</v>
      </c>
      <c r="G23" s="36">
        <v>2</v>
      </c>
      <c r="H23" s="36">
        <v>2</v>
      </c>
      <c r="I23" s="36">
        <v>1</v>
      </c>
      <c r="J23" s="36">
        <v>1</v>
      </c>
      <c r="K23" s="36">
        <v>6</v>
      </c>
      <c r="L23" s="36">
        <f t="shared" si="0"/>
        <v>122</v>
      </c>
      <c r="M23" s="62"/>
    </row>
    <row r="24" spans="1:26" x14ac:dyDescent="0.25">
      <c r="A24" s="35" t="s">
        <v>46</v>
      </c>
      <c r="B24" s="36">
        <v>24</v>
      </c>
      <c r="C24" s="36">
        <v>26</v>
      </c>
      <c r="D24" s="36">
        <v>24</v>
      </c>
      <c r="E24" s="36">
        <v>24</v>
      </c>
      <c r="F24" s="36">
        <v>12</v>
      </c>
      <c r="G24" s="36">
        <v>2</v>
      </c>
      <c r="H24" s="36">
        <v>2</v>
      </c>
      <c r="I24" s="36">
        <v>1</v>
      </c>
      <c r="J24" s="36">
        <v>1</v>
      </c>
      <c r="K24" s="36">
        <v>6</v>
      </c>
      <c r="L24" s="36">
        <f t="shared" si="0"/>
        <v>122</v>
      </c>
      <c r="M24" s="62"/>
    </row>
    <row r="25" spans="1:26" x14ac:dyDescent="0.25">
      <c r="A25" s="35" t="s">
        <v>47</v>
      </c>
      <c r="B25" s="36">
        <v>24</v>
      </c>
      <c r="C25" s="36">
        <v>26</v>
      </c>
      <c r="D25" s="36">
        <v>24</v>
      </c>
      <c r="E25" s="36">
        <v>24</v>
      </c>
      <c r="F25" s="36">
        <v>12</v>
      </c>
      <c r="G25" s="36">
        <v>2</v>
      </c>
      <c r="H25" s="36">
        <v>2</v>
      </c>
      <c r="I25" s="36">
        <v>1</v>
      </c>
      <c r="J25" s="36">
        <v>1</v>
      </c>
      <c r="K25" s="36">
        <v>6</v>
      </c>
      <c r="L25" s="36">
        <f t="shared" si="0"/>
        <v>122</v>
      </c>
      <c r="M25" s="62"/>
    </row>
    <row r="26" spans="1:26" x14ac:dyDescent="0.25">
      <c r="A26" s="35" t="s">
        <v>48</v>
      </c>
      <c r="B26" s="36">
        <v>24</v>
      </c>
      <c r="C26" s="36">
        <v>26</v>
      </c>
      <c r="D26" s="36">
        <v>24</v>
      </c>
      <c r="E26" s="36">
        <v>24</v>
      </c>
      <c r="F26" s="36">
        <v>12</v>
      </c>
      <c r="G26" s="36">
        <v>2</v>
      </c>
      <c r="H26" s="36">
        <v>2</v>
      </c>
      <c r="I26" s="36">
        <v>1</v>
      </c>
      <c r="J26" s="36">
        <v>1</v>
      </c>
      <c r="K26" s="36">
        <v>6</v>
      </c>
      <c r="L26" s="36">
        <f t="shared" si="0"/>
        <v>122</v>
      </c>
      <c r="M26" s="62"/>
    </row>
    <row r="27" spans="1:26" x14ac:dyDescent="0.25">
      <c r="A27" s="35" t="s">
        <v>49</v>
      </c>
      <c r="B27" s="36">
        <v>24</v>
      </c>
      <c r="C27" s="36">
        <v>26</v>
      </c>
      <c r="D27" s="36">
        <v>24</v>
      </c>
      <c r="E27" s="36">
        <v>24</v>
      </c>
      <c r="F27" s="36">
        <v>12</v>
      </c>
      <c r="G27" s="36">
        <v>2</v>
      </c>
      <c r="H27" s="36">
        <v>2</v>
      </c>
      <c r="I27" s="36">
        <v>1</v>
      </c>
      <c r="J27" s="36">
        <v>1</v>
      </c>
      <c r="K27" s="36">
        <v>6</v>
      </c>
      <c r="L27" s="36">
        <f t="shared" si="0"/>
        <v>122</v>
      </c>
      <c r="M27" s="62"/>
    </row>
    <row r="28" spans="1:26" x14ac:dyDescent="0.25">
      <c r="A28" s="35" t="s">
        <v>50</v>
      </c>
      <c r="B28" s="36">
        <v>24</v>
      </c>
      <c r="C28" s="36">
        <v>26</v>
      </c>
      <c r="D28" s="36">
        <v>24</v>
      </c>
      <c r="E28" s="36">
        <v>24</v>
      </c>
      <c r="F28" s="36">
        <v>12</v>
      </c>
      <c r="G28" s="36">
        <v>2</v>
      </c>
      <c r="H28" s="36">
        <v>2</v>
      </c>
      <c r="I28" s="36">
        <v>1</v>
      </c>
      <c r="J28" s="36">
        <v>1</v>
      </c>
      <c r="K28" s="36">
        <v>6</v>
      </c>
      <c r="L28" s="36">
        <f t="shared" si="0"/>
        <v>122</v>
      </c>
      <c r="M28" s="62"/>
    </row>
    <row r="29" spans="1:26" x14ac:dyDescent="0.25">
      <c r="A29" s="35" t="s">
        <v>51</v>
      </c>
      <c r="B29" s="36">
        <v>24</v>
      </c>
      <c r="C29" s="36">
        <v>26</v>
      </c>
      <c r="D29" s="36">
        <v>24</v>
      </c>
      <c r="E29" s="36">
        <v>24</v>
      </c>
      <c r="F29" s="36">
        <v>12</v>
      </c>
      <c r="G29" s="36">
        <v>2</v>
      </c>
      <c r="H29" s="36">
        <v>2</v>
      </c>
      <c r="I29" s="36">
        <v>1</v>
      </c>
      <c r="J29" s="36">
        <v>1</v>
      </c>
      <c r="K29" s="36">
        <v>6</v>
      </c>
      <c r="L29" s="36">
        <f t="shared" si="0"/>
        <v>122</v>
      </c>
      <c r="M29" s="62"/>
    </row>
    <row r="30" spans="1:26" x14ac:dyDescent="0.25">
      <c r="A30" s="35" t="s">
        <v>52</v>
      </c>
      <c r="B30" s="36">
        <v>24</v>
      </c>
      <c r="C30" s="36">
        <v>26</v>
      </c>
      <c r="D30" s="36">
        <v>24</v>
      </c>
      <c r="E30" s="36">
        <v>24</v>
      </c>
      <c r="F30" s="36">
        <v>12</v>
      </c>
      <c r="G30" s="36"/>
      <c r="H30" s="36"/>
      <c r="I30" s="36"/>
      <c r="J30" s="36"/>
      <c r="K30" s="36">
        <v>6</v>
      </c>
      <c r="L30" s="36">
        <f>SUM(B30:K30)</f>
        <v>116</v>
      </c>
      <c r="M30" s="35" t="s">
        <v>58</v>
      </c>
      <c r="N30" s="35">
        <f>SUM(B30:K30)</f>
        <v>116</v>
      </c>
      <c r="O30" s="35">
        <f>SUM(K30)*45</f>
        <v>270</v>
      </c>
    </row>
    <row r="32" spans="1:26" x14ac:dyDescent="0.25">
      <c r="B32" s="35">
        <f>SUM(B4:B30)</f>
        <v>648</v>
      </c>
      <c r="C32" s="35">
        <f t="shared" ref="C32:K32" si="1">SUM(C4:C30)</f>
        <v>702</v>
      </c>
      <c r="D32" s="35">
        <f t="shared" si="1"/>
        <v>648</v>
      </c>
      <c r="E32" s="35">
        <f t="shared" si="1"/>
        <v>648</v>
      </c>
      <c r="F32" s="35">
        <f t="shared" si="1"/>
        <v>324</v>
      </c>
      <c r="G32" s="35">
        <f t="shared" si="1"/>
        <v>48</v>
      </c>
      <c r="H32" s="35">
        <f t="shared" si="1"/>
        <v>48</v>
      </c>
      <c r="I32" s="35">
        <f t="shared" si="1"/>
        <v>24</v>
      </c>
      <c r="J32" s="35">
        <f t="shared" si="1"/>
        <v>24</v>
      </c>
      <c r="K32" s="35">
        <f t="shared" si="1"/>
        <v>162</v>
      </c>
      <c r="L32" s="35">
        <f>SUM(L4:L30)</f>
        <v>3276</v>
      </c>
      <c r="N32" s="35">
        <f>SUM(N4:N30)</f>
        <v>3276</v>
      </c>
      <c r="O32" s="35">
        <f>SUM(O4:O30)</f>
        <v>7290</v>
      </c>
    </row>
  </sheetData>
  <mergeCells count="4">
    <mergeCell ref="S19:S20"/>
    <mergeCell ref="M4:M15"/>
    <mergeCell ref="M18:M29"/>
    <mergeCell ref="N16:N17"/>
  </mergeCells>
  <phoneticPr fontId="3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showGridLines="0" topLeftCell="A4" zoomScaleNormal="100" zoomScaleSheetLayoutView="100" workbookViewId="0">
      <selection activeCell="F8" sqref="F8"/>
    </sheetView>
  </sheetViews>
  <sheetFormatPr defaultRowHeight="13.5" x14ac:dyDescent="0.15"/>
  <cols>
    <col min="1" max="1" width="5" style="1" customWidth="1"/>
    <col min="2" max="2" width="5.75" style="1" customWidth="1"/>
    <col min="3" max="3" width="5" style="1" customWidth="1"/>
    <col min="4" max="4" width="4.875" style="1" customWidth="1"/>
    <col min="5" max="5" width="11.75" style="1" customWidth="1"/>
    <col min="6" max="7" width="10.125" style="1" customWidth="1"/>
    <col min="8" max="8" width="9.5" style="1" customWidth="1"/>
    <col min="9" max="9" width="7.125" style="1" customWidth="1"/>
    <col min="10" max="10" width="10.625" style="1" customWidth="1"/>
    <col min="11" max="11" width="11.625" style="1" customWidth="1"/>
    <col min="12" max="12" width="10.75" style="1" customWidth="1"/>
    <col min="13" max="15" width="10.375" style="1" customWidth="1"/>
    <col min="16" max="16" width="0.5" style="1" customWidth="1"/>
    <col min="17" max="16384" width="9" style="1"/>
  </cols>
  <sheetData>
    <row r="1" spans="1:16" x14ac:dyDescent="0.15">
      <c r="G1" s="82" t="s">
        <v>13</v>
      </c>
      <c r="H1" s="82"/>
      <c r="I1" s="82"/>
      <c r="J1" s="82"/>
      <c r="K1" s="82"/>
      <c r="M1" s="15" t="s">
        <v>7</v>
      </c>
      <c r="N1" s="15" t="s">
        <v>9</v>
      </c>
      <c r="O1" s="15" t="s">
        <v>8</v>
      </c>
    </row>
    <row r="2" spans="1:16" ht="18.75" customHeight="1" x14ac:dyDescent="0.15">
      <c r="A2" s="67" t="s">
        <v>0</v>
      </c>
      <c r="B2" s="68"/>
      <c r="C2" s="69"/>
      <c r="D2" s="67" t="s">
        <v>87</v>
      </c>
      <c r="E2" s="69"/>
      <c r="G2" s="82"/>
      <c r="H2" s="82"/>
      <c r="I2" s="82"/>
      <c r="J2" s="82"/>
      <c r="K2" s="82"/>
      <c r="M2" s="79"/>
      <c r="N2" s="79"/>
      <c r="O2" s="79"/>
    </row>
    <row r="3" spans="1:16" ht="16.5" customHeight="1" x14ac:dyDescent="0.15">
      <c r="A3" s="67" t="s">
        <v>1</v>
      </c>
      <c r="B3" s="68"/>
      <c r="C3" s="69"/>
      <c r="D3" s="80" t="s">
        <v>88</v>
      </c>
      <c r="E3" s="81"/>
      <c r="H3" s="2" t="s">
        <v>21</v>
      </c>
      <c r="M3" s="79"/>
      <c r="N3" s="79"/>
      <c r="O3" s="79"/>
    </row>
    <row r="4" spans="1:16" ht="3" customHeight="1" x14ac:dyDescent="0.15">
      <c r="G4" s="3"/>
      <c r="H4" s="3"/>
      <c r="I4" s="3"/>
      <c r="J4" s="3"/>
      <c r="K4" s="3"/>
    </row>
    <row r="5" spans="1:16" ht="19.5" customHeight="1" x14ac:dyDescent="0.15">
      <c r="A5" s="76" t="s">
        <v>11</v>
      </c>
      <c r="B5" s="77"/>
      <c r="C5" s="78"/>
      <c r="D5" s="89" t="s">
        <v>266</v>
      </c>
      <c r="E5" s="90"/>
      <c r="F5" s="90"/>
      <c r="G5" s="91"/>
      <c r="H5" s="17" t="s">
        <v>14</v>
      </c>
      <c r="I5" s="15"/>
      <c r="J5" s="34" t="s">
        <v>15</v>
      </c>
      <c r="K5" s="19">
        <v>1975</v>
      </c>
      <c r="L5" s="34" t="s">
        <v>16</v>
      </c>
      <c r="M5" s="19">
        <v>167</v>
      </c>
      <c r="N5" s="34" t="s">
        <v>17</v>
      </c>
      <c r="O5" s="20">
        <f>IF(OR(K5="",M5=""),"",K5/M5)</f>
        <v>11.826347305389222</v>
      </c>
    </row>
    <row r="6" spans="1:16" ht="19.5" customHeight="1" x14ac:dyDescent="0.15">
      <c r="A6" s="15" t="s">
        <v>2</v>
      </c>
      <c r="B6" s="67" t="s">
        <v>10</v>
      </c>
      <c r="C6" s="68"/>
      <c r="D6" s="68"/>
      <c r="E6" s="69"/>
      <c r="F6" s="15" t="s">
        <v>12</v>
      </c>
      <c r="G6" s="15" t="s">
        <v>19</v>
      </c>
      <c r="H6" s="15" t="s">
        <v>20</v>
      </c>
      <c r="I6" s="76" t="s">
        <v>18</v>
      </c>
      <c r="J6" s="78"/>
      <c r="K6" s="21">
        <f>IF(OR(O5="",F32="",G32=""),"",(F32+G32)*O5/60/460)</f>
        <v>0.50390523301223633</v>
      </c>
      <c r="L6" s="15" t="s">
        <v>3</v>
      </c>
      <c r="M6" s="15" t="s">
        <v>189</v>
      </c>
      <c r="N6" s="15" t="s">
        <v>6</v>
      </c>
      <c r="O6" s="15" t="s">
        <v>189</v>
      </c>
    </row>
    <row r="7" spans="1:16" ht="19.7" customHeight="1" x14ac:dyDescent="0.15">
      <c r="A7" s="15">
        <v>1</v>
      </c>
      <c r="B7" s="73" t="s">
        <v>265</v>
      </c>
      <c r="C7" s="74"/>
      <c r="D7" s="74"/>
      <c r="E7" s="75"/>
      <c r="F7" s="26"/>
      <c r="G7" s="27">
        <v>60</v>
      </c>
      <c r="H7" s="22">
        <f>SUM(F7:G7)</f>
        <v>60</v>
      </c>
      <c r="I7" s="16" t="s">
        <v>4</v>
      </c>
      <c r="J7" s="4"/>
      <c r="K7" s="4"/>
      <c r="L7" s="4"/>
      <c r="M7" s="4"/>
      <c r="N7" s="4"/>
      <c r="O7" s="5"/>
      <c r="P7" s="4"/>
    </row>
    <row r="8" spans="1:16" ht="19.7" customHeight="1" x14ac:dyDescent="0.15">
      <c r="A8" s="15">
        <v>2</v>
      </c>
      <c r="B8" s="73" t="s">
        <v>247</v>
      </c>
      <c r="C8" s="74"/>
      <c r="D8" s="74"/>
      <c r="E8" s="75"/>
      <c r="F8" s="26">
        <v>1080</v>
      </c>
      <c r="G8" s="27"/>
      <c r="H8" s="22">
        <f>H7+F8+G8</f>
        <v>1140</v>
      </c>
      <c r="I8" s="9"/>
      <c r="J8" s="4"/>
      <c r="K8" s="4"/>
      <c r="L8" s="4"/>
      <c r="M8" s="4"/>
      <c r="N8" s="4"/>
      <c r="O8" s="5"/>
      <c r="P8" s="4"/>
    </row>
    <row r="9" spans="1:16" ht="19.7" customHeight="1" x14ac:dyDescent="0.15">
      <c r="A9" s="15">
        <v>3</v>
      </c>
      <c r="B9" s="73" t="s">
        <v>263</v>
      </c>
      <c r="C9" s="74"/>
      <c r="D9" s="74"/>
      <c r="E9" s="75"/>
      <c r="F9" s="26">
        <v>36</v>
      </c>
      <c r="G9" s="26"/>
      <c r="H9" s="22">
        <f>H8+F9+G9</f>
        <v>1176</v>
      </c>
      <c r="I9" s="9"/>
      <c r="J9" s="6"/>
      <c r="K9" s="6"/>
      <c r="L9" s="6"/>
      <c r="M9" s="6"/>
      <c r="N9" s="6"/>
      <c r="O9" s="11"/>
      <c r="P9" s="6"/>
    </row>
    <row r="10" spans="1:16" ht="19.7" customHeight="1" x14ac:dyDescent="0.15">
      <c r="A10" s="15">
        <v>4</v>
      </c>
      <c r="B10" s="73"/>
      <c r="C10" s="74"/>
      <c r="D10" s="74"/>
      <c r="E10" s="75"/>
      <c r="F10" s="26"/>
      <c r="G10" s="27"/>
      <c r="H10" s="22"/>
      <c r="I10" s="9"/>
      <c r="J10" s="4"/>
      <c r="K10" s="4"/>
      <c r="L10" s="4"/>
      <c r="M10" s="4"/>
      <c r="N10" s="4"/>
      <c r="O10" s="5"/>
      <c r="P10" s="4"/>
    </row>
    <row r="11" spans="1:16" ht="19.7" customHeight="1" x14ac:dyDescent="0.15">
      <c r="A11" s="15">
        <v>5</v>
      </c>
      <c r="B11" s="73"/>
      <c r="C11" s="74"/>
      <c r="D11" s="74"/>
      <c r="E11" s="75"/>
      <c r="F11" s="26"/>
      <c r="G11" s="27"/>
      <c r="H11" s="22"/>
      <c r="I11" s="9"/>
      <c r="J11" s="4"/>
      <c r="K11" s="4"/>
      <c r="L11" s="4"/>
      <c r="M11" s="4"/>
      <c r="N11" s="4"/>
      <c r="O11" s="5"/>
    </row>
    <row r="12" spans="1:16" ht="19.7" customHeight="1" x14ac:dyDescent="0.15">
      <c r="A12" s="15">
        <v>6</v>
      </c>
      <c r="B12" s="73"/>
      <c r="C12" s="74"/>
      <c r="D12" s="74"/>
      <c r="E12" s="75"/>
      <c r="F12" s="26"/>
      <c r="G12" s="26"/>
      <c r="H12" s="22"/>
      <c r="I12" s="9"/>
      <c r="J12" s="4"/>
      <c r="K12" s="4"/>
      <c r="L12" s="4"/>
      <c r="M12" s="4"/>
      <c r="N12" s="4"/>
      <c r="O12" s="5"/>
    </row>
    <row r="13" spans="1:16" ht="19.7" customHeight="1" x14ac:dyDescent="0.15">
      <c r="A13" s="15">
        <v>7</v>
      </c>
      <c r="B13" s="73"/>
      <c r="C13" s="74"/>
      <c r="D13" s="74"/>
      <c r="E13" s="75"/>
      <c r="F13" s="26"/>
      <c r="G13" s="27"/>
      <c r="H13" s="22"/>
      <c r="I13" s="9"/>
      <c r="J13" s="4"/>
      <c r="K13" s="4"/>
      <c r="L13" s="4"/>
      <c r="M13" s="4"/>
      <c r="N13" s="4"/>
      <c r="O13" s="5"/>
    </row>
    <row r="14" spans="1:16" ht="19.7" customHeight="1" x14ac:dyDescent="0.15">
      <c r="A14" s="15">
        <v>8</v>
      </c>
      <c r="B14" s="73"/>
      <c r="C14" s="74"/>
      <c r="D14" s="74"/>
      <c r="E14" s="75"/>
      <c r="F14" s="26"/>
      <c r="G14" s="27"/>
      <c r="H14" s="22"/>
      <c r="I14" s="9"/>
      <c r="J14" s="4"/>
      <c r="K14" s="4"/>
      <c r="L14" s="4"/>
      <c r="M14" s="4"/>
      <c r="N14" s="4"/>
      <c r="O14" s="5"/>
    </row>
    <row r="15" spans="1:16" ht="19.7" customHeight="1" x14ac:dyDescent="0.15">
      <c r="A15" s="15">
        <v>9</v>
      </c>
      <c r="B15" s="73"/>
      <c r="C15" s="74"/>
      <c r="D15" s="74"/>
      <c r="E15" s="75"/>
      <c r="F15" s="28"/>
      <c r="G15" s="26"/>
      <c r="H15" s="22"/>
      <c r="I15" s="9"/>
      <c r="J15" s="4"/>
      <c r="K15" s="4"/>
      <c r="L15" s="4"/>
      <c r="M15" s="4"/>
      <c r="N15" s="4"/>
      <c r="O15" s="5"/>
    </row>
    <row r="16" spans="1:16" ht="19.7" customHeight="1" x14ac:dyDescent="0.15">
      <c r="A16" s="15">
        <v>10</v>
      </c>
      <c r="B16" s="73"/>
      <c r="C16" s="74"/>
      <c r="D16" s="74"/>
      <c r="E16" s="75"/>
      <c r="F16" s="26"/>
      <c r="G16" s="26"/>
      <c r="H16" s="22"/>
      <c r="I16" s="9"/>
      <c r="J16" s="4"/>
      <c r="K16" s="4"/>
      <c r="L16" s="4"/>
      <c r="M16" s="4"/>
      <c r="N16" s="4"/>
      <c r="O16" s="5"/>
    </row>
    <row r="17" spans="1:15" ht="19.7" customHeight="1" x14ac:dyDescent="0.15">
      <c r="A17" s="15">
        <v>11</v>
      </c>
      <c r="B17" s="73"/>
      <c r="C17" s="74"/>
      <c r="D17" s="74"/>
      <c r="E17" s="75"/>
      <c r="F17" s="26"/>
      <c r="G17" s="27"/>
      <c r="H17" s="22"/>
      <c r="I17" s="9"/>
      <c r="J17" s="4"/>
      <c r="K17" s="4"/>
      <c r="L17" s="4"/>
      <c r="M17" s="4"/>
      <c r="N17" s="4"/>
      <c r="O17" s="5"/>
    </row>
    <row r="18" spans="1:15" ht="19.7" customHeight="1" x14ac:dyDescent="0.15">
      <c r="A18" s="15">
        <v>12</v>
      </c>
      <c r="B18" s="73"/>
      <c r="C18" s="74"/>
      <c r="D18" s="74"/>
      <c r="E18" s="75"/>
      <c r="F18" s="27"/>
      <c r="G18" s="26"/>
      <c r="H18" s="22"/>
      <c r="I18" s="9"/>
      <c r="J18" s="4"/>
      <c r="K18" s="4"/>
      <c r="L18" s="4"/>
      <c r="M18" s="4"/>
      <c r="N18" s="4"/>
      <c r="O18" s="5"/>
    </row>
    <row r="19" spans="1:15" ht="19.7" customHeight="1" x14ac:dyDescent="0.15">
      <c r="A19" s="15">
        <v>13</v>
      </c>
      <c r="B19" s="64"/>
      <c r="C19" s="65"/>
      <c r="D19" s="65"/>
      <c r="E19" s="66"/>
      <c r="F19" s="27"/>
      <c r="G19" s="27"/>
      <c r="H19" s="22"/>
      <c r="I19" s="9"/>
      <c r="J19" s="4"/>
      <c r="K19" s="4"/>
      <c r="L19" s="4"/>
      <c r="M19" s="4"/>
      <c r="N19" s="4"/>
      <c r="O19" s="5"/>
    </row>
    <row r="20" spans="1:15" ht="19.7" customHeight="1" x14ac:dyDescent="0.15">
      <c r="A20" s="15"/>
      <c r="B20" s="64"/>
      <c r="C20" s="65"/>
      <c r="D20" s="65"/>
      <c r="E20" s="66"/>
      <c r="F20" s="27"/>
      <c r="G20" s="27"/>
      <c r="H20" s="15"/>
      <c r="I20" s="9"/>
      <c r="J20" s="4"/>
      <c r="K20" s="4"/>
      <c r="L20" s="4"/>
      <c r="M20" s="4"/>
      <c r="N20" s="4"/>
      <c r="O20" s="5"/>
    </row>
    <row r="21" spans="1:15" ht="19.7" customHeight="1" x14ac:dyDescent="0.15">
      <c r="A21" s="15"/>
      <c r="B21" s="64"/>
      <c r="C21" s="65"/>
      <c r="D21" s="65"/>
      <c r="E21" s="66"/>
      <c r="F21" s="27"/>
      <c r="G21" s="27"/>
      <c r="H21" s="15"/>
      <c r="I21" s="9"/>
      <c r="J21" s="4"/>
      <c r="K21" s="4"/>
      <c r="L21" s="4"/>
      <c r="M21" s="4"/>
      <c r="N21" s="4"/>
      <c r="O21" s="5"/>
    </row>
    <row r="22" spans="1:15" ht="19.7" customHeight="1" x14ac:dyDescent="0.15">
      <c r="A22" s="15"/>
      <c r="B22" s="70"/>
      <c r="C22" s="71"/>
      <c r="D22" s="71"/>
      <c r="E22" s="72"/>
      <c r="F22" s="27"/>
      <c r="G22" s="27"/>
      <c r="H22" s="15"/>
      <c r="I22" s="9"/>
      <c r="J22" s="4"/>
      <c r="K22" s="4"/>
      <c r="L22" s="4"/>
      <c r="M22" s="4"/>
      <c r="N22" s="4"/>
      <c r="O22" s="5"/>
    </row>
    <row r="23" spans="1:15" ht="19.7" customHeight="1" x14ac:dyDescent="0.15">
      <c r="A23" s="15"/>
      <c r="B23" s="70"/>
      <c r="C23" s="71"/>
      <c r="D23" s="71"/>
      <c r="E23" s="72"/>
      <c r="F23" s="30"/>
      <c r="G23" s="30"/>
      <c r="H23" s="15"/>
      <c r="I23" s="9"/>
      <c r="J23" s="4"/>
      <c r="K23" s="4"/>
      <c r="L23" s="4"/>
      <c r="M23" s="4"/>
      <c r="N23" s="4"/>
      <c r="O23" s="5"/>
    </row>
    <row r="24" spans="1:15" ht="19.7" customHeight="1" x14ac:dyDescent="0.15">
      <c r="A24" s="15"/>
      <c r="B24" s="70"/>
      <c r="C24" s="71"/>
      <c r="D24" s="71"/>
      <c r="E24" s="72"/>
      <c r="F24" s="27"/>
      <c r="G24" s="27"/>
      <c r="H24" s="15"/>
      <c r="I24" s="9"/>
      <c r="J24" s="4"/>
      <c r="K24" s="4"/>
      <c r="L24" s="4"/>
      <c r="M24" s="4"/>
      <c r="N24" s="4"/>
      <c r="O24" s="5"/>
    </row>
    <row r="25" spans="1:15" ht="19.7" customHeight="1" x14ac:dyDescent="0.15">
      <c r="A25" s="15"/>
      <c r="B25" s="70"/>
      <c r="C25" s="71"/>
      <c r="D25" s="71"/>
      <c r="E25" s="72"/>
      <c r="F25" s="27"/>
      <c r="G25" s="27"/>
      <c r="H25" s="15"/>
      <c r="I25" s="9"/>
      <c r="J25" s="4"/>
      <c r="K25" s="4"/>
      <c r="L25" s="4"/>
      <c r="M25" s="4"/>
      <c r="N25" s="4"/>
      <c r="O25" s="5"/>
    </row>
    <row r="26" spans="1:15" ht="19.7" customHeight="1" x14ac:dyDescent="0.15">
      <c r="A26" s="15"/>
      <c r="B26" s="70"/>
      <c r="C26" s="71"/>
      <c r="D26" s="71"/>
      <c r="E26" s="72"/>
      <c r="F26" s="27"/>
      <c r="G26" s="27"/>
      <c r="H26" s="15"/>
      <c r="I26" s="9"/>
      <c r="J26" s="4"/>
      <c r="K26" s="4"/>
      <c r="L26" s="4"/>
      <c r="M26" s="4"/>
      <c r="N26" s="4"/>
      <c r="O26" s="5"/>
    </row>
    <row r="27" spans="1:15" ht="19.7" customHeight="1" x14ac:dyDescent="0.15">
      <c r="A27" s="15"/>
      <c r="B27" s="64"/>
      <c r="C27" s="65"/>
      <c r="D27" s="65"/>
      <c r="E27" s="66"/>
      <c r="F27" s="27"/>
      <c r="G27" s="27"/>
      <c r="H27" s="15"/>
      <c r="I27" s="9"/>
      <c r="J27" s="4"/>
      <c r="K27" s="4"/>
      <c r="L27" s="4"/>
      <c r="M27" s="4"/>
      <c r="N27" s="4"/>
      <c r="O27" s="5"/>
    </row>
    <row r="28" spans="1:15" ht="19.7" customHeight="1" x14ac:dyDescent="0.15">
      <c r="A28" s="15"/>
      <c r="B28" s="64"/>
      <c r="C28" s="65"/>
      <c r="D28" s="65"/>
      <c r="E28" s="66"/>
      <c r="F28" s="27"/>
      <c r="G28" s="27"/>
      <c r="H28" s="15"/>
      <c r="I28" s="9"/>
      <c r="J28" s="4"/>
      <c r="K28" s="4"/>
      <c r="L28" s="4"/>
      <c r="M28" s="4"/>
      <c r="N28" s="4"/>
      <c r="O28" s="5"/>
    </row>
    <row r="29" spans="1:15" ht="19.7" customHeight="1" x14ac:dyDescent="0.15">
      <c r="A29" s="15"/>
      <c r="B29" s="64"/>
      <c r="C29" s="65"/>
      <c r="D29" s="65"/>
      <c r="E29" s="66"/>
      <c r="F29" s="27"/>
      <c r="G29" s="27"/>
      <c r="H29" s="15"/>
      <c r="I29" s="9"/>
      <c r="J29" s="4"/>
      <c r="K29" s="4"/>
      <c r="L29" s="4"/>
      <c r="M29" s="4"/>
      <c r="N29" s="4"/>
      <c r="O29" s="5"/>
    </row>
    <row r="30" spans="1:15" ht="19.7" customHeight="1" x14ac:dyDescent="0.15">
      <c r="A30" s="15"/>
      <c r="B30" s="64"/>
      <c r="C30" s="65"/>
      <c r="D30" s="65"/>
      <c r="E30" s="66"/>
      <c r="F30" s="27"/>
      <c r="G30" s="27"/>
      <c r="H30" s="15"/>
      <c r="I30" s="9"/>
      <c r="J30" s="4"/>
      <c r="K30" s="4"/>
      <c r="L30" s="4"/>
      <c r="M30" s="4"/>
      <c r="N30" s="4"/>
      <c r="O30" s="5"/>
    </row>
    <row r="31" spans="1:15" ht="19.7" customHeight="1" x14ac:dyDescent="0.15">
      <c r="A31" s="15"/>
      <c r="B31" s="64"/>
      <c r="C31" s="65"/>
      <c r="D31" s="65"/>
      <c r="E31" s="66"/>
      <c r="F31" s="27"/>
      <c r="G31" s="27"/>
      <c r="H31" s="15"/>
      <c r="I31" s="9"/>
      <c r="J31" s="4"/>
      <c r="K31" s="4"/>
      <c r="L31" s="4"/>
      <c r="M31" s="4"/>
      <c r="N31" s="4"/>
      <c r="O31" s="5"/>
    </row>
    <row r="32" spans="1:15" ht="20.100000000000001" customHeight="1" x14ac:dyDescent="0.15">
      <c r="A32" s="67" t="s">
        <v>5</v>
      </c>
      <c r="B32" s="68"/>
      <c r="C32" s="68"/>
      <c r="D32" s="68"/>
      <c r="E32" s="69"/>
      <c r="F32" s="31">
        <f>SUM(F7:F31)</f>
        <v>1116</v>
      </c>
      <c r="G32" s="31">
        <f>SUM(G7:G31)</f>
        <v>60</v>
      </c>
      <c r="H32" s="15"/>
      <c r="I32" s="10"/>
      <c r="J32" s="3"/>
      <c r="K32" s="3"/>
      <c r="L32" s="3"/>
      <c r="M32" s="3"/>
      <c r="N32" s="3"/>
      <c r="O32" s="7"/>
    </row>
    <row r="33" spans="1:8" ht="2.25" customHeight="1" x14ac:dyDescent="0.15">
      <c r="A33" s="8"/>
      <c r="B33" s="8"/>
      <c r="C33" s="8"/>
      <c r="D33" s="8"/>
      <c r="E33" s="8"/>
      <c r="F33" s="8"/>
      <c r="G33" s="8"/>
      <c r="H33" s="4"/>
    </row>
  </sheetData>
  <mergeCells count="38">
    <mergeCell ref="O2:O3"/>
    <mergeCell ref="A3:C3"/>
    <mergeCell ref="D3:E3"/>
    <mergeCell ref="G1:K2"/>
    <mergeCell ref="A2:C2"/>
    <mergeCell ref="D2:E2"/>
    <mergeCell ref="M2:M3"/>
    <mergeCell ref="N2:N3"/>
    <mergeCell ref="B14:E14"/>
    <mergeCell ref="A5:C5"/>
    <mergeCell ref="D5:G5"/>
    <mergeCell ref="B6:E6"/>
    <mergeCell ref="I6:J6"/>
    <mergeCell ref="B7:E7"/>
    <mergeCell ref="B8:E8"/>
    <mergeCell ref="B9:E9"/>
    <mergeCell ref="B10:E10"/>
    <mergeCell ref="B11:E11"/>
    <mergeCell ref="B12:E12"/>
    <mergeCell ref="B13:E13"/>
    <mergeCell ref="B25:E25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32:E32"/>
    <mergeCell ref="B26:E26"/>
    <mergeCell ref="B27:E27"/>
    <mergeCell ref="B28:E28"/>
    <mergeCell ref="B29:E29"/>
    <mergeCell ref="B30:E30"/>
    <mergeCell ref="B31:E31"/>
  </mergeCells>
  <phoneticPr fontId="3"/>
  <printOptions horizontalCentered="1" verticalCentered="1"/>
  <pageMargins left="0" right="0" top="0" bottom="0" header="0" footer="0"/>
  <pageSetup paperSize="9" orientation="landscape" r:id="rId1"/>
  <headerFooter alignWithMargins="0"/>
  <colBreaks count="1" manualBreakCount="1">
    <brk id="16" max="104857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showGridLines="0" topLeftCell="A4" zoomScaleNormal="100" zoomScaleSheetLayoutView="100" workbookViewId="0">
      <selection activeCell="B6" sqref="B6:E6"/>
    </sheetView>
  </sheetViews>
  <sheetFormatPr defaultRowHeight="13.5" x14ac:dyDescent="0.15"/>
  <cols>
    <col min="1" max="1" width="5" style="38" customWidth="1"/>
    <col min="2" max="2" width="5.75" style="38" customWidth="1"/>
    <col min="3" max="3" width="5" style="38" customWidth="1"/>
    <col min="4" max="4" width="4.875" style="38" customWidth="1"/>
    <col min="5" max="5" width="11.75" style="38" customWidth="1"/>
    <col min="6" max="7" width="10.125" style="38" customWidth="1"/>
    <col min="8" max="8" width="9.5" style="38" customWidth="1"/>
    <col min="9" max="9" width="7.125" style="38" customWidth="1"/>
    <col min="10" max="10" width="10.625" style="38" customWidth="1"/>
    <col min="11" max="11" width="11.625" style="38" customWidth="1"/>
    <col min="12" max="12" width="10.75" style="38" customWidth="1"/>
    <col min="13" max="15" width="10.375" style="38" customWidth="1"/>
    <col min="16" max="16" width="0.5" style="38" customWidth="1"/>
    <col min="17" max="16384" width="9" style="38"/>
  </cols>
  <sheetData>
    <row r="1" spans="1:16" x14ac:dyDescent="0.15">
      <c r="G1" s="101" t="s">
        <v>13</v>
      </c>
      <c r="H1" s="101"/>
      <c r="I1" s="101"/>
      <c r="J1" s="101"/>
      <c r="K1" s="101"/>
      <c r="M1" s="39" t="s">
        <v>7</v>
      </c>
      <c r="N1" s="39" t="s">
        <v>9</v>
      </c>
      <c r="O1" s="39" t="s">
        <v>8</v>
      </c>
    </row>
    <row r="2" spans="1:16" ht="18.75" customHeight="1" x14ac:dyDescent="0.15">
      <c r="A2" s="92" t="s">
        <v>0</v>
      </c>
      <c r="B2" s="93"/>
      <c r="C2" s="94"/>
      <c r="D2" s="92" t="s">
        <v>87</v>
      </c>
      <c r="E2" s="94"/>
      <c r="G2" s="101"/>
      <c r="H2" s="101"/>
      <c r="I2" s="101"/>
      <c r="J2" s="101"/>
      <c r="K2" s="101"/>
      <c r="M2" s="98"/>
      <c r="N2" s="98"/>
      <c r="O2" s="98"/>
    </row>
    <row r="3" spans="1:16" ht="16.5" customHeight="1" x14ac:dyDescent="0.15">
      <c r="A3" s="92" t="s">
        <v>1</v>
      </c>
      <c r="B3" s="93"/>
      <c r="C3" s="94"/>
      <c r="D3" s="99" t="s">
        <v>88</v>
      </c>
      <c r="E3" s="100"/>
      <c r="H3" s="40" t="s">
        <v>21</v>
      </c>
      <c r="M3" s="98"/>
      <c r="N3" s="98"/>
      <c r="O3" s="98"/>
    </row>
    <row r="4" spans="1:16" ht="3" customHeight="1" x14ac:dyDescent="0.15">
      <c r="G4" s="41"/>
      <c r="H4" s="41"/>
      <c r="I4" s="41"/>
      <c r="J4" s="41"/>
      <c r="K4" s="41"/>
    </row>
    <row r="5" spans="1:16" ht="19.5" customHeight="1" x14ac:dyDescent="0.15">
      <c r="A5" s="95" t="s">
        <v>11</v>
      </c>
      <c r="B5" s="96"/>
      <c r="C5" s="97"/>
      <c r="D5" s="92" t="s">
        <v>269</v>
      </c>
      <c r="E5" s="93"/>
      <c r="F5" s="93"/>
      <c r="G5" s="94"/>
      <c r="H5" s="42" t="s">
        <v>14</v>
      </c>
      <c r="I5" s="39"/>
      <c r="J5" s="43" t="s">
        <v>15</v>
      </c>
      <c r="K5" s="44">
        <v>167</v>
      </c>
      <c r="L5" s="43" t="s">
        <v>16</v>
      </c>
      <c r="M5" s="44">
        <v>14</v>
      </c>
      <c r="N5" s="43" t="s">
        <v>17</v>
      </c>
      <c r="O5" s="20">
        <f>IF(OR(K5="",M5=""),"",K5/M5)</f>
        <v>11.928571428571429</v>
      </c>
    </row>
    <row r="6" spans="1:16" ht="19.5" customHeight="1" x14ac:dyDescent="0.15">
      <c r="A6" s="39" t="s">
        <v>2</v>
      </c>
      <c r="B6" s="92" t="s">
        <v>10</v>
      </c>
      <c r="C6" s="93"/>
      <c r="D6" s="93"/>
      <c r="E6" s="94"/>
      <c r="F6" s="39" t="s">
        <v>12</v>
      </c>
      <c r="G6" s="39" t="s">
        <v>19</v>
      </c>
      <c r="H6" s="39" t="s">
        <v>20</v>
      </c>
      <c r="I6" s="95" t="s">
        <v>18</v>
      </c>
      <c r="J6" s="97"/>
      <c r="K6" s="21">
        <f>IF(OR(O5="",F32="",G32=""),"",(F32+G32)*O5/60/460)</f>
        <v>0.21177536231884059</v>
      </c>
      <c r="L6" s="39" t="s">
        <v>3</v>
      </c>
      <c r="M6" s="39" t="s">
        <v>191</v>
      </c>
      <c r="N6" s="39" t="s">
        <v>6</v>
      </c>
      <c r="O6" s="39" t="s">
        <v>189</v>
      </c>
    </row>
    <row r="7" spans="1:16" ht="19.7" customHeight="1" x14ac:dyDescent="0.15">
      <c r="A7" s="39">
        <v>1</v>
      </c>
      <c r="B7" s="73" t="s">
        <v>248</v>
      </c>
      <c r="C7" s="74"/>
      <c r="D7" s="74"/>
      <c r="E7" s="75"/>
      <c r="F7" s="26">
        <v>140</v>
      </c>
      <c r="G7" s="26"/>
      <c r="H7" s="45">
        <f>SUM(F7:G7)</f>
        <v>140</v>
      </c>
      <c r="I7" s="46" t="s">
        <v>4</v>
      </c>
      <c r="J7" s="47"/>
      <c r="K7" s="47"/>
      <c r="L7" s="47"/>
      <c r="M7" s="47"/>
      <c r="N7" s="47"/>
      <c r="O7" s="48"/>
      <c r="P7" s="47"/>
    </row>
    <row r="8" spans="1:16" ht="19.7" customHeight="1" x14ac:dyDescent="0.15">
      <c r="A8" s="39">
        <v>2</v>
      </c>
      <c r="B8" s="73" t="s">
        <v>249</v>
      </c>
      <c r="C8" s="74"/>
      <c r="D8" s="74"/>
      <c r="E8" s="75"/>
      <c r="F8" s="26">
        <v>140</v>
      </c>
      <c r="G8" s="26"/>
      <c r="H8" s="45">
        <f>H7+F8+G8</f>
        <v>280</v>
      </c>
      <c r="I8" s="49"/>
      <c r="J8" s="47"/>
      <c r="K8" s="47"/>
      <c r="L8" s="47"/>
      <c r="M8" s="47"/>
      <c r="N8" s="47"/>
      <c r="O8" s="48"/>
      <c r="P8" s="47"/>
    </row>
    <row r="9" spans="1:16" ht="19.7" customHeight="1" x14ac:dyDescent="0.15">
      <c r="A9" s="39">
        <v>3</v>
      </c>
      <c r="B9" s="73" t="s">
        <v>251</v>
      </c>
      <c r="C9" s="74"/>
      <c r="D9" s="74"/>
      <c r="E9" s="75"/>
      <c r="F9" s="26"/>
      <c r="G9" s="26">
        <v>210</v>
      </c>
      <c r="H9" s="45">
        <f t="shared" ref="H9" si="0">H8+F9+G9</f>
        <v>490</v>
      </c>
      <c r="I9" s="49"/>
      <c r="J9" s="50"/>
      <c r="K9" s="50"/>
      <c r="L9" s="50"/>
      <c r="M9" s="50"/>
      <c r="N9" s="50"/>
      <c r="O9" s="51"/>
      <c r="P9" s="50"/>
    </row>
    <row r="10" spans="1:16" ht="19.7" customHeight="1" x14ac:dyDescent="0.15">
      <c r="A10" s="39">
        <v>4</v>
      </c>
      <c r="B10" s="73"/>
      <c r="C10" s="74"/>
      <c r="D10" s="74"/>
      <c r="E10" s="75"/>
      <c r="F10" s="26"/>
      <c r="G10" s="26"/>
      <c r="H10" s="45"/>
      <c r="I10" s="49"/>
      <c r="J10" s="47"/>
      <c r="K10" s="47"/>
      <c r="L10" s="47"/>
      <c r="M10" s="47"/>
      <c r="N10" s="47"/>
      <c r="O10" s="48"/>
      <c r="P10" s="47"/>
    </row>
    <row r="11" spans="1:16" ht="19.7" customHeight="1" x14ac:dyDescent="0.15">
      <c r="A11" s="39">
        <v>5</v>
      </c>
      <c r="B11" s="73"/>
      <c r="C11" s="74"/>
      <c r="D11" s="74"/>
      <c r="E11" s="75"/>
      <c r="F11" s="26"/>
      <c r="G11" s="26"/>
      <c r="H11" s="45"/>
      <c r="I11" s="49"/>
      <c r="J11" s="47"/>
      <c r="K11" s="47"/>
      <c r="L11" s="47"/>
      <c r="M11" s="47"/>
      <c r="N11" s="47"/>
      <c r="O11" s="48"/>
    </row>
    <row r="12" spans="1:16" ht="19.7" customHeight="1" x14ac:dyDescent="0.15">
      <c r="A12" s="39">
        <v>6</v>
      </c>
      <c r="B12" s="73"/>
      <c r="C12" s="74"/>
      <c r="D12" s="74"/>
      <c r="E12" s="75"/>
      <c r="F12" s="26"/>
      <c r="G12" s="26"/>
      <c r="H12" s="45"/>
      <c r="I12" s="49"/>
      <c r="J12" s="47"/>
      <c r="K12" s="47"/>
      <c r="L12" s="47"/>
      <c r="M12" s="47"/>
      <c r="N12" s="47"/>
      <c r="O12" s="48"/>
    </row>
    <row r="13" spans="1:16" ht="19.7" customHeight="1" x14ac:dyDescent="0.15">
      <c r="A13" s="39">
        <v>7</v>
      </c>
      <c r="B13" s="73"/>
      <c r="C13" s="74"/>
      <c r="D13" s="74"/>
      <c r="E13" s="75"/>
      <c r="F13" s="26"/>
      <c r="G13" s="26"/>
      <c r="H13" s="45"/>
      <c r="I13" s="49"/>
      <c r="J13" s="47"/>
      <c r="K13" s="47"/>
      <c r="L13" s="47"/>
      <c r="M13" s="47"/>
      <c r="N13" s="47"/>
      <c r="O13" s="48"/>
    </row>
    <row r="14" spans="1:16" ht="19.7" customHeight="1" x14ac:dyDescent="0.15">
      <c r="A14" s="39">
        <v>8</v>
      </c>
      <c r="B14" s="73"/>
      <c r="C14" s="74"/>
      <c r="D14" s="74"/>
      <c r="E14" s="75"/>
      <c r="F14" s="26"/>
      <c r="G14" s="26"/>
      <c r="H14" s="45"/>
      <c r="I14" s="49"/>
      <c r="J14" s="47"/>
      <c r="K14" s="47"/>
      <c r="L14" s="47"/>
      <c r="M14" s="47"/>
      <c r="N14" s="47"/>
      <c r="O14" s="48"/>
    </row>
    <row r="15" spans="1:16" ht="19.7" customHeight="1" x14ac:dyDescent="0.15">
      <c r="A15" s="39">
        <v>9</v>
      </c>
      <c r="B15" s="73"/>
      <c r="C15" s="74"/>
      <c r="D15" s="74"/>
      <c r="E15" s="75"/>
      <c r="F15" s="28"/>
      <c r="G15" s="26"/>
      <c r="H15" s="45"/>
      <c r="I15" s="49"/>
      <c r="J15" s="47"/>
      <c r="K15" s="47"/>
      <c r="L15" s="47"/>
      <c r="M15" s="47"/>
      <c r="N15" s="47"/>
      <c r="O15" s="48"/>
    </row>
    <row r="16" spans="1:16" ht="19.7" customHeight="1" x14ac:dyDescent="0.15">
      <c r="A16" s="39">
        <v>10</v>
      </c>
      <c r="B16" s="73"/>
      <c r="C16" s="74"/>
      <c r="D16" s="74"/>
      <c r="E16" s="75"/>
      <c r="F16" s="26"/>
      <c r="G16" s="26"/>
      <c r="H16" s="45"/>
      <c r="I16" s="49"/>
      <c r="J16" s="47"/>
      <c r="K16" s="47"/>
      <c r="L16" s="47"/>
      <c r="M16" s="47"/>
      <c r="N16" s="47"/>
      <c r="O16" s="48"/>
    </row>
    <row r="17" spans="1:15" ht="19.7" customHeight="1" x14ac:dyDescent="0.15">
      <c r="A17" s="39">
        <v>11</v>
      </c>
      <c r="B17" s="73"/>
      <c r="C17" s="74"/>
      <c r="D17" s="74"/>
      <c r="E17" s="75"/>
      <c r="F17" s="26"/>
      <c r="G17" s="26"/>
      <c r="H17" s="45"/>
      <c r="I17" s="49"/>
      <c r="J17" s="47"/>
      <c r="K17" s="47"/>
      <c r="L17" s="47"/>
      <c r="M17" s="47"/>
      <c r="N17" s="47"/>
      <c r="O17" s="48"/>
    </row>
    <row r="18" spans="1:15" ht="19.7" customHeight="1" x14ac:dyDescent="0.15">
      <c r="A18" s="39">
        <v>12</v>
      </c>
      <c r="B18" s="73"/>
      <c r="C18" s="74"/>
      <c r="D18" s="74"/>
      <c r="E18" s="75"/>
      <c r="F18" s="26"/>
      <c r="G18" s="26"/>
      <c r="H18" s="45"/>
      <c r="I18" s="49"/>
      <c r="J18" s="47"/>
      <c r="K18" s="47"/>
      <c r="L18" s="47"/>
      <c r="M18" s="47"/>
      <c r="N18" s="47"/>
      <c r="O18" s="48"/>
    </row>
    <row r="19" spans="1:15" ht="19.7" customHeight="1" x14ac:dyDescent="0.15">
      <c r="A19" s="39">
        <v>13</v>
      </c>
      <c r="B19" s="64"/>
      <c r="C19" s="65"/>
      <c r="D19" s="65"/>
      <c r="E19" s="66"/>
      <c r="F19" s="26"/>
      <c r="G19" s="26"/>
      <c r="H19" s="45"/>
      <c r="I19" s="49"/>
      <c r="J19" s="47"/>
      <c r="K19" s="47"/>
      <c r="L19" s="47"/>
      <c r="M19" s="47"/>
      <c r="N19" s="47"/>
      <c r="O19" s="48"/>
    </row>
    <row r="20" spans="1:15" ht="19.7" customHeight="1" x14ac:dyDescent="0.15">
      <c r="A20" s="39"/>
      <c r="B20" s="64"/>
      <c r="C20" s="65"/>
      <c r="D20" s="65"/>
      <c r="E20" s="66"/>
      <c r="F20" s="26"/>
      <c r="G20" s="26"/>
      <c r="H20" s="39"/>
      <c r="I20" s="49"/>
      <c r="J20" s="47"/>
      <c r="K20" s="47"/>
      <c r="L20" s="47"/>
      <c r="M20" s="47"/>
      <c r="N20" s="47"/>
      <c r="O20" s="48"/>
    </row>
    <row r="21" spans="1:15" ht="19.7" customHeight="1" x14ac:dyDescent="0.15">
      <c r="A21" s="39"/>
      <c r="B21" s="64"/>
      <c r="C21" s="65"/>
      <c r="D21" s="65"/>
      <c r="E21" s="66"/>
      <c r="F21" s="26"/>
      <c r="G21" s="26"/>
      <c r="H21" s="39"/>
      <c r="I21" s="49"/>
      <c r="J21" s="47"/>
      <c r="K21" s="47"/>
      <c r="L21" s="47"/>
      <c r="M21" s="47"/>
      <c r="N21" s="47"/>
      <c r="O21" s="48"/>
    </row>
    <row r="22" spans="1:15" ht="19.7" customHeight="1" x14ac:dyDescent="0.15">
      <c r="A22" s="39"/>
      <c r="B22" s="70"/>
      <c r="C22" s="71"/>
      <c r="D22" s="71"/>
      <c r="E22" s="72"/>
      <c r="F22" s="26"/>
      <c r="G22" s="26"/>
      <c r="H22" s="39"/>
      <c r="I22" s="49"/>
      <c r="J22" s="47"/>
      <c r="K22" s="47"/>
      <c r="L22" s="47"/>
      <c r="M22" s="47"/>
      <c r="N22" s="47"/>
      <c r="O22" s="48"/>
    </row>
    <row r="23" spans="1:15" ht="19.7" customHeight="1" x14ac:dyDescent="0.15">
      <c r="A23" s="39"/>
      <c r="B23" s="70"/>
      <c r="C23" s="71"/>
      <c r="D23" s="71"/>
      <c r="E23" s="72"/>
      <c r="F23" s="52"/>
      <c r="G23" s="52"/>
      <c r="H23" s="39"/>
      <c r="I23" s="49"/>
      <c r="J23" s="47"/>
      <c r="K23" s="47"/>
      <c r="L23" s="47"/>
      <c r="M23" s="47"/>
      <c r="N23" s="47"/>
      <c r="O23" s="48"/>
    </row>
    <row r="24" spans="1:15" ht="19.7" customHeight="1" x14ac:dyDescent="0.15">
      <c r="A24" s="39"/>
      <c r="B24" s="70"/>
      <c r="C24" s="71"/>
      <c r="D24" s="71"/>
      <c r="E24" s="72"/>
      <c r="F24" s="26"/>
      <c r="G24" s="26"/>
      <c r="H24" s="39"/>
      <c r="I24" s="49"/>
      <c r="J24" s="47"/>
      <c r="K24" s="47"/>
      <c r="L24" s="47"/>
      <c r="M24" s="47"/>
      <c r="N24" s="47"/>
      <c r="O24" s="48"/>
    </row>
    <row r="25" spans="1:15" ht="19.7" customHeight="1" x14ac:dyDescent="0.15">
      <c r="A25" s="39"/>
      <c r="B25" s="70"/>
      <c r="C25" s="71"/>
      <c r="D25" s="71"/>
      <c r="E25" s="72"/>
      <c r="F25" s="26"/>
      <c r="G25" s="26"/>
      <c r="H25" s="39"/>
      <c r="I25" s="49"/>
      <c r="J25" s="47"/>
      <c r="K25" s="47"/>
      <c r="L25" s="47"/>
      <c r="M25" s="47"/>
      <c r="N25" s="47"/>
      <c r="O25" s="48"/>
    </row>
    <row r="26" spans="1:15" ht="19.7" customHeight="1" x14ac:dyDescent="0.15">
      <c r="A26" s="39"/>
      <c r="B26" s="70"/>
      <c r="C26" s="71"/>
      <c r="D26" s="71"/>
      <c r="E26" s="72"/>
      <c r="F26" s="26"/>
      <c r="G26" s="26"/>
      <c r="H26" s="39"/>
      <c r="I26" s="49"/>
      <c r="J26" s="47"/>
      <c r="K26" s="47"/>
      <c r="L26" s="47"/>
      <c r="M26" s="47"/>
      <c r="N26" s="47"/>
      <c r="O26" s="48"/>
    </row>
    <row r="27" spans="1:15" ht="19.7" customHeight="1" x14ac:dyDescent="0.15">
      <c r="A27" s="39"/>
      <c r="B27" s="64"/>
      <c r="C27" s="65"/>
      <c r="D27" s="65"/>
      <c r="E27" s="66"/>
      <c r="F27" s="26"/>
      <c r="G27" s="26"/>
      <c r="H27" s="39"/>
      <c r="I27" s="49"/>
      <c r="J27" s="47"/>
      <c r="K27" s="47"/>
      <c r="L27" s="47"/>
      <c r="M27" s="47"/>
      <c r="N27" s="47"/>
      <c r="O27" s="48"/>
    </row>
    <row r="28" spans="1:15" ht="19.7" customHeight="1" x14ac:dyDescent="0.15">
      <c r="A28" s="39"/>
      <c r="B28" s="64"/>
      <c r="C28" s="65"/>
      <c r="D28" s="65"/>
      <c r="E28" s="66"/>
      <c r="F28" s="26"/>
      <c r="G28" s="26"/>
      <c r="H28" s="39"/>
      <c r="I28" s="49"/>
      <c r="J28" s="47"/>
      <c r="K28" s="47"/>
      <c r="L28" s="47"/>
      <c r="M28" s="47"/>
      <c r="N28" s="47"/>
      <c r="O28" s="48"/>
    </row>
    <row r="29" spans="1:15" ht="19.7" customHeight="1" x14ac:dyDescent="0.15">
      <c r="A29" s="39"/>
      <c r="B29" s="64"/>
      <c r="C29" s="65"/>
      <c r="D29" s="65"/>
      <c r="E29" s="66"/>
      <c r="F29" s="26"/>
      <c r="G29" s="26"/>
      <c r="H29" s="39"/>
      <c r="I29" s="49"/>
      <c r="J29" s="47"/>
      <c r="K29" s="47"/>
      <c r="L29" s="47"/>
      <c r="M29" s="47"/>
      <c r="N29" s="47"/>
      <c r="O29" s="48"/>
    </row>
    <row r="30" spans="1:15" ht="19.7" customHeight="1" x14ac:dyDescent="0.15">
      <c r="A30" s="39"/>
      <c r="B30" s="64"/>
      <c r="C30" s="65"/>
      <c r="D30" s="65"/>
      <c r="E30" s="66"/>
      <c r="F30" s="26"/>
      <c r="G30" s="26"/>
      <c r="H30" s="39"/>
      <c r="I30" s="49"/>
      <c r="J30" s="47"/>
      <c r="K30" s="47"/>
      <c r="L30" s="47"/>
      <c r="M30" s="47"/>
      <c r="N30" s="47"/>
      <c r="O30" s="48"/>
    </row>
    <row r="31" spans="1:15" ht="19.7" customHeight="1" x14ac:dyDescent="0.15">
      <c r="A31" s="39"/>
      <c r="B31" s="64"/>
      <c r="C31" s="65"/>
      <c r="D31" s="65"/>
      <c r="E31" s="66"/>
      <c r="F31" s="26"/>
      <c r="G31" s="26"/>
      <c r="H31" s="39"/>
      <c r="I31" s="49"/>
      <c r="J31" s="47"/>
      <c r="K31" s="47"/>
      <c r="L31" s="47"/>
      <c r="M31" s="47"/>
      <c r="N31" s="47"/>
      <c r="O31" s="48"/>
    </row>
    <row r="32" spans="1:15" ht="20.100000000000001" customHeight="1" x14ac:dyDescent="0.15">
      <c r="A32" s="92" t="s">
        <v>5</v>
      </c>
      <c r="B32" s="93"/>
      <c r="C32" s="93"/>
      <c r="D32" s="93"/>
      <c r="E32" s="94"/>
      <c r="F32" s="31">
        <f>SUM(F7:F31)</f>
        <v>280</v>
      </c>
      <c r="G32" s="31">
        <f>SUM(G7:G31)</f>
        <v>210</v>
      </c>
      <c r="H32" s="39"/>
      <c r="I32" s="53"/>
      <c r="J32" s="41"/>
      <c r="K32" s="41"/>
      <c r="L32" s="41"/>
      <c r="M32" s="41"/>
      <c r="N32" s="41"/>
      <c r="O32" s="54"/>
    </row>
    <row r="33" spans="1:8" ht="2.25" customHeight="1" x14ac:dyDescent="0.15">
      <c r="A33" s="55"/>
      <c r="B33" s="55"/>
      <c r="C33" s="55"/>
      <c r="D33" s="55"/>
      <c r="E33" s="55"/>
      <c r="F33" s="55"/>
      <c r="G33" s="55"/>
      <c r="H33" s="47"/>
    </row>
  </sheetData>
  <mergeCells count="38">
    <mergeCell ref="O2:O3"/>
    <mergeCell ref="A3:C3"/>
    <mergeCell ref="D3:E3"/>
    <mergeCell ref="G1:K2"/>
    <mergeCell ref="A2:C2"/>
    <mergeCell ref="D2:E2"/>
    <mergeCell ref="M2:M3"/>
    <mergeCell ref="N2:N3"/>
    <mergeCell ref="B14:E14"/>
    <mergeCell ref="A5:C5"/>
    <mergeCell ref="D5:G5"/>
    <mergeCell ref="B6:E6"/>
    <mergeCell ref="I6:J6"/>
    <mergeCell ref="B7:E7"/>
    <mergeCell ref="B8:E8"/>
    <mergeCell ref="B9:E9"/>
    <mergeCell ref="B10:E10"/>
    <mergeCell ref="B11:E11"/>
    <mergeCell ref="B12:E12"/>
    <mergeCell ref="B13:E13"/>
    <mergeCell ref="B25:E25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32:E32"/>
    <mergeCell ref="B26:E26"/>
    <mergeCell ref="B27:E27"/>
    <mergeCell ref="B28:E28"/>
    <mergeCell ref="B29:E29"/>
    <mergeCell ref="B30:E30"/>
    <mergeCell ref="B31:E31"/>
  </mergeCells>
  <phoneticPr fontId="3"/>
  <printOptions horizontalCentered="1" verticalCentered="1"/>
  <pageMargins left="0" right="0" top="0" bottom="0" header="0" footer="0"/>
  <pageSetup paperSize="9" orientation="landscape" r:id="rId1"/>
  <headerFooter alignWithMargins="0"/>
  <colBreaks count="1" manualBreakCount="1">
    <brk id="16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showGridLines="0" topLeftCell="A4" zoomScaleNormal="100" zoomScaleSheetLayoutView="100" workbookViewId="0">
      <selection activeCell="B24" sqref="B24:E24"/>
    </sheetView>
  </sheetViews>
  <sheetFormatPr defaultRowHeight="13.5" x14ac:dyDescent="0.15"/>
  <cols>
    <col min="1" max="1" width="5" style="38" customWidth="1"/>
    <col min="2" max="2" width="5.75" style="38" customWidth="1"/>
    <col min="3" max="3" width="5" style="38" customWidth="1"/>
    <col min="4" max="4" width="4.875" style="38" customWidth="1"/>
    <col min="5" max="5" width="11.75" style="38" customWidth="1"/>
    <col min="6" max="7" width="10.125" style="38" customWidth="1"/>
    <col min="8" max="8" width="9.5" style="38" customWidth="1"/>
    <col min="9" max="9" width="7.125" style="38" customWidth="1"/>
    <col min="10" max="10" width="10.625" style="38" customWidth="1"/>
    <col min="11" max="11" width="11.625" style="38" customWidth="1"/>
    <col min="12" max="12" width="10.75" style="38" customWidth="1"/>
    <col min="13" max="15" width="10.375" style="38" customWidth="1"/>
    <col min="16" max="16" width="0.5" style="38" customWidth="1"/>
    <col min="17" max="16384" width="9" style="38"/>
  </cols>
  <sheetData>
    <row r="1" spans="1:16" x14ac:dyDescent="0.15">
      <c r="G1" s="101" t="s">
        <v>13</v>
      </c>
      <c r="H1" s="101"/>
      <c r="I1" s="101"/>
      <c r="J1" s="101"/>
      <c r="K1" s="101"/>
      <c r="M1" s="39" t="s">
        <v>7</v>
      </c>
      <c r="N1" s="39" t="s">
        <v>9</v>
      </c>
      <c r="O1" s="39" t="s">
        <v>8</v>
      </c>
    </row>
    <row r="2" spans="1:16" ht="18.75" customHeight="1" x14ac:dyDescent="0.15">
      <c r="A2" s="92" t="s">
        <v>0</v>
      </c>
      <c r="B2" s="93"/>
      <c r="C2" s="94"/>
      <c r="D2" s="92" t="s">
        <v>87</v>
      </c>
      <c r="E2" s="94"/>
      <c r="G2" s="101"/>
      <c r="H2" s="101"/>
      <c r="I2" s="101"/>
      <c r="J2" s="101"/>
      <c r="K2" s="101"/>
      <c r="M2" s="98"/>
      <c r="N2" s="98"/>
      <c r="O2" s="98"/>
    </row>
    <row r="3" spans="1:16" ht="16.5" customHeight="1" x14ac:dyDescent="0.15">
      <c r="A3" s="92" t="s">
        <v>1</v>
      </c>
      <c r="B3" s="93"/>
      <c r="C3" s="94"/>
      <c r="D3" s="99" t="s">
        <v>88</v>
      </c>
      <c r="E3" s="100"/>
      <c r="H3" s="40" t="s">
        <v>21</v>
      </c>
      <c r="M3" s="98"/>
      <c r="N3" s="98"/>
      <c r="O3" s="98"/>
    </row>
    <row r="4" spans="1:16" ht="3" customHeight="1" x14ac:dyDescent="0.15">
      <c r="G4" s="41"/>
      <c r="H4" s="41"/>
      <c r="I4" s="41"/>
      <c r="J4" s="41"/>
      <c r="K4" s="41"/>
    </row>
    <row r="5" spans="1:16" ht="19.5" customHeight="1" x14ac:dyDescent="0.15">
      <c r="A5" s="95" t="s">
        <v>11</v>
      </c>
      <c r="B5" s="96"/>
      <c r="C5" s="97"/>
      <c r="D5" s="92" t="s">
        <v>268</v>
      </c>
      <c r="E5" s="93"/>
      <c r="F5" s="93"/>
      <c r="G5" s="94"/>
      <c r="H5" s="42" t="s">
        <v>14</v>
      </c>
      <c r="I5" s="39"/>
      <c r="J5" s="56" t="s">
        <v>15</v>
      </c>
      <c r="K5" s="44">
        <v>167</v>
      </c>
      <c r="L5" s="56" t="s">
        <v>16</v>
      </c>
      <c r="M5" s="44">
        <v>14</v>
      </c>
      <c r="N5" s="56" t="s">
        <v>17</v>
      </c>
      <c r="O5" s="20">
        <f>IF(OR(K5="",M5=""),"",K5/M5)</f>
        <v>11.928571428571429</v>
      </c>
    </row>
    <row r="6" spans="1:16" ht="19.5" customHeight="1" x14ac:dyDescent="0.15">
      <c r="A6" s="39" t="s">
        <v>2</v>
      </c>
      <c r="B6" s="92" t="s">
        <v>10</v>
      </c>
      <c r="C6" s="93"/>
      <c r="D6" s="93"/>
      <c r="E6" s="94"/>
      <c r="F6" s="39" t="s">
        <v>12</v>
      </c>
      <c r="G6" s="39" t="s">
        <v>19</v>
      </c>
      <c r="H6" s="39" t="s">
        <v>20</v>
      </c>
      <c r="I6" s="95" t="s">
        <v>18</v>
      </c>
      <c r="J6" s="97"/>
      <c r="K6" s="21">
        <f>IF(OR(O5="",F32="",G32=""),"",(F32+G32)*O5/60/460)</f>
        <v>0.28092650103519667</v>
      </c>
      <c r="L6" s="39" t="s">
        <v>3</v>
      </c>
      <c r="M6" s="39" t="s">
        <v>24</v>
      </c>
      <c r="N6" s="39" t="s">
        <v>6</v>
      </c>
      <c r="O6" s="39" t="s">
        <v>189</v>
      </c>
    </row>
    <row r="7" spans="1:16" ht="19.7" customHeight="1" x14ac:dyDescent="0.15">
      <c r="A7" s="39">
        <v>1</v>
      </c>
      <c r="B7" s="73" t="s">
        <v>250</v>
      </c>
      <c r="C7" s="74"/>
      <c r="D7" s="74"/>
      <c r="E7" s="75"/>
      <c r="F7" s="26"/>
      <c r="G7" s="26">
        <v>210</v>
      </c>
      <c r="H7" s="45">
        <f>SUM(F7:G7)</f>
        <v>210</v>
      </c>
      <c r="I7" s="46" t="s">
        <v>4</v>
      </c>
      <c r="J7" s="47"/>
      <c r="K7" s="47"/>
      <c r="L7" s="47"/>
      <c r="M7" s="47"/>
      <c r="N7" s="47"/>
      <c r="O7" s="48"/>
      <c r="P7" s="47"/>
    </row>
    <row r="8" spans="1:16" ht="19.7" customHeight="1" x14ac:dyDescent="0.15">
      <c r="A8" s="39">
        <v>2</v>
      </c>
      <c r="B8" s="73" t="s">
        <v>259</v>
      </c>
      <c r="C8" s="74"/>
      <c r="D8" s="74"/>
      <c r="E8" s="75"/>
      <c r="F8" s="26">
        <v>90</v>
      </c>
      <c r="G8" s="26"/>
      <c r="H8" s="45">
        <f>H7+F8+G8</f>
        <v>300</v>
      </c>
      <c r="I8" s="49"/>
      <c r="J8" s="47"/>
      <c r="K8" s="47"/>
      <c r="L8" s="47"/>
      <c r="M8" s="47"/>
      <c r="N8" s="47"/>
      <c r="O8" s="48"/>
      <c r="P8" s="47"/>
    </row>
    <row r="9" spans="1:16" ht="19.7" customHeight="1" x14ac:dyDescent="0.15">
      <c r="A9" s="39">
        <v>3</v>
      </c>
      <c r="B9" s="73" t="s">
        <v>252</v>
      </c>
      <c r="C9" s="74"/>
      <c r="D9" s="74"/>
      <c r="E9" s="75"/>
      <c r="F9" s="26"/>
      <c r="G9" s="26">
        <v>210</v>
      </c>
      <c r="H9" s="45">
        <f t="shared" ref="H9:H10" si="0">H8+F9+G9</f>
        <v>510</v>
      </c>
      <c r="I9" s="49"/>
      <c r="J9" s="50"/>
      <c r="K9" s="50"/>
      <c r="L9" s="50"/>
      <c r="M9" s="50"/>
      <c r="N9" s="50"/>
      <c r="O9" s="51"/>
      <c r="P9" s="50"/>
    </row>
    <row r="10" spans="1:16" ht="19.7" customHeight="1" x14ac:dyDescent="0.15">
      <c r="A10" s="39">
        <v>4</v>
      </c>
      <c r="B10" s="73" t="s">
        <v>253</v>
      </c>
      <c r="C10" s="74"/>
      <c r="D10" s="74"/>
      <c r="E10" s="75"/>
      <c r="F10" s="26">
        <v>140</v>
      </c>
      <c r="G10" s="26"/>
      <c r="H10" s="45">
        <f t="shared" si="0"/>
        <v>650</v>
      </c>
      <c r="I10" s="49"/>
      <c r="J10" s="47"/>
      <c r="K10" s="47"/>
      <c r="L10" s="47"/>
      <c r="M10" s="47"/>
      <c r="N10" s="47"/>
      <c r="O10" s="48"/>
      <c r="P10" s="47"/>
    </row>
    <row r="11" spans="1:16" ht="19.7" customHeight="1" x14ac:dyDescent="0.15">
      <c r="A11" s="39">
        <v>5</v>
      </c>
      <c r="B11" s="73"/>
      <c r="C11" s="74"/>
      <c r="D11" s="74"/>
      <c r="E11" s="75"/>
      <c r="F11" s="26"/>
      <c r="G11" s="26"/>
      <c r="H11" s="45"/>
      <c r="I11" s="49"/>
      <c r="J11" s="47"/>
      <c r="K11" s="47"/>
      <c r="L11" s="47"/>
      <c r="M11" s="47"/>
      <c r="N11" s="47"/>
      <c r="O11" s="48"/>
    </row>
    <row r="12" spans="1:16" ht="19.7" customHeight="1" x14ac:dyDescent="0.15">
      <c r="A12" s="39">
        <v>6</v>
      </c>
      <c r="B12" s="73"/>
      <c r="C12" s="74"/>
      <c r="D12" s="74"/>
      <c r="E12" s="75"/>
      <c r="F12" s="26"/>
      <c r="G12" s="26"/>
      <c r="H12" s="45"/>
      <c r="I12" s="49"/>
      <c r="J12" s="47"/>
      <c r="K12" s="47"/>
      <c r="L12" s="47"/>
      <c r="M12" s="47"/>
      <c r="N12" s="47"/>
      <c r="O12" s="48"/>
    </row>
    <row r="13" spans="1:16" ht="19.7" customHeight="1" x14ac:dyDescent="0.15">
      <c r="A13" s="39">
        <v>7</v>
      </c>
      <c r="B13" s="73"/>
      <c r="C13" s="74"/>
      <c r="D13" s="74"/>
      <c r="E13" s="75"/>
      <c r="F13" s="26"/>
      <c r="G13" s="26"/>
      <c r="H13" s="45"/>
      <c r="I13" s="49"/>
      <c r="J13" s="47"/>
      <c r="K13" s="47"/>
      <c r="L13" s="47"/>
      <c r="M13" s="47"/>
      <c r="N13" s="47"/>
      <c r="O13" s="48"/>
    </row>
    <row r="14" spans="1:16" ht="19.7" customHeight="1" x14ac:dyDescent="0.15">
      <c r="A14" s="39">
        <v>8</v>
      </c>
      <c r="B14" s="73"/>
      <c r="C14" s="74"/>
      <c r="D14" s="74"/>
      <c r="E14" s="75"/>
      <c r="F14" s="26"/>
      <c r="G14" s="26"/>
      <c r="H14" s="45"/>
      <c r="I14" s="49"/>
      <c r="J14" s="47"/>
      <c r="K14" s="47"/>
      <c r="L14" s="47"/>
      <c r="M14" s="47"/>
      <c r="N14" s="47"/>
      <c r="O14" s="48"/>
    </row>
    <row r="15" spans="1:16" ht="19.7" customHeight="1" x14ac:dyDescent="0.15">
      <c r="A15" s="39">
        <v>9</v>
      </c>
      <c r="B15" s="73"/>
      <c r="C15" s="74"/>
      <c r="D15" s="74"/>
      <c r="E15" s="75"/>
      <c r="F15" s="28"/>
      <c r="G15" s="26"/>
      <c r="H15" s="45"/>
      <c r="I15" s="49"/>
      <c r="J15" s="47"/>
      <c r="K15" s="47"/>
      <c r="L15" s="47"/>
      <c r="M15" s="47"/>
      <c r="N15" s="47"/>
      <c r="O15" s="48"/>
    </row>
    <row r="16" spans="1:16" ht="19.7" customHeight="1" x14ac:dyDescent="0.15">
      <c r="A16" s="39">
        <v>10</v>
      </c>
      <c r="B16" s="73"/>
      <c r="C16" s="74"/>
      <c r="D16" s="74"/>
      <c r="E16" s="75"/>
      <c r="F16" s="26"/>
      <c r="G16" s="26"/>
      <c r="H16" s="45"/>
      <c r="I16" s="49"/>
      <c r="J16" s="47"/>
      <c r="K16" s="47"/>
      <c r="L16" s="47"/>
      <c r="M16" s="47"/>
      <c r="N16" s="47"/>
      <c r="O16" s="48"/>
    </row>
    <row r="17" spans="1:15" ht="19.7" customHeight="1" x14ac:dyDescent="0.15">
      <c r="A17" s="39">
        <v>11</v>
      </c>
      <c r="B17" s="73"/>
      <c r="C17" s="74"/>
      <c r="D17" s="74"/>
      <c r="E17" s="75"/>
      <c r="F17" s="26"/>
      <c r="G17" s="26"/>
      <c r="H17" s="45"/>
      <c r="I17" s="49"/>
      <c r="J17" s="47"/>
      <c r="K17" s="47"/>
      <c r="L17" s="47"/>
      <c r="M17" s="47"/>
      <c r="N17" s="47"/>
      <c r="O17" s="48"/>
    </row>
    <row r="18" spans="1:15" ht="19.7" customHeight="1" x14ac:dyDescent="0.15">
      <c r="A18" s="39">
        <v>12</v>
      </c>
      <c r="B18" s="73"/>
      <c r="C18" s="74"/>
      <c r="D18" s="74"/>
      <c r="E18" s="75"/>
      <c r="F18" s="26"/>
      <c r="G18" s="26"/>
      <c r="H18" s="45"/>
      <c r="I18" s="49"/>
      <c r="J18" s="47"/>
      <c r="K18" s="47"/>
      <c r="L18" s="47"/>
      <c r="M18" s="47"/>
      <c r="N18" s="47"/>
      <c r="O18" s="48"/>
    </row>
    <row r="19" spans="1:15" ht="19.7" customHeight="1" x14ac:dyDescent="0.15">
      <c r="A19" s="39">
        <v>13</v>
      </c>
      <c r="B19" s="64"/>
      <c r="C19" s="65"/>
      <c r="D19" s="65"/>
      <c r="E19" s="66"/>
      <c r="F19" s="26"/>
      <c r="G19" s="26"/>
      <c r="H19" s="45"/>
      <c r="I19" s="49"/>
      <c r="J19" s="47"/>
      <c r="K19" s="47"/>
      <c r="L19" s="47"/>
      <c r="M19" s="47"/>
      <c r="N19" s="47"/>
      <c r="O19" s="48"/>
    </row>
    <row r="20" spans="1:15" ht="19.7" customHeight="1" x14ac:dyDescent="0.15">
      <c r="A20" s="39"/>
      <c r="B20" s="64"/>
      <c r="C20" s="65"/>
      <c r="D20" s="65"/>
      <c r="E20" s="66"/>
      <c r="F20" s="26"/>
      <c r="G20" s="26"/>
      <c r="H20" s="39"/>
      <c r="I20" s="49"/>
      <c r="J20" s="47"/>
      <c r="K20" s="47"/>
      <c r="L20" s="47"/>
      <c r="M20" s="47"/>
      <c r="N20" s="47"/>
      <c r="O20" s="48"/>
    </row>
    <row r="21" spans="1:15" ht="19.7" customHeight="1" x14ac:dyDescent="0.15">
      <c r="A21" s="39"/>
      <c r="B21" s="64"/>
      <c r="C21" s="65"/>
      <c r="D21" s="65"/>
      <c r="E21" s="66"/>
      <c r="F21" s="26"/>
      <c r="G21" s="26"/>
      <c r="H21" s="39"/>
      <c r="I21" s="49"/>
      <c r="J21" s="47"/>
      <c r="K21" s="47"/>
      <c r="L21" s="47"/>
      <c r="M21" s="47"/>
      <c r="N21" s="47"/>
      <c r="O21" s="48"/>
    </row>
    <row r="22" spans="1:15" ht="19.7" customHeight="1" x14ac:dyDescent="0.15">
      <c r="A22" s="39"/>
      <c r="B22" s="70"/>
      <c r="C22" s="71"/>
      <c r="D22" s="71"/>
      <c r="E22" s="72"/>
      <c r="F22" s="26"/>
      <c r="G22" s="26"/>
      <c r="H22" s="39"/>
      <c r="I22" s="49"/>
      <c r="J22" s="47"/>
      <c r="K22" s="47"/>
      <c r="L22" s="47"/>
      <c r="M22" s="47"/>
      <c r="N22" s="47"/>
      <c r="O22" s="48"/>
    </row>
    <row r="23" spans="1:15" ht="19.7" customHeight="1" x14ac:dyDescent="0.15">
      <c r="A23" s="39"/>
      <c r="B23" s="70"/>
      <c r="C23" s="71"/>
      <c r="D23" s="71"/>
      <c r="E23" s="72"/>
      <c r="F23" s="52"/>
      <c r="G23" s="52"/>
      <c r="H23" s="39"/>
      <c r="I23" s="49"/>
      <c r="J23" s="47"/>
      <c r="K23" s="47"/>
      <c r="L23" s="47"/>
      <c r="M23" s="47"/>
      <c r="N23" s="47"/>
      <c r="O23" s="48"/>
    </row>
    <row r="24" spans="1:15" ht="19.7" customHeight="1" x14ac:dyDescent="0.15">
      <c r="A24" s="39"/>
      <c r="B24" s="70"/>
      <c r="C24" s="71"/>
      <c r="D24" s="71"/>
      <c r="E24" s="72"/>
      <c r="F24" s="26"/>
      <c r="G24" s="26"/>
      <c r="H24" s="39"/>
      <c r="I24" s="49"/>
      <c r="J24" s="47"/>
      <c r="K24" s="47"/>
      <c r="L24" s="47"/>
      <c r="M24" s="47"/>
      <c r="N24" s="47"/>
      <c r="O24" s="48"/>
    </row>
    <row r="25" spans="1:15" ht="19.7" customHeight="1" x14ac:dyDescent="0.15">
      <c r="A25" s="39"/>
      <c r="B25" s="70"/>
      <c r="C25" s="71"/>
      <c r="D25" s="71"/>
      <c r="E25" s="72"/>
      <c r="F25" s="26"/>
      <c r="G25" s="26"/>
      <c r="H25" s="39"/>
      <c r="I25" s="49"/>
      <c r="J25" s="47"/>
      <c r="K25" s="47"/>
      <c r="L25" s="47"/>
      <c r="M25" s="47"/>
      <c r="N25" s="47"/>
      <c r="O25" s="48"/>
    </row>
    <row r="26" spans="1:15" ht="19.7" customHeight="1" x14ac:dyDescent="0.15">
      <c r="A26" s="39"/>
      <c r="B26" s="70"/>
      <c r="C26" s="71"/>
      <c r="D26" s="71"/>
      <c r="E26" s="72"/>
      <c r="F26" s="26"/>
      <c r="G26" s="26"/>
      <c r="H26" s="39"/>
      <c r="I26" s="49"/>
      <c r="J26" s="47"/>
      <c r="K26" s="47"/>
      <c r="L26" s="47"/>
      <c r="M26" s="47"/>
      <c r="N26" s="47"/>
      <c r="O26" s="48"/>
    </row>
    <row r="27" spans="1:15" ht="19.7" customHeight="1" x14ac:dyDescent="0.15">
      <c r="A27" s="39"/>
      <c r="B27" s="64"/>
      <c r="C27" s="65"/>
      <c r="D27" s="65"/>
      <c r="E27" s="66"/>
      <c r="F27" s="26"/>
      <c r="G27" s="26"/>
      <c r="H27" s="39"/>
      <c r="I27" s="49"/>
      <c r="J27" s="47"/>
      <c r="K27" s="47"/>
      <c r="L27" s="47"/>
      <c r="M27" s="47"/>
      <c r="N27" s="47"/>
      <c r="O27" s="48"/>
    </row>
    <row r="28" spans="1:15" ht="19.7" customHeight="1" x14ac:dyDescent="0.15">
      <c r="A28" s="39"/>
      <c r="B28" s="64"/>
      <c r="C28" s="65"/>
      <c r="D28" s="65"/>
      <c r="E28" s="66"/>
      <c r="F28" s="26"/>
      <c r="G28" s="26"/>
      <c r="H28" s="39"/>
      <c r="I28" s="49"/>
      <c r="J28" s="47"/>
      <c r="K28" s="47"/>
      <c r="L28" s="47"/>
      <c r="M28" s="47"/>
      <c r="N28" s="47"/>
      <c r="O28" s="48"/>
    </row>
    <row r="29" spans="1:15" ht="19.7" customHeight="1" x14ac:dyDescent="0.15">
      <c r="A29" s="39"/>
      <c r="B29" s="64"/>
      <c r="C29" s="65"/>
      <c r="D29" s="65"/>
      <c r="E29" s="66"/>
      <c r="F29" s="26"/>
      <c r="G29" s="26"/>
      <c r="H29" s="39"/>
      <c r="I29" s="49"/>
      <c r="J29" s="47"/>
      <c r="K29" s="47"/>
      <c r="L29" s="47"/>
      <c r="M29" s="47"/>
      <c r="N29" s="47"/>
      <c r="O29" s="48"/>
    </row>
    <row r="30" spans="1:15" ht="19.7" customHeight="1" x14ac:dyDescent="0.15">
      <c r="A30" s="39"/>
      <c r="B30" s="64"/>
      <c r="C30" s="65"/>
      <c r="D30" s="65"/>
      <c r="E30" s="66"/>
      <c r="F30" s="26"/>
      <c r="G30" s="26"/>
      <c r="H30" s="39"/>
      <c r="I30" s="49"/>
      <c r="J30" s="47"/>
      <c r="K30" s="47"/>
      <c r="L30" s="47"/>
      <c r="M30" s="47"/>
      <c r="N30" s="47"/>
      <c r="O30" s="48"/>
    </row>
    <row r="31" spans="1:15" ht="19.7" customHeight="1" x14ac:dyDescent="0.15">
      <c r="A31" s="39"/>
      <c r="B31" s="64"/>
      <c r="C31" s="65"/>
      <c r="D31" s="65"/>
      <c r="E31" s="66"/>
      <c r="F31" s="26"/>
      <c r="G31" s="26"/>
      <c r="H31" s="39"/>
      <c r="I31" s="49"/>
      <c r="J31" s="47"/>
      <c r="K31" s="47"/>
      <c r="L31" s="47"/>
      <c r="M31" s="47"/>
      <c r="N31" s="47"/>
      <c r="O31" s="48"/>
    </row>
    <row r="32" spans="1:15" ht="20.100000000000001" customHeight="1" x14ac:dyDescent="0.15">
      <c r="A32" s="92" t="s">
        <v>5</v>
      </c>
      <c r="B32" s="93"/>
      <c r="C32" s="93"/>
      <c r="D32" s="93"/>
      <c r="E32" s="94"/>
      <c r="F32" s="31">
        <f>SUM(F7:F31)</f>
        <v>230</v>
      </c>
      <c r="G32" s="31">
        <f>SUM(G7:G31)</f>
        <v>420</v>
      </c>
      <c r="H32" s="39"/>
      <c r="I32" s="53"/>
      <c r="J32" s="41"/>
      <c r="K32" s="41"/>
      <c r="L32" s="41"/>
      <c r="M32" s="41"/>
      <c r="N32" s="41"/>
      <c r="O32" s="54"/>
    </row>
    <row r="33" spans="1:8" ht="2.25" customHeight="1" x14ac:dyDescent="0.15">
      <c r="A33" s="55"/>
      <c r="B33" s="55"/>
      <c r="C33" s="55"/>
      <c r="D33" s="55"/>
      <c r="E33" s="55"/>
      <c r="F33" s="55"/>
      <c r="G33" s="55"/>
      <c r="H33" s="47"/>
    </row>
  </sheetData>
  <mergeCells count="38">
    <mergeCell ref="A32:E32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20:E20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N2:N3"/>
    <mergeCell ref="O2:O3"/>
    <mergeCell ref="A3:C3"/>
    <mergeCell ref="D3:E3"/>
    <mergeCell ref="B8:E8"/>
    <mergeCell ref="G1:K2"/>
    <mergeCell ref="A2:C2"/>
    <mergeCell ref="D2:E2"/>
    <mergeCell ref="M2:M3"/>
    <mergeCell ref="A5:C5"/>
    <mergeCell ref="D5:G5"/>
    <mergeCell ref="B6:E6"/>
    <mergeCell ref="I6:J6"/>
    <mergeCell ref="B7:E7"/>
  </mergeCells>
  <phoneticPr fontId="3"/>
  <printOptions horizontalCentered="1" verticalCentered="1"/>
  <pageMargins left="0" right="0" top="0" bottom="0" header="0" footer="0"/>
  <pageSetup paperSize="9" orientation="landscape" r:id="rId1"/>
  <headerFooter alignWithMargins="0"/>
  <colBreaks count="1" manualBreakCount="1">
    <brk id="16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zoomScale="90" zoomScaleNormal="90" zoomScaleSheetLayoutView="100" workbookViewId="0">
      <selection activeCell="I25" sqref="I25"/>
    </sheetView>
  </sheetViews>
  <sheetFormatPr defaultRowHeight="13.5" x14ac:dyDescent="0.15"/>
  <cols>
    <col min="1" max="1" width="5" style="1" customWidth="1"/>
    <col min="2" max="2" width="5.75" style="1" customWidth="1"/>
    <col min="3" max="3" width="5" style="1" customWidth="1"/>
    <col min="4" max="4" width="4.875" style="1" customWidth="1"/>
    <col min="5" max="5" width="11.75" style="1" customWidth="1"/>
    <col min="6" max="7" width="10.125" style="1" customWidth="1"/>
    <col min="8" max="8" width="9.5" style="1" customWidth="1"/>
    <col min="9" max="9" width="7.125" style="1" customWidth="1"/>
    <col min="10" max="10" width="10.625" style="1" customWidth="1"/>
    <col min="11" max="11" width="11.625" style="1" customWidth="1"/>
    <col min="12" max="12" width="10.75" style="1" customWidth="1"/>
    <col min="13" max="15" width="10.375" style="1" customWidth="1"/>
    <col min="16" max="16" width="0.5" style="1" customWidth="1"/>
    <col min="17" max="16384" width="9" style="1"/>
  </cols>
  <sheetData>
    <row r="1" spans="1:24" x14ac:dyDescent="0.15">
      <c r="G1" s="82" t="s">
        <v>13</v>
      </c>
      <c r="H1" s="82"/>
      <c r="I1" s="82"/>
      <c r="J1" s="82"/>
      <c r="K1" s="82"/>
      <c r="M1" s="15" t="s">
        <v>7</v>
      </c>
      <c r="N1" s="15" t="s">
        <v>9</v>
      </c>
      <c r="O1" s="15" t="s">
        <v>8</v>
      </c>
    </row>
    <row r="2" spans="1:24" ht="18.75" customHeight="1" x14ac:dyDescent="0.15">
      <c r="A2" s="67" t="s">
        <v>0</v>
      </c>
      <c r="B2" s="68"/>
      <c r="C2" s="69"/>
      <c r="D2" s="67" t="s">
        <v>87</v>
      </c>
      <c r="E2" s="69"/>
      <c r="G2" s="82"/>
      <c r="H2" s="82"/>
      <c r="I2" s="82"/>
      <c r="J2" s="82"/>
      <c r="K2" s="82"/>
      <c r="M2" s="79"/>
      <c r="N2" s="79"/>
      <c r="O2" s="79"/>
    </row>
    <row r="3" spans="1:24" ht="16.5" customHeight="1" x14ac:dyDescent="0.15">
      <c r="A3" s="67" t="s">
        <v>1</v>
      </c>
      <c r="B3" s="68"/>
      <c r="C3" s="69"/>
      <c r="D3" s="80" t="s">
        <v>88</v>
      </c>
      <c r="E3" s="81"/>
      <c r="H3" s="2" t="s">
        <v>21</v>
      </c>
      <c r="M3" s="79"/>
      <c r="N3" s="79"/>
      <c r="O3" s="79"/>
    </row>
    <row r="4" spans="1:24" ht="3" customHeight="1" x14ac:dyDescent="0.15">
      <c r="G4" s="3"/>
      <c r="H4" s="3"/>
      <c r="I4" s="3"/>
      <c r="J4" s="3"/>
      <c r="K4" s="3"/>
    </row>
    <row r="5" spans="1:24" ht="19.5" customHeight="1" x14ac:dyDescent="0.15">
      <c r="A5" s="76" t="s">
        <v>11</v>
      </c>
      <c r="B5" s="77"/>
      <c r="C5" s="78"/>
      <c r="D5" s="67" t="s">
        <v>237</v>
      </c>
      <c r="E5" s="68"/>
      <c r="F5" s="68"/>
      <c r="G5" s="69"/>
      <c r="H5" s="17" t="s">
        <v>14</v>
      </c>
      <c r="I5" s="15"/>
      <c r="J5" s="18" t="s">
        <v>15</v>
      </c>
      <c r="K5" s="19">
        <v>432</v>
      </c>
      <c r="L5" s="18" t="s">
        <v>16</v>
      </c>
      <c r="M5" s="19">
        <v>36</v>
      </c>
      <c r="N5" s="18" t="s">
        <v>17</v>
      </c>
      <c r="O5" s="20">
        <f>IF(OR(K5="",M5=""),"",K5/M5)</f>
        <v>12</v>
      </c>
    </row>
    <row r="6" spans="1:24" ht="19.5" customHeight="1" x14ac:dyDescent="0.15">
      <c r="A6" s="15" t="s">
        <v>2</v>
      </c>
      <c r="B6" s="67" t="s">
        <v>10</v>
      </c>
      <c r="C6" s="68"/>
      <c r="D6" s="68"/>
      <c r="E6" s="69"/>
      <c r="F6" s="15" t="s">
        <v>12</v>
      </c>
      <c r="G6" s="15" t="s">
        <v>19</v>
      </c>
      <c r="H6" s="15" t="s">
        <v>20</v>
      </c>
      <c r="I6" s="76" t="s">
        <v>18</v>
      </c>
      <c r="J6" s="78"/>
      <c r="K6" s="21">
        <f>IF(OR(O5="",F32="",G32=""),"",(F32+G32)*O5/60/460)</f>
        <v>0.95739130434782604</v>
      </c>
      <c r="L6" s="15" t="s">
        <v>3</v>
      </c>
      <c r="M6" s="15" t="s">
        <v>24</v>
      </c>
      <c r="N6" s="15" t="s">
        <v>6</v>
      </c>
      <c r="O6" s="15" t="s">
        <v>23</v>
      </c>
      <c r="R6" s="13"/>
      <c r="S6" s="14"/>
      <c r="T6" s="14"/>
      <c r="U6" s="14"/>
      <c r="V6" s="13"/>
      <c r="W6" s="14"/>
      <c r="X6" s="14"/>
    </row>
    <row r="7" spans="1:24" ht="19.7" customHeight="1" x14ac:dyDescent="0.15">
      <c r="A7" s="15">
        <v>1</v>
      </c>
      <c r="B7" s="73" t="s">
        <v>69</v>
      </c>
      <c r="C7" s="74"/>
      <c r="D7" s="74"/>
      <c r="E7" s="75"/>
      <c r="F7" s="26">
        <v>150</v>
      </c>
      <c r="G7" s="27"/>
      <c r="H7" s="22">
        <f>SUM(F7:G7)</f>
        <v>150</v>
      </c>
      <c r="I7" s="16" t="s">
        <v>4</v>
      </c>
      <c r="J7" s="4"/>
      <c r="K7" s="4"/>
      <c r="L7" s="4"/>
      <c r="M7" s="4"/>
      <c r="N7" s="4"/>
      <c r="O7" s="5"/>
      <c r="P7" s="4"/>
      <c r="R7" s="13"/>
      <c r="S7" s="12"/>
      <c r="T7" s="13"/>
      <c r="U7" s="13"/>
      <c r="V7" s="13"/>
      <c r="W7" s="14"/>
      <c r="X7" s="14"/>
    </row>
    <row r="8" spans="1:24" ht="19.7" customHeight="1" x14ac:dyDescent="0.15">
      <c r="A8" s="15">
        <v>2</v>
      </c>
      <c r="B8" s="73" t="s">
        <v>71</v>
      </c>
      <c r="C8" s="74"/>
      <c r="D8" s="74"/>
      <c r="E8" s="75"/>
      <c r="F8" s="26">
        <v>150</v>
      </c>
      <c r="G8" s="27"/>
      <c r="H8" s="22">
        <f>H7+F8+G8</f>
        <v>300</v>
      </c>
      <c r="I8" s="9"/>
      <c r="J8" s="4"/>
      <c r="K8" s="4"/>
      <c r="L8" s="4"/>
      <c r="M8" s="4"/>
      <c r="N8" s="4"/>
      <c r="O8" s="5"/>
      <c r="P8" s="4"/>
    </row>
    <row r="9" spans="1:24" ht="19.7" customHeight="1" x14ac:dyDescent="0.15">
      <c r="A9" s="15">
        <v>3</v>
      </c>
      <c r="B9" s="73" t="s">
        <v>70</v>
      </c>
      <c r="C9" s="74"/>
      <c r="D9" s="74"/>
      <c r="E9" s="75"/>
      <c r="F9" s="26"/>
      <c r="G9" s="26">
        <v>200</v>
      </c>
      <c r="H9" s="22">
        <f t="shared" ref="H9:H19" si="0">H8+F9+G9</f>
        <v>500</v>
      </c>
      <c r="I9" s="9"/>
      <c r="J9" s="6"/>
      <c r="K9" s="6"/>
      <c r="L9" s="6"/>
      <c r="M9" s="6"/>
      <c r="N9" s="6"/>
      <c r="O9" s="11"/>
      <c r="P9" s="6"/>
    </row>
    <row r="10" spans="1:24" ht="19.7" customHeight="1" x14ac:dyDescent="0.15">
      <c r="A10" s="15">
        <v>4</v>
      </c>
      <c r="B10" s="73" t="s">
        <v>145</v>
      </c>
      <c r="C10" s="74"/>
      <c r="D10" s="74"/>
      <c r="E10" s="75"/>
      <c r="F10" s="26">
        <v>180</v>
      </c>
      <c r="G10" s="27"/>
      <c r="H10" s="22">
        <f t="shared" si="0"/>
        <v>680</v>
      </c>
      <c r="I10" s="9"/>
      <c r="J10" s="4"/>
      <c r="K10" s="4"/>
      <c r="L10" s="4"/>
      <c r="M10" s="4"/>
      <c r="N10" s="4"/>
      <c r="O10" s="5"/>
      <c r="P10" s="4"/>
    </row>
    <row r="11" spans="1:24" ht="19.7" customHeight="1" x14ac:dyDescent="0.15">
      <c r="A11" s="15">
        <v>5</v>
      </c>
      <c r="B11" s="73" t="s">
        <v>25</v>
      </c>
      <c r="C11" s="74"/>
      <c r="D11" s="74"/>
      <c r="E11" s="75"/>
      <c r="F11" s="26">
        <v>180</v>
      </c>
      <c r="G11" s="27"/>
      <c r="H11" s="22">
        <f t="shared" si="0"/>
        <v>860</v>
      </c>
      <c r="I11" s="9"/>
      <c r="J11" s="4"/>
      <c r="K11" s="4"/>
      <c r="L11" s="4"/>
      <c r="M11" s="4"/>
      <c r="N11" s="4"/>
      <c r="O11" s="5"/>
    </row>
    <row r="12" spans="1:24" ht="19.7" customHeight="1" x14ac:dyDescent="0.15">
      <c r="A12" s="15">
        <v>6</v>
      </c>
      <c r="B12" s="73" t="s">
        <v>144</v>
      </c>
      <c r="C12" s="74"/>
      <c r="D12" s="74"/>
      <c r="E12" s="75"/>
      <c r="F12" s="26"/>
      <c r="G12" s="26">
        <v>200</v>
      </c>
      <c r="H12" s="22">
        <f t="shared" si="0"/>
        <v>1060</v>
      </c>
      <c r="I12" s="9"/>
      <c r="J12" s="4"/>
      <c r="K12" s="4"/>
      <c r="L12" s="4"/>
      <c r="M12" s="4"/>
      <c r="N12" s="4"/>
      <c r="O12" s="5"/>
    </row>
    <row r="13" spans="1:24" ht="19.7" customHeight="1" x14ac:dyDescent="0.15">
      <c r="A13" s="15">
        <v>7</v>
      </c>
      <c r="B13" s="73" t="s">
        <v>25</v>
      </c>
      <c r="C13" s="74"/>
      <c r="D13" s="74"/>
      <c r="E13" s="75"/>
      <c r="F13" s="26">
        <v>72</v>
      </c>
      <c r="G13" s="27"/>
      <c r="H13" s="22">
        <f>H12+F13+G13</f>
        <v>1132</v>
      </c>
      <c r="I13" s="9"/>
      <c r="J13" s="4"/>
      <c r="K13" s="4"/>
      <c r="L13" s="4"/>
      <c r="M13" s="4"/>
      <c r="N13" s="4"/>
      <c r="O13" s="5"/>
    </row>
    <row r="14" spans="1:24" ht="19.7" customHeight="1" x14ac:dyDescent="0.15">
      <c r="A14" s="15">
        <v>8</v>
      </c>
      <c r="B14" s="73" t="s">
        <v>74</v>
      </c>
      <c r="C14" s="74"/>
      <c r="D14" s="74"/>
      <c r="E14" s="75"/>
      <c r="F14" s="26">
        <v>180</v>
      </c>
      <c r="G14" s="27"/>
      <c r="H14" s="22">
        <f t="shared" si="0"/>
        <v>1312</v>
      </c>
      <c r="I14" s="9"/>
      <c r="J14" s="4"/>
      <c r="K14" s="4"/>
      <c r="L14" s="4"/>
      <c r="M14" s="4"/>
      <c r="N14" s="4"/>
      <c r="O14" s="5"/>
    </row>
    <row r="15" spans="1:24" ht="19.7" customHeight="1" x14ac:dyDescent="0.15">
      <c r="A15" s="15">
        <v>9</v>
      </c>
      <c r="B15" s="73" t="s">
        <v>72</v>
      </c>
      <c r="C15" s="74"/>
      <c r="D15" s="74"/>
      <c r="E15" s="75"/>
      <c r="F15" s="28">
        <v>180</v>
      </c>
      <c r="G15" s="26"/>
      <c r="H15" s="22">
        <f t="shared" si="0"/>
        <v>1492</v>
      </c>
      <c r="I15" s="9"/>
      <c r="J15" s="4"/>
      <c r="K15" s="4"/>
      <c r="L15" s="4"/>
      <c r="M15" s="4"/>
      <c r="N15" s="4"/>
      <c r="O15" s="5"/>
    </row>
    <row r="16" spans="1:24" ht="19.7" customHeight="1" x14ac:dyDescent="0.15">
      <c r="A16" s="15">
        <v>10</v>
      </c>
      <c r="B16" s="73" t="s">
        <v>73</v>
      </c>
      <c r="C16" s="74"/>
      <c r="D16" s="74"/>
      <c r="E16" s="75"/>
      <c r="F16" s="26"/>
      <c r="G16" s="26">
        <v>250</v>
      </c>
      <c r="H16" s="22">
        <f t="shared" si="0"/>
        <v>1742</v>
      </c>
      <c r="I16" s="9"/>
      <c r="J16" s="4"/>
      <c r="K16" s="4"/>
      <c r="L16" s="4"/>
      <c r="M16" s="4"/>
      <c r="N16" s="4"/>
      <c r="O16" s="5"/>
    </row>
    <row r="17" spans="1:15" ht="19.7" customHeight="1" x14ac:dyDescent="0.15">
      <c r="A17" s="15">
        <v>11</v>
      </c>
      <c r="B17" s="73" t="s">
        <v>22</v>
      </c>
      <c r="C17" s="74"/>
      <c r="D17" s="74"/>
      <c r="E17" s="75"/>
      <c r="F17" s="26">
        <v>180</v>
      </c>
      <c r="G17" s="27"/>
      <c r="H17" s="22">
        <f t="shared" si="0"/>
        <v>1922</v>
      </c>
      <c r="I17" s="9"/>
      <c r="J17" s="4"/>
      <c r="K17" s="4"/>
      <c r="L17" s="4"/>
      <c r="M17" s="4"/>
      <c r="N17" s="4"/>
      <c r="O17" s="5"/>
    </row>
    <row r="18" spans="1:15" ht="19.7" customHeight="1" x14ac:dyDescent="0.15">
      <c r="A18" s="15">
        <v>12</v>
      </c>
      <c r="B18" s="73" t="s">
        <v>75</v>
      </c>
      <c r="C18" s="74"/>
      <c r="D18" s="74"/>
      <c r="E18" s="75"/>
      <c r="F18" s="27">
        <v>180</v>
      </c>
      <c r="G18" s="26"/>
      <c r="H18" s="22">
        <f t="shared" si="0"/>
        <v>2102</v>
      </c>
      <c r="I18" s="9"/>
      <c r="J18" s="4"/>
      <c r="K18" s="4"/>
      <c r="L18" s="4"/>
      <c r="M18" s="4"/>
      <c r="N18" s="4"/>
      <c r="O18" s="5"/>
    </row>
    <row r="19" spans="1:15" ht="19.7" customHeight="1" x14ac:dyDescent="0.15">
      <c r="A19" s="15">
        <v>13</v>
      </c>
      <c r="B19" s="64" t="s">
        <v>76</v>
      </c>
      <c r="C19" s="65"/>
      <c r="D19" s="65"/>
      <c r="E19" s="66"/>
      <c r="F19" s="27">
        <v>100</v>
      </c>
      <c r="G19" s="27"/>
      <c r="H19" s="22">
        <f t="shared" si="0"/>
        <v>2202</v>
      </c>
      <c r="I19" s="9"/>
      <c r="J19" s="4"/>
      <c r="K19" s="4"/>
      <c r="L19" s="4"/>
      <c r="M19" s="4"/>
      <c r="N19" s="4"/>
      <c r="O19" s="5"/>
    </row>
    <row r="20" spans="1:15" ht="19.7" customHeight="1" x14ac:dyDescent="0.15">
      <c r="A20" s="15"/>
      <c r="B20" s="64"/>
      <c r="C20" s="65"/>
      <c r="D20" s="65"/>
      <c r="E20" s="66"/>
      <c r="F20" s="27"/>
      <c r="G20" s="27"/>
      <c r="H20" s="15"/>
      <c r="I20" s="9"/>
      <c r="J20" s="4"/>
      <c r="K20" s="4"/>
      <c r="L20" s="4"/>
      <c r="M20" s="4"/>
      <c r="N20" s="4"/>
      <c r="O20" s="5"/>
    </row>
    <row r="21" spans="1:15" ht="19.7" customHeight="1" x14ac:dyDescent="0.15">
      <c r="A21" s="15"/>
      <c r="B21" s="64"/>
      <c r="C21" s="65"/>
      <c r="D21" s="65"/>
      <c r="E21" s="66"/>
      <c r="F21" s="27"/>
      <c r="G21" s="27"/>
      <c r="H21" s="15"/>
      <c r="I21" s="9"/>
      <c r="J21" s="4"/>
      <c r="K21" s="4"/>
      <c r="L21" s="4"/>
      <c r="M21" s="4"/>
      <c r="N21" s="4"/>
      <c r="O21" s="5"/>
    </row>
    <row r="22" spans="1:15" ht="19.7" customHeight="1" x14ac:dyDescent="0.15">
      <c r="A22" s="15"/>
      <c r="B22" s="70"/>
      <c r="C22" s="71"/>
      <c r="D22" s="71"/>
      <c r="E22" s="72"/>
      <c r="F22" s="27"/>
      <c r="G22" s="27"/>
      <c r="H22" s="15"/>
      <c r="I22" s="9"/>
      <c r="J22" s="4"/>
      <c r="K22" s="4"/>
      <c r="L22" s="4"/>
      <c r="M22" s="4"/>
      <c r="N22" s="4"/>
      <c r="O22" s="5"/>
    </row>
    <row r="23" spans="1:15" ht="19.7" customHeight="1" x14ac:dyDescent="0.15">
      <c r="A23" s="15"/>
      <c r="B23" s="70"/>
      <c r="C23" s="71"/>
      <c r="D23" s="71"/>
      <c r="E23" s="72"/>
      <c r="F23" s="30"/>
      <c r="G23" s="30"/>
      <c r="H23" s="15"/>
      <c r="I23" s="9"/>
      <c r="J23" s="4"/>
      <c r="K23" s="4"/>
      <c r="L23" s="4"/>
      <c r="M23" s="4"/>
      <c r="N23" s="4"/>
      <c r="O23" s="5"/>
    </row>
    <row r="24" spans="1:15" ht="19.7" customHeight="1" x14ac:dyDescent="0.15">
      <c r="A24" s="15"/>
      <c r="B24" s="70"/>
      <c r="C24" s="71"/>
      <c r="D24" s="71"/>
      <c r="E24" s="72"/>
      <c r="F24" s="27"/>
      <c r="G24" s="27"/>
      <c r="H24" s="15"/>
      <c r="I24" s="9"/>
      <c r="J24" s="4"/>
      <c r="K24" s="4"/>
      <c r="L24" s="4"/>
      <c r="M24" s="4"/>
      <c r="N24" s="4"/>
      <c r="O24" s="5"/>
    </row>
    <row r="25" spans="1:15" ht="19.7" customHeight="1" x14ac:dyDescent="0.15">
      <c r="A25" s="15"/>
      <c r="B25" s="70"/>
      <c r="C25" s="71"/>
      <c r="D25" s="71"/>
      <c r="E25" s="72"/>
      <c r="F25" s="27"/>
      <c r="G25" s="27"/>
      <c r="H25" s="15"/>
      <c r="I25" s="9"/>
      <c r="J25" s="4"/>
      <c r="K25" s="4"/>
      <c r="L25" s="4"/>
      <c r="M25" s="4"/>
      <c r="N25" s="4"/>
      <c r="O25" s="5"/>
    </row>
    <row r="26" spans="1:15" ht="19.7" customHeight="1" x14ac:dyDescent="0.15">
      <c r="A26" s="15"/>
      <c r="B26" s="70"/>
      <c r="C26" s="71"/>
      <c r="D26" s="71"/>
      <c r="E26" s="72"/>
      <c r="F26" s="27"/>
      <c r="G26" s="27"/>
      <c r="H26" s="15"/>
      <c r="I26" s="9"/>
      <c r="J26" s="4"/>
      <c r="K26" s="4"/>
      <c r="L26" s="4"/>
      <c r="M26" s="4"/>
      <c r="N26" s="4"/>
      <c r="O26" s="5"/>
    </row>
    <row r="27" spans="1:15" ht="19.7" customHeight="1" x14ac:dyDescent="0.15">
      <c r="A27" s="15"/>
      <c r="B27" s="64"/>
      <c r="C27" s="65"/>
      <c r="D27" s="65"/>
      <c r="E27" s="66"/>
      <c r="F27" s="27"/>
      <c r="G27" s="27"/>
      <c r="H27" s="15"/>
      <c r="I27" s="9"/>
      <c r="J27" s="4"/>
      <c r="K27" s="4"/>
      <c r="L27" s="4"/>
      <c r="M27" s="4"/>
      <c r="N27" s="4"/>
      <c r="O27" s="5"/>
    </row>
    <row r="28" spans="1:15" ht="19.7" customHeight="1" x14ac:dyDescent="0.15">
      <c r="A28" s="15"/>
      <c r="B28" s="64"/>
      <c r="C28" s="65"/>
      <c r="D28" s="65"/>
      <c r="E28" s="66"/>
      <c r="F28" s="27"/>
      <c r="G28" s="27"/>
      <c r="H28" s="15"/>
      <c r="I28" s="9"/>
      <c r="J28" s="4"/>
      <c r="K28" s="4"/>
      <c r="L28" s="4"/>
      <c r="M28" s="4"/>
      <c r="N28" s="4"/>
      <c r="O28" s="5"/>
    </row>
    <row r="29" spans="1:15" ht="19.7" customHeight="1" x14ac:dyDescent="0.15">
      <c r="A29" s="15"/>
      <c r="B29" s="64"/>
      <c r="C29" s="65"/>
      <c r="D29" s="65"/>
      <c r="E29" s="66"/>
      <c r="F29" s="27"/>
      <c r="G29" s="27"/>
      <c r="H29" s="15"/>
      <c r="I29" s="9"/>
      <c r="J29" s="4"/>
      <c r="K29" s="4"/>
      <c r="L29" s="4"/>
      <c r="M29" s="4"/>
      <c r="N29" s="4"/>
      <c r="O29" s="5"/>
    </row>
    <row r="30" spans="1:15" ht="19.7" customHeight="1" x14ac:dyDescent="0.15">
      <c r="A30" s="15"/>
      <c r="B30" s="64"/>
      <c r="C30" s="65"/>
      <c r="D30" s="65"/>
      <c r="E30" s="66"/>
      <c r="F30" s="27"/>
      <c r="G30" s="27"/>
      <c r="H30" s="15"/>
      <c r="I30" s="9"/>
      <c r="J30" s="4"/>
      <c r="K30" s="4"/>
      <c r="L30" s="4"/>
      <c r="M30" s="4"/>
      <c r="N30" s="4"/>
      <c r="O30" s="5"/>
    </row>
    <row r="31" spans="1:15" ht="19.7" customHeight="1" x14ac:dyDescent="0.15">
      <c r="A31" s="15"/>
      <c r="B31" s="64"/>
      <c r="C31" s="65"/>
      <c r="D31" s="65"/>
      <c r="E31" s="66"/>
      <c r="F31" s="27"/>
      <c r="G31" s="27"/>
      <c r="H31" s="15"/>
      <c r="I31" s="9"/>
      <c r="J31" s="4"/>
      <c r="K31" s="4"/>
      <c r="L31" s="4"/>
      <c r="M31" s="4"/>
      <c r="N31" s="4"/>
      <c r="O31" s="5"/>
    </row>
    <row r="32" spans="1:15" ht="20.100000000000001" customHeight="1" x14ac:dyDescent="0.15">
      <c r="A32" s="67" t="s">
        <v>5</v>
      </c>
      <c r="B32" s="68"/>
      <c r="C32" s="68"/>
      <c r="D32" s="68"/>
      <c r="E32" s="69"/>
      <c r="F32" s="31">
        <f>SUM(F7:F31)</f>
        <v>1552</v>
      </c>
      <c r="G32" s="31">
        <f>SUM(G7:G31)</f>
        <v>650</v>
      </c>
      <c r="H32" s="15"/>
      <c r="I32" s="10"/>
      <c r="J32" s="3"/>
      <c r="K32" s="3"/>
      <c r="L32" s="3"/>
      <c r="M32" s="3"/>
      <c r="N32" s="3"/>
      <c r="O32" s="7"/>
    </row>
    <row r="33" spans="1:8" ht="2.25" customHeight="1" x14ac:dyDescent="0.15">
      <c r="A33" s="8"/>
      <c r="B33" s="8"/>
      <c r="C33" s="8"/>
      <c r="D33" s="8"/>
      <c r="E33" s="8"/>
      <c r="F33" s="8"/>
      <c r="G33" s="8"/>
      <c r="H33" s="4"/>
    </row>
  </sheetData>
  <mergeCells count="38">
    <mergeCell ref="A32:E32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A5:C5"/>
    <mergeCell ref="D5:G5"/>
    <mergeCell ref="B6:E6"/>
    <mergeCell ref="B11:E11"/>
    <mergeCell ref="B12:E12"/>
    <mergeCell ref="B15:E15"/>
    <mergeCell ref="B16:E16"/>
    <mergeCell ref="B17:E17"/>
    <mergeCell ref="B18:E18"/>
    <mergeCell ref="I6:J6"/>
    <mergeCell ref="B7:E7"/>
    <mergeCell ref="B8:E8"/>
    <mergeCell ref="B9:E9"/>
    <mergeCell ref="B10:E10"/>
    <mergeCell ref="B14:E14"/>
    <mergeCell ref="B13:E13"/>
    <mergeCell ref="O2:O3"/>
    <mergeCell ref="A3:C3"/>
    <mergeCell ref="D3:E3"/>
    <mergeCell ref="G1:K2"/>
    <mergeCell ref="A2:C2"/>
    <mergeCell ref="D2:E2"/>
    <mergeCell ref="M2:M3"/>
    <mergeCell ref="N2:N3"/>
  </mergeCells>
  <phoneticPr fontId="3"/>
  <printOptions horizontalCentered="1" verticalCentered="1"/>
  <pageMargins left="0" right="0" top="0" bottom="0" header="0" footer="0"/>
  <pageSetup paperSize="9" orientation="landscape" r:id="rId1"/>
  <headerFooter alignWithMargins="0"/>
  <colBreaks count="1" manualBreakCount="1">
    <brk id="16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90" zoomScaleNormal="90" zoomScaleSheetLayoutView="100" workbookViewId="0">
      <selection activeCell="F19" sqref="F19"/>
    </sheetView>
  </sheetViews>
  <sheetFormatPr defaultRowHeight="13.5" x14ac:dyDescent="0.15"/>
  <cols>
    <col min="1" max="1" width="5" style="1" customWidth="1"/>
    <col min="2" max="2" width="5.75" style="1" customWidth="1"/>
    <col min="3" max="3" width="5" style="1" customWidth="1"/>
    <col min="4" max="4" width="4.875" style="1" customWidth="1"/>
    <col min="5" max="5" width="11.75" style="1" customWidth="1"/>
    <col min="6" max="7" width="10.125" style="1" customWidth="1"/>
    <col min="8" max="8" width="9.5" style="1" customWidth="1"/>
    <col min="9" max="9" width="7.125" style="1" customWidth="1"/>
    <col min="10" max="10" width="10.625" style="1" customWidth="1"/>
    <col min="11" max="11" width="11.625" style="1" customWidth="1"/>
    <col min="12" max="12" width="10.75" style="1" customWidth="1"/>
    <col min="13" max="15" width="10.375" style="1" customWidth="1"/>
    <col min="16" max="16" width="0.5" style="1" customWidth="1"/>
    <col min="17" max="16384" width="9" style="1"/>
  </cols>
  <sheetData>
    <row r="1" spans="1:21" x14ac:dyDescent="0.15">
      <c r="G1" s="82" t="s">
        <v>13</v>
      </c>
      <c r="H1" s="82"/>
      <c r="I1" s="82"/>
      <c r="J1" s="82"/>
      <c r="K1" s="82"/>
      <c r="M1" s="15" t="s">
        <v>7</v>
      </c>
      <c r="N1" s="15" t="s">
        <v>9</v>
      </c>
      <c r="O1" s="15" t="s">
        <v>8</v>
      </c>
    </row>
    <row r="2" spans="1:21" ht="18.75" customHeight="1" x14ac:dyDescent="0.15">
      <c r="A2" s="67" t="s">
        <v>0</v>
      </c>
      <c r="B2" s="68"/>
      <c r="C2" s="69"/>
      <c r="D2" s="67" t="s">
        <v>87</v>
      </c>
      <c r="E2" s="69"/>
      <c r="G2" s="82"/>
      <c r="H2" s="82"/>
      <c r="I2" s="82"/>
      <c r="J2" s="82"/>
      <c r="K2" s="82"/>
      <c r="M2" s="79"/>
      <c r="N2" s="79"/>
      <c r="O2" s="79"/>
    </row>
    <row r="3" spans="1:21" ht="16.5" customHeight="1" x14ac:dyDescent="0.15">
      <c r="A3" s="67" t="s">
        <v>1</v>
      </c>
      <c r="B3" s="68"/>
      <c r="C3" s="69"/>
      <c r="D3" s="80" t="s">
        <v>88</v>
      </c>
      <c r="E3" s="81"/>
      <c r="H3" s="2" t="s">
        <v>21</v>
      </c>
      <c r="M3" s="79"/>
      <c r="N3" s="79"/>
      <c r="O3" s="79"/>
    </row>
    <row r="4" spans="1:21" ht="3" customHeight="1" x14ac:dyDescent="0.15">
      <c r="G4" s="3"/>
      <c r="H4" s="3"/>
      <c r="I4" s="3"/>
      <c r="J4" s="3"/>
      <c r="K4" s="3"/>
    </row>
    <row r="5" spans="1:21" ht="19.5" customHeight="1" x14ac:dyDescent="0.15">
      <c r="A5" s="76" t="s">
        <v>11</v>
      </c>
      <c r="B5" s="77"/>
      <c r="C5" s="78"/>
      <c r="D5" s="67" t="s">
        <v>59</v>
      </c>
      <c r="E5" s="68"/>
      <c r="F5" s="68"/>
      <c r="G5" s="69"/>
      <c r="H5" s="17" t="s">
        <v>14</v>
      </c>
      <c r="I5" s="15"/>
      <c r="J5" s="23" t="s">
        <v>15</v>
      </c>
      <c r="K5" s="19">
        <v>324</v>
      </c>
      <c r="L5" s="23" t="s">
        <v>16</v>
      </c>
      <c r="M5" s="19">
        <v>26</v>
      </c>
      <c r="N5" s="23" t="s">
        <v>17</v>
      </c>
      <c r="O5" s="20">
        <f>IF(OR(K5="",M5=""),"",K5/M5)</f>
        <v>12.461538461538462</v>
      </c>
    </row>
    <row r="6" spans="1:21" ht="19.5" customHeight="1" x14ac:dyDescent="0.15">
      <c r="A6" s="15" t="s">
        <v>2</v>
      </c>
      <c r="B6" s="67" t="s">
        <v>10</v>
      </c>
      <c r="C6" s="68"/>
      <c r="D6" s="68"/>
      <c r="E6" s="69"/>
      <c r="F6" s="15" t="s">
        <v>12</v>
      </c>
      <c r="G6" s="15" t="s">
        <v>19</v>
      </c>
      <c r="H6" s="15" t="s">
        <v>20</v>
      </c>
      <c r="I6" s="76" t="s">
        <v>18</v>
      </c>
      <c r="J6" s="78"/>
      <c r="K6" s="21">
        <f>IF(OR(O5="",F32="",G32=""),"",(F32+G32)*O5/60/460)</f>
        <v>0.88856187290969901</v>
      </c>
      <c r="L6" s="15" t="s">
        <v>3</v>
      </c>
      <c r="M6" s="15" t="s">
        <v>260</v>
      </c>
      <c r="N6" s="15" t="s">
        <v>6</v>
      </c>
      <c r="O6" s="15" t="s">
        <v>261</v>
      </c>
      <c r="R6" s="14"/>
      <c r="S6" s="13"/>
      <c r="T6" s="14"/>
      <c r="U6" s="14"/>
    </row>
    <row r="7" spans="1:21" ht="19.7" customHeight="1" x14ac:dyDescent="0.15">
      <c r="A7" s="15">
        <v>1</v>
      </c>
      <c r="B7" s="102" t="s">
        <v>63</v>
      </c>
      <c r="C7" s="103"/>
      <c r="D7" s="103"/>
      <c r="E7" s="104"/>
      <c r="F7" s="26">
        <v>104</v>
      </c>
      <c r="G7" s="27"/>
      <c r="H7" s="22">
        <f>SUM(F7:G7)</f>
        <v>104</v>
      </c>
      <c r="I7" s="16" t="s">
        <v>4</v>
      </c>
      <c r="J7" s="4"/>
      <c r="K7" s="4"/>
      <c r="L7" s="4"/>
      <c r="M7" s="4"/>
      <c r="N7" s="4"/>
      <c r="O7" s="5"/>
      <c r="P7" s="4"/>
      <c r="R7" s="13"/>
      <c r="S7" s="13"/>
      <c r="T7" s="14"/>
      <c r="U7" s="14"/>
    </row>
    <row r="8" spans="1:21" ht="19.7" customHeight="1" x14ac:dyDescent="0.15">
      <c r="A8" s="15">
        <v>2</v>
      </c>
      <c r="B8" s="73" t="s">
        <v>151</v>
      </c>
      <c r="C8" s="74"/>
      <c r="D8" s="74"/>
      <c r="E8" s="75"/>
      <c r="F8" s="26">
        <v>104</v>
      </c>
      <c r="G8" s="27"/>
      <c r="H8" s="22">
        <f>H7+F8+G8</f>
        <v>208</v>
      </c>
      <c r="I8" s="9"/>
      <c r="J8" s="4"/>
      <c r="K8" s="4"/>
      <c r="L8" s="4"/>
      <c r="M8" s="4"/>
      <c r="N8" s="4"/>
      <c r="O8" s="5"/>
      <c r="P8" s="4"/>
    </row>
    <row r="9" spans="1:21" ht="19.7" customHeight="1" x14ac:dyDescent="0.15">
      <c r="A9" s="15">
        <v>3</v>
      </c>
      <c r="B9" s="102" t="s">
        <v>64</v>
      </c>
      <c r="C9" s="103"/>
      <c r="D9" s="103"/>
      <c r="E9" s="104"/>
      <c r="F9" s="26"/>
      <c r="G9" s="26">
        <v>260</v>
      </c>
      <c r="H9" s="22">
        <f t="shared" ref="H9:H18" si="0">H8+F9+G9</f>
        <v>468</v>
      </c>
      <c r="I9" s="9"/>
      <c r="J9" s="6"/>
      <c r="K9" s="6"/>
      <c r="L9" s="6"/>
      <c r="M9" s="6"/>
      <c r="N9" s="6"/>
      <c r="O9" s="11"/>
      <c r="P9" s="6"/>
    </row>
    <row r="10" spans="1:21" ht="19.7" customHeight="1" x14ac:dyDescent="0.15">
      <c r="A10" s="15">
        <v>4</v>
      </c>
      <c r="B10" s="102" t="s">
        <v>148</v>
      </c>
      <c r="C10" s="103"/>
      <c r="D10" s="103"/>
      <c r="E10" s="104"/>
      <c r="F10" s="26">
        <v>130</v>
      </c>
      <c r="G10" s="27"/>
      <c r="H10" s="22">
        <f t="shared" si="0"/>
        <v>598</v>
      </c>
      <c r="I10" s="9"/>
      <c r="J10" s="4"/>
      <c r="K10" s="4"/>
      <c r="L10" s="4"/>
      <c r="M10" s="4"/>
      <c r="N10" s="4"/>
      <c r="O10" s="5"/>
      <c r="P10" s="4"/>
    </row>
    <row r="11" spans="1:21" ht="19.7" customHeight="1" x14ac:dyDescent="0.15">
      <c r="A11" s="15">
        <v>5</v>
      </c>
      <c r="B11" s="102" t="s">
        <v>149</v>
      </c>
      <c r="C11" s="103"/>
      <c r="D11" s="103"/>
      <c r="E11" s="104"/>
      <c r="F11" s="26">
        <v>104</v>
      </c>
      <c r="G11" s="27"/>
      <c r="H11" s="22">
        <f t="shared" si="0"/>
        <v>702</v>
      </c>
      <c r="I11" s="9"/>
      <c r="J11" s="4"/>
      <c r="K11" s="4"/>
      <c r="L11" s="4"/>
      <c r="M11" s="4"/>
      <c r="N11" s="4"/>
      <c r="O11" s="5"/>
    </row>
    <row r="12" spans="1:21" ht="19.7" customHeight="1" x14ac:dyDescent="0.15">
      <c r="A12" s="15">
        <v>6</v>
      </c>
      <c r="B12" s="102" t="s">
        <v>152</v>
      </c>
      <c r="C12" s="103"/>
      <c r="D12" s="103"/>
      <c r="E12" s="104"/>
      <c r="F12" s="26">
        <v>130</v>
      </c>
      <c r="G12" s="26"/>
      <c r="H12" s="22">
        <f t="shared" si="0"/>
        <v>832</v>
      </c>
      <c r="I12" s="9"/>
      <c r="J12" s="4"/>
      <c r="K12" s="4"/>
      <c r="L12" s="4"/>
      <c r="M12" s="4"/>
      <c r="N12" s="4"/>
      <c r="O12" s="5"/>
    </row>
    <row r="13" spans="1:21" ht="19.7" customHeight="1" x14ac:dyDescent="0.15">
      <c r="A13" s="15">
        <v>7</v>
      </c>
      <c r="B13" s="102" t="s">
        <v>150</v>
      </c>
      <c r="C13" s="103"/>
      <c r="D13" s="103"/>
      <c r="E13" s="104"/>
      <c r="F13" s="26">
        <v>130</v>
      </c>
      <c r="G13" s="27"/>
      <c r="H13" s="22">
        <f t="shared" si="0"/>
        <v>962</v>
      </c>
      <c r="I13" s="9"/>
      <c r="J13" s="4"/>
      <c r="K13" s="4"/>
      <c r="L13" s="4"/>
      <c r="M13" s="4"/>
      <c r="N13" s="4"/>
      <c r="O13" s="5"/>
    </row>
    <row r="14" spans="1:21" ht="19.7" customHeight="1" x14ac:dyDescent="0.15">
      <c r="A14" s="15">
        <v>8</v>
      </c>
      <c r="B14" s="105" t="s">
        <v>25</v>
      </c>
      <c r="C14" s="106"/>
      <c r="D14" s="106"/>
      <c r="E14" s="107"/>
      <c r="F14" s="26">
        <v>78</v>
      </c>
      <c r="G14" s="27"/>
      <c r="H14" s="22">
        <f t="shared" si="0"/>
        <v>1040</v>
      </c>
      <c r="I14" s="9"/>
      <c r="J14" s="4"/>
      <c r="K14" s="4"/>
      <c r="L14" s="4"/>
      <c r="M14" s="4"/>
      <c r="N14" s="4"/>
      <c r="O14" s="5"/>
    </row>
    <row r="15" spans="1:21" ht="19.7" customHeight="1" x14ac:dyDescent="0.15">
      <c r="A15" s="15">
        <v>9</v>
      </c>
      <c r="B15" s="73" t="s">
        <v>66</v>
      </c>
      <c r="C15" s="74"/>
      <c r="D15" s="74"/>
      <c r="E15" s="75"/>
      <c r="F15" s="26"/>
      <c r="G15" s="26">
        <v>338</v>
      </c>
      <c r="H15" s="22">
        <f t="shared" si="0"/>
        <v>1378</v>
      </c>
      <c r="I15" s="9"/>
      <c r="J15" s="4"/>
      <c r="K15" s="4"/>
      <c r="L15" s="4"/>
      <c r="M15" s="4"/>
      <c r="N15" s="4"/>
      <c r="O15" s="5"/>
    </row>
    <row r="16" spans="1:21" ht="19.7" customHeight="1" x14ac:dyDescent="0.15">
      <c r="A16" s="15">
        <v>10</v>
      </c>
      <c r="B16" s="64" t="s">
        <v>65</v>
      </c>
      <c r="C16" s="65"/>
      <c r="D16" s="65"/>
      <c r="E16" s="66"/>
      <c r="F16" s="26">
        <v>130</v>
      </c>
      <c r="G16" s="26"/>
      <c r="H16" s="22">
        <f t="shared" si="0"/>
        <v>1508</v>
      </c>
      <c r="I16" s="9"/>
      <c r="J16" s="4"/>
      <c r="K16" s="4"/>
      <c r="L16" s="4"/>
      <c r="M16" s="4"/>
      <c r="N16" s="4"/>
      <c r="O16" s="5"/>
    </row>
    <row r="17" spans="1:15" ht="19.7" customHeight="1" x14ac:dyDescent="0.15">
      <c r="A17" s="15">
        <v>11</v>
      </c>
      <c r="B17" s="64" t="s">
        <v>157</v>
      </c>
      <c r="C17" s="65"/>
      <c r="D17" s="65"/>
      <c r="E17" s="66"/>
      <c r="F17" s="26"/>
      <c r="G17" s="27">
        <v>260</v>
      </c>
      <c r="H17" s="22">
        <f t="shared" si="0"/>
        <v>1768</v>
      </c>
      <c r="I17" s="9"/>
      <c r="J17" s="4"/>
      <c r="K17" s="4"/>
      <c r="L17" s="4"/>
      <c r="M17" s="4"/>
      <c r="N17" s="4"/>
      <c r="O17" s="5"/>
    </row>
    <row r="18" spans="1:15" ht="19.7" customHeight="1" x14ac:dyDescent="0.15">
      <c r="A18" s="15">
        <v>12</v>
      </c>
      <c r="B18" s="64" t="s">
        <v>162</v>
      </c>
      <c r="C18" s="65"/>
      <c r="D18" s="65"/>
      <c r="E18" s="66"/>
      <c r="F18" s="26">
        <v>200</v>
      </c>
      <c r="G18" s="26"/>
      <c r="H18" s="22">
        <f t="shared" si="0"/>
        <v>1968</v>
      </c>
      <c r="I18" s="9"/>
      <c r="J18" s="4"/>
      <c r="K18" s="4"/>
      <c r="L18" s="4"/>
      <c r="M18" s="4"/>
      <c r="N18" s="4"/>
      <c r="O18" s="5"/>
    </row>
    <row r="19" spans="1:15" ht="19.7" customHeight="1" x14ac:dyDescent="0.15">
      <c r="A19" s="15"/>
      <c r="B19" s="64"/>
      <c r="C19" s="65"/>
      <c r="D19" s="65"/>
      <c r="E19" s="66"/>
      <c r="F19" s="27"/>
      <c r="G19" s="27"/>
      <c r="H19" s="22"/>
      <c r="I19" s="9"/>
      <c r="J19" s="4"/>
      <c r="K19" s="4"/>
      <c r="L19" s="4"/>
      <c r="M19" s="4"/>
      <c r="N19" s="4"/>
      <c r="O19" s="5"/>
    </row>
    <row r="20" spans="1:15" ht="19.7" customHeight="1" x14ac:dyDescent="0.15">
      <c r="A20" s="15"/>
      <c r="B20" s="64"/>
      <c r="C20" s="65"/>
      <c r="D20" s="65"/>
      <c r="E20" s="66"/>
      <c r="F20" s="27"/>
      <c r="G20" s="27"/>
      <c r="H20" s="22"/>
      <c r="I20" s="9"/>
      <c r="J20" s="4"/>
      <c r="K20" s="4"/>
      <c r="L20" s="4"/>
      <c r="M20" s="4"/>
      <c r="N20" s="4"/>
      <c r="O20" s="5"/>
    </row>
    <row r="21" spans="1:15" ht="19.7" customHeight="1" x14ac:dyDescent="0.15">
      <c r="A21" s="15"/>
      <c r="B21" s="64"/>
      <c r="C21" s="65"/>
      <c r="D21" s="65"/>
      <c r="E21" s="66"/>
      <c r="F21" s="27"/>
      <c r="G21" s="27"/>
      <c r="H21" s="22"/>
      <c r="I21" s="9"/>
      <c r="J21" s="4"/>
      <c r="K21" s="4"/>
      <c r="L21" s="4"/>
      <c r="M21" s="4"/>
      <c r="N21" s="4"/>
      <c r="O21" s="5"/>
    </row>
    <row r="22" spans="1:15" ht="19.7" customHeight="1" x14ac:dyDescent="0.15">
      <c r="A22" s="15"/>
      <c r="B22" s="64"/>
      <c r="C22" s="65"/>
      <c r="D22" s="65"/>
      <c r="E22" s="66"/>
      <c r="F22" s="27"/>
      <c r="G22" s="27"/>
      <c r="H22" s="15"/>
      <c r="I22" s="9"/>
      <c r="J22" s="4"/>
      <c r="K22" s="4"/>
      <c r="L22" s="4"/>
      <c r="M22" s="4"/>
      <c r="N22" s="4"/>
      <c r="O22" s="5"/>
    </row>
    <row r="23" spans="1:15" ht="19.7" customHeight="1" x14ac:dyDescent="0.15">
      <c r="A23" s="15"/>
      <c r="B23" s="64"/>
      <c r="C23" s="65"/>
      <c r="D23" s="65"/>
      <c r="E23" s="66"/>
      <c r="F23" s="30"/>
      <c r="G23" s="30"/>
      <c r="H23" s="15"/>
      <c r="I23" s="9"/>
      <c r="J23" s="4"/>
      <c r="K23" s="4"/>
      <c r="L23" s="4"/>
      <c r="M23" s="4"/>
      <c r="N23" s="4"/>
      <c r="O23" s="5"/>
    </row>
    <row r="24" spans="1:15" ht="19.7" customHeight="1" x14ac:dyDescent="0.15">
      <c r="A24" s="15"/>
      <c r="B24" s="64"/>
      <c r="C24" s="65"/>
      <c r="D24" s="65"/>
      <c r="E24" s="66"/>
      <c r="F24" s="27"/>
      <c r="G24" s="27"/>
      <c r="H24" s="15"/>
      <c r="I24" s="9"/>
      <c r="J24" s="4"/>
      <c r="K24" s="4"/>
      <c r="L24" s="4"/>
      <c r="M24" s="4"/>
      <c r="N24" s="4"/>
      <c r="O24" s="5"/>
    </row>
    <row r="25" spans="1:15" ht="19.7" customHeight="1" x14ac:dyDescent="0.15">
      <c r="A25" s="15"/>
      <c r="B25" s="64"/>
      <c r="C25" s="65"/>
      <c r="D25" s="65"/>
      <c r="E25" s="66"/>
      <c r="F25" s="27"/>
      <c r="G25" s="27"/>
      <c r="H25" s="15"/>
      <c r="I25" s="9"/>
      <c r="J25" s="4"/>
      <c r="K25" s="4"/>
      <c r="L25" s="4"/>
      <c r="M25" s="4"/>
      <c r="N25" s="4"/>
      <c r="O25" s="5"/>
    </row>
    <row r="26" spans="1:15" ht="19.7" customHeight="1" x14ac:dyDescent="0.15">
      <c r="A26" s="15"/>
      <c r="B26" s="64"/>
      <c r="C26" s="65"/>
      <c r="D26" s="65"/>
      <c r="E26" s="66"/>
      <c r="F26" s="27"/>
      <c r="G26" s="27"/>
      <c r="H26" s="15"/>
      <c r="I26" s="9"/>
      <c r="J26" s="4"/>
      <c r="K26" s="4"/>
      <c r="L26" s="4"/>
      <c r="M26" s="4"/>
      <c r="N26" s="4"/>
      <c r="O26" s="5"/>
    </row>
    <row r="27" spans="1:15" ht="19.7" customHeight="1" x14ac:dyDescent="0.15">
      <c r="A27" s="15"/>
      <c r="B27" s="64"/>
      <c r="C27" s="65"/>
      <c r="D27" s="65"/>
      <c r="E27" s="66"/>
      <c r="F27" s="27"/>
      <c r="G27" s="27"/>
      <c r="H27" s="15"/>
      <c r="I27" s="9"/>
      <c r="J27" s="4">
        <f>312+12</f>
        <v>324</v>
      </c>
      <c r="K27" s="4"/>
      <c r="L27" s="4"/>
      <c r="M27" s="4"/>
      <c r="N27" s="4"/>
      <c r="O27" s="5"/>
    </row>
    <row r="28" spans="1:15" ht="19.7" customHeight="1" x14ac:dyDescent="0.15">
      <c r="A28" s="15"/>
      <c r="B28" s="64"/>
      <c r="C28" s="65"/>
      <c r="D28" s="65"/>
      <c r="E28" s="66"/>
      <c r="F28" s="27"/>
      <c r="G28" s="27"/>
      <c r="H28" s="15"/>
      <c r="I28" s="9"/>
      <c r="J28" s="4"/>
      <c r="K28" s="4"/>
      <c r="L28" s="4"/>
      <c r="M28" s="4"/>
      <c r="N28" s="4"/>
      <c r="O28" s="5"/>
    </row>
    <row r="29" spans="1:15" ht="19.7" customHeight="1" x14ac:dyDescent="0.15">
      <c r="A29" s="15"/>
      <c r="B29" s="64"/>
      <c r="C29" s="65"/>
      <c r="D29" s="65"/>
      <c r="E29" s="66"/>
      <c r="F29" s="27"/>
      <c r="G29" s="27"/>
      <c r="H29" s="15"/>
      <c r="I29" s="9"/>
      <c r="J29" s="4"/>
      <c r="K29" s="4"/>
      <c r="L29" s="4"/>
      <c r="M29" s="4"/>
      <c r="N29" s="4"/>
      <c r="O29" s="5"/>
    </row>
    <row r="30" spans="1:15" ht="19.7" customHeight="1" x14ac:dyDescent="0.15">
      <c r="A30" s="15"/>
      <c r="B30" s="64"/>
      <c r="C30" s="65"/>
      <c r="D30" s="65"/>
      <c r="E30" s="66"/>
      <c r="F30" s="27"/>
      <c r="G30" s="27"/>
      <c r="H30" s="15"/>
      <c r="I30" s="9"/>
      <c r="J30" s="4"/>
      <c r="K30" s="4"/>
      <c r="L30" s="4"/>
      <c r="M30" s="4"/>
      <c r="N30" s="4"/>
      <c r="O30" s="5"/>
    </row>
    <row r="31" spans="1:15" ht="19.7" customHeight="1" x14ac:dyDescent="0.15">
      <c r="A31" s="15"/>
      <c r="B31" s="64"/>
      <c r="C31" s="65"/>
      <c r="D31" s="65"/>
      <c r="E31" s="66"/>
      <c r="F31" s="27"/>
      <c r="G31" s="27"/>
      <c r="H31" s="15"/>
      <c r="I31" s="9"/>
      <c r="J31" s="4"/>
      <c r="K31" s="4"/>
      <c r="L31" s="4"/>
      <c r="M31" s="4"/>
      <c r="N31" s="4"/>
      <c r="O31" s="5"/>
    </row>
    <row r="32" spans="1:15" ht="20.100000000000001" customHeight="1" x14ac:dyDescent="0.15">
      <c r="A32" s="67" t="s">
        <v>5</v>
      </c>
      <c r="B32" s="68"/>
      <c r="C32" s="68"/>
      <c r="D32" s="68"/>
      <c r="E32" s="69"/>
      <c r="F32" s="31">
        <f>SUM(F7:F31)</f>
        <v>1110</v>
      </c>
      <c r="G32" s="31">
        <f>SUM(G7:G31)</f>
        <v>858</v>
      </c>
      <c r="H32" s="15"/>
      <c r="I32" s="10"/>
      <c r="J32" s="3"/>
      <c r="K32" s="3"/>
      <c r="L32" s="3"/>
      <c r="M32" s="3"/>
      <c r="N32" s="3"/>
      <c r="O32" s="7"/>
    </row>
    <row r="33" spans="1:8" ht="2.25" customHeight="1" x14ac:dyDescent="0.15">
      <c r="A33" s="8"/>
      <c r="B33" s="8"/>
      <c r="C33" s="8"/>
      <c r="D33" s="8"/>
      <c r="E33" s="8"/>
      <c r="F33" s="8"/>
      <c r="G33" s="8"/>
      <c r="H33" s="4"/>
    </row>
  </sheetData>
  <mergeCells count="38">
    <mergeCell ref="A32:E32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20:E20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N2:N3"/>
    <mergeCell ref="O2:O3"/>
    <mergeCell ref="A3:C3"/>
    <mergeCell ref="D3:E3"/>
    <mergeCell ref="B8:E8"/>
    <mergeCell ref="G1:K2"/>
    <mergeCell ref="A2:C2"/>
    <mergeCell ref="D2:E2"/>
    <mergeCell ref="M2:M3"/>
    <mergeCell ref="A5:C5"/>
    <mergeCell ref="D5:G5"/>
    <mergeCell ref="B6:E6"/>
    <mergeCell ref="I6:J6"/>
    <mergeCell ref="B7:E7"/>
  </mergeCells>
  <phoneticPr fontId="3"/>
  <printOptions horizontalCentered="1" verticalCentered="1"/>
  <pageMargins left="0" right="0" top="0" bottom="0" header="0" footer="0"/>
  <pageSetup paperSize="9" orientation="landscape" r:id="rId1"/>
  <headerFooter alignWithMargins="0"/>
  <colBreaks count="1" manualBreakCount="1">
    <brk id="16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zoomScale="90" zoomScaleNormal="90" zoomScaleSheetLayoutView="100" workbookViewId="0">
      <selection activeCell="G10" sqref="G10"/>
    </sheetView>
  </sheetViews>
  <sheetFormatPr defaultRowHeight="13.5" x14ac:dyDescent="0.15"/>
  <cols>
    <col min="1" max="1" width="5" style="1" customWidth="1"/>
    <col min="2" max="2" width="5.75" style="1" customWidth="1"/>
    <col min="3" max="3" width="5" style="1" customWidth="1"/>
    <col min="4" max="4" width="4.875" style="1" customWidth="1"/>
    <col min="5" max="5" width="11.75" style="1" customWidth="1"/>
    <col min="6" max="7" width="10.125" style="1" customWidth="1"/>
    <col min="8" max="8" width="9.5" style="1" customWidth="1"/>
    <col min="9" max="9" width="7.125" style="1" customWidth="1"/>
    <col min="10" max="10" width="10.625" style="1" customWidth="1"/>
    <col min="11" max="11" width="11.625" style="1" customWidth="1"/>
    <col min="12" max="12" width="10.75" style="1" customWidth="1"/>
    <col min="13" max="15" width="10.375" style="1" customWidth="1"/>
    <col min="16" max="16" width="0.5" style="1" customWidth="1"/>
    <col min="17" max="16384" width="9" style="1"/>
  </cols>
  <sheetData>
    <row r="1" spans="1:24" x14ac:dyDescent="0.15">
      <c r="G1" s="82" t="s">
        <v>13</v>
      </c>
      <c r="H1" s="82"/>
      <c r="I1" s="82"/>
      <c r="J1" s="82"/>
      <c r="K1" s="82"/>
      <c r="M1" s="15" t="s">
        <v>7</v>
      </c>
      <c r="N1" s="15" t="s">
        <v>9</v>
      </c>
      <c r="O1" s="15" t="s">
        <v>8</v>
      </c>
    </row>
    <row r="2" spans="1:24" ht="18.75" customHeight="1" x14ac:dyDescent="0.15">
      <c r="A2" s="67" t="s">
        <v>0</v>
      </c>
      <c r="B2" s="68"/>
      <c r="C2" s="69"/>
      <c r="D2" s="67" t="s">
        <v>87</v>
      </c>
      <c r="E2" s="69"/>
      <c r="G2" s="82"/>
      <c r="H2" s="82"/>
      <c r="I2" s="82"/>
      <c r="J2" s="82"/>
      <c r="K2" s="82"/>
      <c r="M2" s="79"/>
      <c r="N2" s="79"/>
      <c r="O2" s="79"/>
    </row>
    <row r="3" spans="1:24" ht="16.5" customHeight="1" x14ac:dyDescent="0.15">
      <c r="A3" s="67" t="s">
        <v>1</v>
      </c>
      <c r="B3" s="68"/>
      <c r="C3" s="69"/>
      <c r="D3" s="80" t="s">
        <v>88</v>
      </c>
      <c r="E3" s="81"/>
      <c r="H3" s="2" t="s">
        <v>21</v>
      </c>
      <c r="M3" s="79"/>
      <c r="N3" s="79"/>
      <c r="O3" s="79"/>
    </row>
    <row r="4" spans="1:24" ht="3" customHeight="1" x14ac:dyDescent="0.15">
      <c r="G4" s="3"/>
      <c r="H4" s="3"/>
      <c r="I4" s="3"/>
      <c r="J4" s="3"/>
      <c r="K4" s="3"/>
    </row>
    <row r="5" spans="1:24" ht="19.5" customHeight="1" x14ac:dyDescent="0.15">
      <c r="A5" s="76" t="s">
        <v>11</v>
      </c>
      <c r="B5" s="77"/>
      <c r="C5" s="78"/>
      <c r="D5" s="67" t="s">
        <v>68</v>
      </c>
      <c r="E5" s="68"/>
      <c r="F5" s="68"/>
      <c r="G5" s="69"/>
      <c r="H5" s="17" t="s">
        <v>14</v>
      </c>
      <c r="I5" s="15"/>
      <c r="J5" s="23" t="s">
        <v>15</v>
      </c>
      <c r="K5" s="19">
        <v>288</v>
      </c>
      <c r="L5" s="23" t="s">
        <v>16</v>
      </c>
      <c r="M5" s="19">
        <v>24</v>
      </c>
      <c r="N5" s="23" t="s">
        <v>17</v>
      </c>
      <c r="O5" s="20">
        <f>IF(OR(K5="",M5=""),"",K5/M5)</f>
        <v>12</v>
      </c>
    </row>
    <row r="6" spans="1:24" ht="19.5" customHeight="1" x14ac:dyDescent="0.15">
      <c r="A6" s="15" t="s">
        <v>2</v>
      </c>
      <c r="B6" s="67" t="s">
        <v>10</v>
      </c>
      <c r="C6" s="68"/>
      <c r="D6" s="68"/>
      <c r="E6" s="69"/>
      <c r="F6" s="15" t="s">
        <v>12</v>
      </c>
      <c r="G6" s="15" t="s">
        <v>19</v>
      </c>
      <c r="H6" s="15" t="s">
        <v>20</v>
      </c>
      <c r="I6" s="76" t="s">
        <v>18</v>
      </c>
      <c r="J6" s="78"/>
      <c r="K6" s="21">
        <f>IF(OR(O5="",F32="",G32=""),"",(F32+G32)*O5/60/460)</f>
        <v>0.44</v>
      </c>
      <c r="L6" s="15" t="s">
        <v>3</v>
      </c>
      <c r="M6" s="15" t="s">
        <v>80</v>
      </c>
      <c r="N6" s="15" t="s">
        <v>6</v>
      </c>
      <c r="O6" s="15" t="s">
        <v>81</v>
      </c>
      <c r="R6" s="13"/>
      <c r="S6" s="14"/>
      <c r="T6" s="14"/>
      <c r="U6" s="14"/>
      <c r="V6" s="13"/>
      <c r="W6" s="14"/>
      <c r="X6" s="14"/>
    </row>
    <row r="7" spans="1:24" ht="19.7" customHeight="1" x14ac:dyDescent="0.15">
      <c r="A7" s="15"/>
      <c r="B7" s="111" t="s">
        <v>77</v>
      </c>
      <c r="C7" s="112"/>
      <c r="D7" s="112"/>
      <c r="E7" s="113"/>
      <c r="F7" s="26">
        <v>120</v>
      </c>
      <c r="G7" s="27">
        <v>0</v>
      </c>
      <c r="H7" s="22">
        <f>SUM(F7:G7)</f>
        <v>120</v>
      </c>
      <c r="I7" s="16" t="s">
        <v>4</v>
      </c>
      <c r="J7" s="4"/>
      <c r="K7" s="4"/>
      <c r="L7" s="4"/>
      <c r="M7" s="4"/>
      <c r="N7" s="4"/>
      <c r="O7" s="5"/>
      <c r="P7" s="4"/>
      <c r="R7" s="13"/>
      <c r="S7" s="12"/>
      <c r="T7" s="13"/>
      <c r="U7" s="13"/>
      <c r="V7" s="13"/>
      <c r="W7" s="14"/>
      <c r="X7" s="14"/>
    </row>
    <row r="8" spans="1:24" ht="19.7" customHeight="1" x14ac:dyDescent="0.15">
      <c r="A8" s="15"/>
      <c r="B8" s="108" t="s">
        <v>78</v>
      </c>
      <c r="C8" s="109"/>
      <c r="D8" s="109"/>
      <c r="E8" s="110"/>
      <c r="F8" s="26">
        <v>240</v>
      </c>
      <c r="G8" s="27"/>
      <c r="H8" s="22">
        <f>H7+F8+G8</f>
        <v>360</v>
      </c>
      <c r="I8" s="9"/>
      <c r="J8" s="4"/>
      <c r="K8" s="4"/>
      <c r="L8" s="4"/>
      <c r="M8" s="4"/>
      <c r="N8" s="4"/>
      <c r="O8" s="5"/>
      <c r="P8" s="4"/>
    </row>
    <row r="9" spans="1:24" ht="19.7" customHeight="1" x14ac:dyDescent="0.15">
      <c r="A9" s="15"/>
      <c r="B9" s="111" t="s">
        <v>67</v>
      </c>
      <c r="C9" s="112"/>
      <c r="D9" s="112"/>
      <c r="E9" s="113"/>
      <c r="F9" s="26"/>
      <c r="G9" s="26">
        <v>360</v>
      </c>
      <c r="H9" s="22">
        <f t="shared" ref="H9:H12" si="0">H8+F9+G9</f>
        <v>720</v>
      </c>
      <c r="I9" s="9"/>
      <c r="J9" s="6"/>
      <c r="K9" s="6"/>
      <c r="L9" s="6"/>
      <c r="M9" s="6"/>
      <c r="N9" s="6"/>
      <c r="O9" s="11"/>
      <c r="P9" s="6"/>
    </row>
    <row r="10" spans="1:24" ht="19.7" customHeight="1" x14ac:dyDescent="0.15">
      <c r="A10" s="15"/>
      <c r="B10" s="111" t="s">
        <v>25</v>
      </c>
      <c r="C10" s="112"/>
      <c r="D10" s="112"/>
      <c r="E10" s="113"/>
      <c r="F10" s="26">
        <v>72</v>
      </c>
      <c r="G10" s="27"/>
      <c r="H10" s="22">
        <f t="shared" si="0"/>
        <v>792</v>
      </c>
      <c r="I10" s="9"/>
      <c r="J10" s="4"/>
      <c r="K10" s="4"/>
      <c r="L10" s="4"/>
      <c r="M10" s="4"/>
      <c r="N10" s="4"/>
      <c r="O10" s="5"/>
      <c r="P10" s="4"/>
    </row>
    <row r="11" spans="1:24" ht="19.7" customHeight="1" x14ac:dyDescent="0.15">
      <c r="A11" s="15"/>
      <c r="B11" s="111" t="s">
        <v>79</v>
      </c>
      <c r="C11" s="112"/>
      <c r="D11" s="112"/>
      <c r="E11" s="113"/>
      <c r="F11" s="26">
        <v>120</v>
      </c>
      <c r="G11" s="27"/>
      <c r="H11" s="22">
        <f t="shared" si="0"/>
        <v>912</v>
      </c>
      <c r="I11" s="9"/>
      <c r="J11" s="4"/>
      <c r="K11" s="4"/>
      <c r="L11" s="4"/>
      <c r="M11" s="4"/>
      <c r="N11" s="4"/>
      <c r="O11" s="5"/>
    </row>
    <row r="12" spans="1:24" ht="19.7" customHeight="1" x14ac:dyDescent="0.15">
      <c r="A12" s="15"/>
      <c r="B12" s="111" t="s">
        <v>82</v>
      </c>
      <c r="C12" s="112"/>
      <c r="D12" s="112"/>
      <c r="E12" s="113"/>
      <c r="F12" s="26">
        <v>100</v>
      </c>
      <c r="G12" s="26"/>
      <c r="H12" s="22">
        <f t="shared" si="0"/>
        <v>1012</v>
      </c>
      <c r="I12" s="9"/>
      <c r="J12" s="4"/>
      <c r="K12" s="4"/>
      <c r="L12" s="4"/>
      <c r="M12" s="4"/>
      <c r="N12" s="4"/>
      <c r="O12" s="5"/>
    </row>
    <row r="13" spans="1:24" ht="19.7" customHeight="1" x14ac:dyDescent="0.15">
      <c r="A13" s="15"/>
      <c r="B13" s="111"/>
      <c r="C13" s="112"/>
      <c r="D13" s="112"/>
      <c r="E13" s="113"/>
      <c r="F13" s="26"/>
      <c r="G13" s="27"/>
      <c r="H13" s="22"/>
      <c r="I13" s="9"/>
      <c r="J13" s="4"/>
      <c r="K13" s="4"/>
      <c r="L13" s="4"/>
      <c r="M13" s="4"/>
      <c r="N13" s="4"/>
      <c r="O13" s="5"/>
    </row>
    <row r="14" spans="1:24" ht="19.7" customHeight="1" x14ac:dyDescent="0.15">
      <c r="A14" s="15"/>
      <c r="B14" s="111"/>
      <c r="C14" s="112"/>
      <c r="D14" s="112"/>
      <c r="E14" s="113"/>
      <c r="F14" s="26"/>
      <c r="G14" s="27"/>
      <c r="H14" s="22"/>
      <c r="I14" s="9"/>
      <c r="J14" s="4"/>
      <c r="K14" s="4"/>
      <c r="L14" s="4"/>
      <c r="M14" s="4"/>
      <c r="N14" s="4"/>
      <c r="O14" s="5"/>
    </row>
    <row r="15" spans="1:24" ht="19.7" customHeight="1" x14ac:dyDescent="0.15">
      <c r="A15" s="15"/>
      <c r="B15" s="114"/>
      <c r="C15" s="115"/>
      <c r="D15" s="115"/>
      <c r="E15" s="116"/>
      <c r="F15" s="28"/>
      <c r="G15" s="26"/>
      <c r="H15" s="22"/>
      <c r="I15" s="9"/>
      <c r="J15" s="4"/>
      <c r="K15" s="4"/>
      <c r="L15" s="4"/>
      <c r="M15" s="4"/>
      <c r="N15" s="4"/>
      <c r="O15" s="5"/>
    </row>
    <row r="16" spans="1:24" ht="19.7" customHeight="1" x14ac:dyDescent="0.15">
      <c r="A16" s="15"/>
      <c r="B16" s="117"/>
      <c r="C16" s="118"/>
      <c r="D16" s="118"/>
      <c r="E16" s="119"/>
      <c r="F16" s="26"/>
      <c r="G16" s="26"/>
      <c r="H16" s="22"/>
      <c r="I16" s="9"/>
      <c r="J16" s="4"/>
      <c r="K16" s="4"/>
      <c r="L16" s="4"/>
      <c r="M16" s="4"/>
      <c r="N16" s="4"/>
      <c r="O16" s="5"/>
    </row>
    <row r="17" spans="1:15" ht="19.7" customHeight="1" x14ac:dyDescent="0.15">
      <c r="A17" s="15"/>
      <c r="B17" s="64"/>
      <c r="C17" s="65"/>
      <c r="D17" s="65"/>
      <c r="E17" s="66"/>
      <c r="F17" s="26"/>
      <c r="G17" s="27"/>
      <c r="H17" s="22"/>
      <c r="I17" s="9"/>
      <c r="J17" s="4"/>
      <c r="K17" s="4"/>
      <c r="L17" s="4"/>
      <c r="M17" s="4"/>
      <c r="N17" s="4"/>
      <c r="O17" s="5"/>
    </row>
    <row r="18" spans="1:15" ht="19.7" customHeight="1" x14ac:dyDescent="0.15">
      <c r="A18" s="15"/>
      <c r="B18" s="64"/>
      <c r="C18" s="65"/>
      <c r="D18" s="65"/>
      <c r="E18" s="66"/>
      <c r="F18" s="27"/>
      <c r="G18" s="26"/>
      <c r="H18" s="22"/>
      <c r="I18" s="9"/>
      <c r="J18" s="4"/>
      <c r="K18" s="4"/>
      <c r="L18" s="4"/>
      <c r="M18" s="4"/>
      <c r="N18" s="4"/>
      <c r="O18" s="5"/>
    </row>
    <row r="19" spans="1:15" ht="19.7" customHeight="1" x14ac:dyDescent="0.15">
      <c r="A19" s="15"/>
      <c r="B19" s="64"/>
      <c r="C19" s="65"/>
      <c r="D19" s="65"/>
      <c r="E19" s="66"/>
      <c r="F19" s="27"/>
      <c r="G19" s="27"/>
      <c r="H19" s="15"/>
      <c r="I19" s="9"/>
      <c r="J19" s="4"/>
      <c r="K19" s="4"/>
      <c r="L19" s="4"/>
      <c r="M19" s="4"/>
      <c r="N19" s="4"/>
      <c r="O19" s="5"/>
    </row>
    <row r="20" spans="1:15" ht="19.7" customHeight="1" x14ac:dyDescent="0.15">
      <c r="A20" s="15"/>
      <c r="B20" s="64"/>
      <c r="C20" s="65"/>
      <c r="D20" s="65"/>
      <c r="E20" s="66"/>
      <c r="F20" s="27"/>
      <c r="G20" s="27"/>
      <c r="H20" s="15"/>
      <c r="I20" s="9"/>
      <c r="J20" s="4"/>
      <c r="K20" s="4"/>
      <c r="L20" s="4"/>
      <c r="M20" s="4"/>
      <c r="N20" s="4"/>
      <c r="O20" s="5"/>
    </row>
    <row r="21" spans="1:15" ht="19.7" customHeight="1" x14ac:dyDescent="0.15">
      <c r="A21" s="15"/>
      <c r="B21" s="64"/>
      <c r="C21" s="65"/>
      <c r="D21" s="65"/>
      <c r="E21" s="66"/>
      <c r="F21" s="27"/>
      <c r="G21" s="27"/>
      <c r="H21" s="15"/>
      <c r="I21" s="9"/>
      <c r="J21" s="4"/>
      <c r="K21" s="4"/>
      <c r="L21" s="4"/>
      <c r="M21" s="4"/>
      <c r="N21" s="4"/>
      <c r="O21" s="5"/>
    </row>
    <row r="22" spans="1:15" ht="19.7" customHeight="1" x14ac:dyDescent="0.15">
      <c r="A22" s="15"/>
      <c r="B22" s="64"/>
      <c r="C22" s="65"/>
      <c r="D22" s="65"/>
      <c r="E22" s="66"/>
      <c r="F22" s="27"/>
      <c r="G22" s="27"/>
      <c r="H22" s="15"/>
      <c r="I22" s="9"/>
      <c r="J22" s="4"/>
      <c r="K22" s="4"/>
      <c r="L22" s="4"/>
      <c r="M22" s="4"/>
      <c r="N22" s="4"/>
      <c r="O22" s="5"/>
    </row>
    <row r="23" spans="1:15" ht="19.7" customHeight="1" x14ac:dyDescent="0.15">
      <c r="A23" s="15"/>
      <c r="B23" s="64"/>
      <c r="C23" s="65"/>
      <c r="D23" s="65"/>
      <c r="E23" s="66"/>
      <c r="F23" s="30"/>
      <c r="G23" s="30"/>
      <c r="H23" s="15"/>
      <c r="I23" s="9"/>
      <c r="J23" s="4"/>
      <c r="K23" s="4"/>
      <c r="L23" s="4"/>
      <c r="M23" s="4"/>
      <c r="N23" s="4"/>
      <c r="O23" s="5"/>
    </row>
    <row r="24" spans="1:15" ht="19.7" customHeight="1" x14ac:dyDescent="0.15">
      <c r="A24" s="15"/>
      <c r="B24" s="64"/>
      <c r="C24" s="65"/>
      <c r="D24" s="65"/>
      <c r="E24" s="66"/>
      <c r="F24" s="27"/>
      <c r="G24" s="27"/>
      <c r="H24" s="15"/>
      <c r="I24" s="9"/>
      <c r="J24" s="4"/>
      <c r="K24" s="4"/>
      <c r="L24" s="4"/>
      <c r="M24" s="4"/>
      <c r="N24" s="4"/>
      <c r="O24" s="5"/>
    </row>
    <row r="25" spans="1:15" ht="19.7" customHeight="1" x14ac:dyDescent="0.15">
      <c r="A25" s="15"/>
      <c r="B25" s="64"/>
      <c r="C25" s="65"/>
      <c r="D25" s="65"/>
      <c r="E25" s="66"/>
      <c r="F25" s="27"/>
      <c r="G25" s="27"/>
      <c r="H25" s="15"/>
      <c r="I25" s="9"/>
      <c r="J25" s="4"/>
      <c r="K25" s="4"/>
      <c r="L25" s="4"/>
      <c r="M25" s="4"/>
      <c r="N25" s="4"/>
      <c r="O25" s="5"/>
    </row>
    <row r="26" spans="1:15" ht="19.7" customHeight="1" x14ac:dyDescent="0.15">
      <c r="A26" s="15"/>
      <c r="B26" s="64"/>
      <c r="C26" s="65"/>
      <c r="D26" s="65"/>
      <c r="E26" s="66"/>
      <c r="F26" s="27"/>
      <c r="G26" s="27"/>
      <c r="H26" s="15"/>
      <c r="I26" s="9"/>
      <c r="J26" s="4"/>
      <c r="K26" s="4"/>
      <c r="L26" s="4"/>
      <c r="M26" s="4"/>
      <c r="N26" s="4"/>
      <c r="O26" s="5"/>
    </row>
    <row r="27" spans="1:15" ht="19.7" customHeight="1" x14ac:dyDescent="0.15">
      <c r="A27" s="15"/>
      <c r="B27" s="64"/>
      <c r="C27" s="65"/>
      <c r="D27" s="65"/>
      <c r="E27" s="66"/>
      <c r="F27" s="27"/>
      <c r="G27" s="27"/>
      <c r="H27" s="15"/>
      <c r="I27" s="9"/>
      <c r="J27" s="4"/>
      <c r="K27" s="4"/>
      <c r="L27" s="4"/>
      <c r="M27" s="4"/>
      <c r="N27" s="4"/>
      <c r="O27" s="5"/>
    </row>
    <row r="28" spans="1:15" ht="19.7" customHeight="1" x14ac:dyDescent="0.15">
      <c r="A28" s="15"/>
      <c r="B28" s="64"/>
      <c r="C28" s="65"/>
      <c r="D28" s="65"/>
      <c r="E28" s="66"/>
      <c r="F28" s="27"/>
      <c r="G28" s="27"/>
      <c r="H28" s="15"/>
      <c r="I28" s="9"/>
      <c r="J28" s="4"/>
      <c r="K28" s="4"/>
      <c r="L28" s="4"/>
      <c r="M28" s="4"/>
      <c r="N28" s="4"/>
      <c r="O28" s="5"/>
    </row>
    <row r="29" spans="1:15" ht="19.7" customHeight="1" x14ac:dyDescent="0.15">
      <c r="A29" s="15"/>
      <c r="B29" s="64"/>
      <c r="C29" s="65"/>
      <c r="D29" s="65"/>
      <c r="E29" s="66"/>
      <c r="F29" s="27"/>
      <c r="G29" s="27"/>
      <c r="H29" s="15"/>
      <c r="I29" s="9"/>
      <c r="J29" s="4"/>
      <c r="K29" s="4"/>
      <c r="L29" s="4"/>
      <c r="M29" s="4"/>
      <c r="N29" s="4"/>
      <c r="O29" s="5"/>
    </row>
    <row r="30" spans="1:15" ht="19.7" customHeight="1" x14ac:dyDescent="0.15">
      <c r="A30" s="15"/>
      <c r="B30" s="64"/>
      <c r="C30" s="65"/>
      <c r="D30" s="65"/>
      <c r="E30" s="66"/>
      <c r="F30" s="27"/>
      <c r="G30" s="27"/>
      <c r="H30" s="15"/>
      <c r="I30" s="9"/>
      <c r="J30" s="4"/>
      <c r="K30" s="4"/>
      <c r="L30" s="4"/>
      <c r="M30" s="4"/>
      <c r="N30" s="4"/>
      <c r="O30" s="5"/>
    </row>
    <row r="31" spans="1:15" ht="19.7" customHeight="1" x14ac:dyDescent="0.15">
      <c r="A31" s="15"/>
      <c r="B31" s="64"/>
      <c r="C31" s="65"/>
      <c r="D31" s="65"/>
      <c r="E31" s="66"/>
      <c r="F31" s="27"/>
      <c r="G31" s="27"/>
      <c r="H31" s="15"/>
      <c r="I31" s="9"/>
      <c r="J31" s="4"/>
      <c r="K31" s="4"/>
      <c r="L31" s="4"/>
      <c r="M31" s="4"/>
      <c r="N31" s="4"/>
      <c r="O31" s="5"/>
    </row>
    <row r="32" spans="1:15" ht="20.100000000000001" customHeight="1" x14ac:dyDescent="0.15">
      <c r="A32" s="67" t="s">
        <v>5</v>
      </c>
      <c r="B32" s="68"/>
      <c r="C32" s="68"/>
      <c r="D32" s="68"/>
      <c r="E32" s="69"/>
      <c r="F32" s="31">
        <f>SUM(F7:F31)</f>
        <v>652</v>
      </c>
      <c r="G32" s="31">
        <f>SUM(G7:G31)</f>
        <v>360</v>
      </c>
      <c r="H32" s="15"/>
      <c r="I32" s="10"/>
      <c r="J32" s="3"/>
      <c r="K32" s="3"/>
      <c r="L32" s="3"/>
      <c r="M32" s="3"/>
      <c r="N32" s="3"/>
      <c r="O32" s="7"/>
    </row>
    <row r="33" spans="1:8" ht="2.25" customHeight="1" x14ac:dyDescent="0.15">
      <c r="A33" s="8"/>
      <c r="B33" s="8"/>
      <c r="C33" s="8"/>
      <c r="D33" s="8"/>
      <c r="E33" s="8"/>
      <c r="F33" s="8"/>
      <c r="G33" s="8"/>
      <c r="H33" s="4"/>
    </row>
  </sheetData>
  <mergeCells count="38">
    <mergeCell ref="A32:E32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20:E20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N2:N3"/>
    <mergeCell ref="O2:O3"/>
    <mergeCell ref="A3:C3"/>
    <mergeCell ref="D3:E3"/>
    <mergeCell ref="B8:E8"/>
    <mergeCell ref="G1:K2"/>
    <mergeCell ref="A2:C2"/>
    <mergeCell ref="D2:E2"/>
    <mergeCell ref="M2:M3"/>
    <mergeCell ref="A5:C5"/>
    <mergeCell ref="D5:G5"/>
    <mergeCell ref="B6:E6"/>
    <mergeCell ref="I6:J6"/>
    <mergeCell ref="B7:E7"/>
  </mergeCells>
  <phoneticPr fontId="3"/>
  <printOptions horizontalCentered="1" verticalCentered="1"/>
  <pageMargins left="0" right="0" top="0" bottom="0" header="0" footer="0"/>
  <pageSetup paperSize="9" orientation="landscape" r:id="rId1"/>
  <headerFooter alignWithMargins="0"/>
  <colBreaks count="1" manualBreakCount="1">
    <brk id="16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zoomScale="90" zoomScaleNormal="90" zoomScaleSheetLayoutView="100" workbookViewId="0">
      <selection activeCell="F9" sqref="F9"/>
    </sheetView>
  </sheetViews>
  <sheetFormatPr defaultRowHeight="13.5" x14ac:dyDescent="0.15"/>
  <cols>
    <col min="1" max="1" width="5" style="1" customWidth="1"/>
    <col min="2" max="2" width="5.75" style="1" customWidth="1"/>
    <col min="3" max="3" width="5" style="1" customWidth="1"/>
    <col min="4" max="4" width="4.875" style="1" customWidth="1"/>
    <col min="5" max="5" width="11.75" style="1" customWidth="1"/>
    <col min="6" max="7" width="10.125" style="1" customWidth="1"/>
    <col min="8" max="8" width="9.5" style="1" customWidth="1"/>
    <col min="9" max="9" width="7.125" style="1" customWidth="1"/>
    <col min="10" max="10" width="10.625" style="1" customWidth="1"/>
    <col min="11" max="11" width="11.625" style="1" customWidth="1"/>
    <col min="12" max="12" width="10.75" style="1" customWidth="1"/>
    <col min="13" max="15" width="10.375" style="1" customWidth="1"/>
    <col min="16" max="16" width="0.5" style="1" customWidth="1"/>
    <col min="17" max="16384" width="9" style="1"/>
  </cols>
  <sheetData>
    <row r="1" spans="1:24" x14ac:dyDescent="0.15">
      <c r="G1" s="82" t="s">
        <v>13</v>
      </c>
      <c r="H1" s="82"/>
      <c r="I1" s="82"/>
      <c r="J1" s="82"/>
      <c r="K1" s="82"/>
      <c r="M1" s="15" t="s">
        <v>7</v>
      </c>
      <c r="N1" s="15" t="s">
        <v>9</v>
      </c>
      <c r="O1" s="15" t="s">
        <v>8</v>
      </c>
    </row>
    <row r="2" spans="1:24" ht="18.75" customHeight="1" x14ac:dyDescent="0.15">
      <c r="A2" s="67" t="s">
        <v>0</v>
      </c>
      <c r="B2" s="68"/>
      <c r="C2" s="69"/>
      <c r="D2" s="67" t="s">
        <v>87</v>
      </c>
      <c r="E2" s="69"/>
      <c r="G2" s="82"/>
      <c r="H2" s="82"/>
      <c r="I2" s="82"/>
      <c r="J2" s="82"/>
      <c r="K2" s="82"/>
      <c r="M2" s="79"/>
      <c r="N2" s="79"/>
      <c r="O2" s="79"/>
    </row>
    <row r="3" spans="1:24" ht="16.5" customHeight="1" x14ac:dyDescent="0.15">
      <c r="A3" s="67" t="s">
        <v>1</v>
      </c>
      <c r="B3" s="68"/>
      <c r="C3" s="69"/>
      <c r="D3" s="80" t="s">
        <v>88</v>
      </c>
      <c r="E3" s="81"/>
      <c r="H3" s="2" t="s">
        <v>21</v>
      </c>
      <c r="M3" s="79"/>
      <c r="N3" s="79"/>
      <c r="O3" s="79"/>
    </row>
    <row r="4" spans="1:24" ht="3" customHeight="1" x14ac:dyDescent="0.15">
      <c r="G4" s="3"/>
      <c r="H4" s="3"/>
      <c r="I4" s="3"/>
      <c r="J4" s="3"/>
      <c r="K4" s="3"/>
    </row>
    <row r="5" spans="1:24" ht="19.5" customHeight="1" x14ac:dyDescent="0.15">
      <c r="A5" s="76" t="s">
        <v>11</v>
      </c>
      <c r="B5" s="77"/>
      <c r="C5" s="78"/>
      <c r="D5" s="67" t="s">
        <v>90</v>
      </c>
      <c r="E5" s="68"/>
      <c r="F5" s="68"/>
      <c r="G5" s="69"/>
      <c r="H5" s="17" t="s">
        <v>14</v>
      </c>
      <c r="I5" s="15"/>
      <c r="J5" s="25" t="s">
        <v>15</v>
      </c>
      <c r="K5" s="19">
        <v>288</v>
      </c>
      <c r="L5" s="25" t="s">
        <v>16</v>
      </c>
      <c r="M5" s="19">
        <v>24</v>
      </c>
      <c r="N5" s="25" t="s">
        <v>17</v>
      </c>
      <c r="O5" s="20">
        <f>IF(OR(K5="",M5=""),"",K5/M5)</f>
        <v>12</v>
      </c>
    </row>
    <row r="6" spans="1:24" ht="19.5" customHeight="1" x14ac:dyDescent="0.15">
      <c r="A6" s="15" t="s">
        <v>2</v>
      </c>
      <c r="B6" s="67" t="s">
        <v>10</v>
      </c>
      <c r="C6" s="68"/>
      <c r="D6" s="68"/>
      <c r="E6" s="69"/>
      <c r="F6" s="15" t="s">
        <v>12</v>
      </c>
      <c r="G6" s="15" t="s">
        <v>19</v>
      </c>
      <c r="H6" s="15" t="s">
        <v>20</v>
      </c>
      <c r="I6" s="76" t="s">
        <v>18</v>
      </c>
      <c r="J6" s="78"/>
      <c r="K6" s="21">
        <f>IF(OR(O5="",F32="",G32=""),"",(F32+G32)*O5/60/460)</f>
        <v>0.34434782608695652</v>
      </c>
      <c r="L6" s="15" t="s">
        <v>3</v>
      </c>
      <c r="M6" s="15" t="s">
        <v>80</v>
      </c>
      <c r="N6" s="15" t="s">
        <v>6</v>
      </c>
      <c r="O6" s="15" t="s">
        <v>81</v>
      </c>
      <c r="R6" s="13"/>
      <c r="S6" s="14"/>
      <c r="T6" s="14"/>
      <c r="U6" s="14"/>
      <c r="V6" s="13"/>
      <c r="W6" s="14"/>
      <c r="X6" s="14"/>
    </row>
    <row r="7" spans="1:24" ht="19.7" customHeight="1" x14ac:dyDescent="0.15">
      <c r="A7" s="15"/>
      <c r="B7" s="111" t="s">
        <v>143</v>
      </c>
      <c r="C7" s="112"/>
      <c r="D7" s="112"/>
      <c r="E7" s="113"/>
      <c r="F7" s="26"/>
      <c r="G7" s="27">
        <v>360</v>
      </c>
      <c r="H7" s="22">
        <f>SUM(F7:G7)</f>
        <v>360</v>
      </c>
      <c r="I7" s="16" t="s">
        <v>4</v>
      </c>
      <c r="J7" s="4"/>
      <c r="K7" s="4"/>
      <c r="L7" s="4"/>
      <c r="M7" s="4"/>
      <c r="N7" s="4"/>
      <c r="O7" s="5"/>
      <c r="P7" s="4"/>
      <c r="R7" s="13"/>
      <c r="S7" s="12"/>
      <c r="T7" s="13"/>
      <c r="U7" s="13"/>
      <c r="V7" s="13"/>
      <c r="W7" s="14"/>
      <c r="X7" s="14"/>
    </row>
    <row r="8" spans="1:24" ht="19.7" customHeight="1" x14ac:dyDescent="0.15">
      <c r="A8" s="15"/>
      <c r="B8" s="108" t="s">
        <v>83</v>
      </c>
      <c r="C8" s="109"/>
      <c r="D8" s="109"/>
      <c r="E8" s="110"/>
      <c r="F8" s="26">
        <v>72</v>
      </c>
      <c r="G8" s="27"/>
      <c r="H8" s="22">
        <f>H7+F8+G8</f>
        <v>432</v>
      </c>
      <c r="I8" s="9"/>
      <c r="J8" s="4"/>
      <c r="K8" s="4"/>
      <c r="L8" s="4"/>
      <c r="M8" s="4"/>
      <c r="N8" s="4"/>
      <c r="O8" s="5"/>
      <c r="P8" s="4"/>
    </row>
    <row r="9" spans="1:24" ht="19.7" customHeight="1" x14ac:dyDescent="0.15">
      <c r="A9" s="15"/>
      <c r="B9" s="111" t="s">
        <v>84</v>
      </c>
      <c r="C9" s="112"/>
      <c r="D9" s="112"/>
      <c r="E9" s="113"/>
      <c r="F9" s="26">
        <v>120</v>
      </c>
      <c r="G9" s="26"/>
      <c r="H9" s="22">
        <f t="shared" ref="H9:H11" si="0">H8+F9+G9</f>
        <v>552</v>
      </c>
      <c r="I9" s="9"/>
      <c r="J9" s="6"/>
      <c r="K9" s="6"/>
      <c r="L9" s="6"/>
      <c r="M9" s="6"/>
      <c r="N9" s="6"/>
      <c r="O9" s="11"/>
      <c r="P9" s="6"/>
    </row>
    <row r="10" spans="1:24" ht="19.7" customHeight="1" x14ac:dyDescent="0.15">
      <c r="A10" s="15"/>
      <c r="B10" s="111" t="s">
        <v>85</v>
      </c>
      <c r="C10" s="112"/>
      <c r="D10" s="112"/>
      <c r="E10" s="113"/>
      <c r="F10" s="26">
        <v>120</v>
      </c>
      <c r="G10" s="27"/>
      <c r="H10" s="22">
        <f t="shared" si="0"/>
        <v>672</v>
      </c>
      <c r="I10" s="9"/>
      <c r="J10" s="4"/>
      <c r="K10" s="4"/>
      <c r="L10" s="4"/>
      <c r="M10" s="4"/>
      <c r="N10" s="4"/>
      <c r="O10" s="5"/>
      <c r="P10" s="4"/>
    </row>
    <row r="11" spans="1:24" ht="19.7" customHeight="1" x14ac:dyDescent="0.15">
      <c r="A11" s="15"/>
      <c r="B11" s="111" t="s">
        <v>86</v>
      </c>
      <c r="C11" s="112"/>
      <c r="D11" s="112"/>
      <c r="E11" s="113"/>
      <c r="F11" s="26">
        <v>120</v>
      </c>
      <c r="G11" s="27"/>
      <c r="H11" s="22">
        <f t="shared" si="0"/>
        <v>792</v>
      </c>
      <c r="I11" s="9"/>
      <c r="J11" s="4"/>
      <c r="K11" s="4"/>
      <c r="L11" s="4"/>
      <c r="M11" s="4"/>
      <c r="N11" s="4"/>
      <c r="O11" s="5"/>
    </row>
    <row r="12" spans="1:24" ht="19.7" customHeight="1" x14ac:dyDescent="0.15">
      <c r="A12" s="15"/>
      <c r="B12" s="111"/>
      <c r="C12" s="112"/>
      <c r="D12" s="112"/>
      <c r="E12" s="113"/>
      <c r="F12" s="26"/>
      <c r="G12" s="26"/>
      <c r="H12" s="22"/>
      <c r="I12" s="9"/>
      <c r="J12" s="4"/>
      <c r="K12" s="4"/>
      <c r="L12" s="4"/>
      <c r="M12" s="4"/>
      <c r="N12" s="4"/>
      <c r="O12" s="5"/>
    </row>
    <row r="13" spans="1:24" ht="19.7" customHeight="1" x14ac:dyDescent="0.15">
      <c r="A13" s="15"/>
      <c r="B13" s="111"/>
      <c r="C13" s="112"/>
      <c r="D13" s="112"/>
      <c r="E13" s="113"/>
      <c r="F13" s="26"/>
      <c r="G13" s="27"/>
      <c r="H13" s="22"/>
      <c r="I13" s="9"/>
      <c r="J13" s="4"/>
      <c r="K13" s="4"/>
      <c r="L13" s="4"/>
      <c r="M13" s="4"/>
      <c r="N13" s="4"/>
      <c r="O13" s="5"/>
    </row>
    <row r="14" spans="1:24" ht="19.7" customHeight="1" x14ac:dyDescent="0.15">
      <c r="A14" s="15"/>
      <c r="B14" s="111"/>
      <c r="C14" s="112"/>
      <c r="D14" s="112"/>
      <c r="E14" s="113"/>
      <c r="F14" s="26"/>
      <c r="G14" s="27"/>
      <c r="H14" s="22"/>
      <c r="I14" s="9"/>
      <c r="J14" s="4"/>
      <c r="K14" s="4"/>
      <c r="L14" s="4"/>
      <c r="M14" s="4"/>
      <c r="N14" s="4"/>
      <c r="O14" s="5"/>
    </row>
    <row r="15" spans="1:24" ht="19.7" customHeight="1" x14ac:dyDescent="0.15">
      <c r="A15" s="15"/>
      <c r="B15" s="114"/>
      <c r="C15" s="115"/>
      <c r="D15" s="115"/>
      <c r="E15" s="116"/>
      <c r="F15" s="28"/>
      <c r="G15" s="26"/>
      <c r="H15" s="22"/>
      <c r="I15" s="9"/>
      <c r="J15" s="4"/>
      <c r="K15" s="4"/>
      <c r="L15" s="4"/>
      <c r="M15" s="4"/>
      <c r="N15" s="4"/>
      <c r="O15" s="5"/>
    </row>
    <row r="16" spans="1:24" ht="19.7" customHeight="1" x14ac:dyDescent="0.15">
      <c r="A16" s="15"/>
      <c r="B16" s="117"/>
      <c r="C16" s="118"/>
      <c r="D16" s="118"/>
      <c r="E16" s="119"/>
      <c r="F16" s="26"/>
      <c r="G16" s="26"/>
      <c r="H16" s="22"/>
      <c r="I16" s="9"/>
      <c r="J16" s="4"/>
      <c r="K16" s="4"/>
      <c r="L16" s="4"/>
      <c r="M16" s="4"/>
      <c r="N16" s="4"/>
      <c r="O16" s="5"/>
    </row>
    <row r="17" spans="1:15" ht="19.7" customHeight="1" x14ac:dyDescent="0.15">
      <c r="A17" s="15"/>
      <c r="B17" s="64"/>
      <c r="C17" s="65"/>
      <c r="D17" s="65"/>
      <c r="E17" s="66"/>
      <c r="F17" s="26"/>
      <c r="G17" s="27"/>
      <c r="H17" s="22"/>
      <c r="I17" s="9"/>
      <c r="J17" s="4"/>
      <c r="K17" s="4"/>
      <c r="L17" s="4"/>
      <c r="M17" s="4"/>
      <c r="N17" s="4"/>
      <c r="O17" s="5"/>
    </row>
    <row r="18" spans="1:15" ht="19.7" customHeight="1" x14ac:dyDescent="0.15">
      <c r="A18" s="15"/>
      <c r="B18" s="64"/>
      <c r="C18" s="65"/>
      <c r="D18" s="65"/>
      <c r="E18" s="66"/>
      <c r="F18" s="27"/>
      <c r="G18" s="26"/>
      <c r="H18" s="22"/>
      <c r="I18" s="9"/>
      <c r="J18" s="4"/>
      <c r="K18" s="4"/>
      <c r="L18" s="4"/>
      <c r="M18" s="4"/>
      <c r="N18" s="4"/>
      <c r="O18" s="5"/>
    </row>
    <row r="19" spans="1:15" ht="19.7" customHeight="1" x14ac:dyDescent="0.15">
      <c r="A19" s="15"/>
      <c r="B19" s="64"/>
      <c r="C19" s="65"/>
      <c r="D19" s="65"/>
      <c r="E19" s="66"/>
      <c r="F19" s="27"/>
      <c r="G19" s="27"/>
      <c r="H19" s="15"/>
      <c r="I19" s="9"/>
      <c r="J19" s="4"/>
      <c r="K19" s="4"/>
      <c r="L19" s="4"/>
      <c r="M19" s="4"/>
      <c r="N19" s="4"/>
      <c r="O19" s="5"/>
    </row>
    <row r="20" spans="1:15" ht="19.7" customHeight="1" x14ac:dyDescent="0.15">
      <c r="A20" s="15"/>
      <c r="B20" s="64"/>
      <c r="C20" s="65"/>
      <c r="D20" s="65"/>
      <c r="E20" s="66"/>
      <c r="F20" s="27"/>
      <c r="G20" s="27"/>
      <c r="H20" s="15"/>
      <c r="I20" s="9"/>
      <c r="J20" s="4"/>
      <c r="K20" s="4"/>
      <c r="L20" s="4"/>
      <c r="M20" s="4"/>
      <c r="N20" s="4"/>
      <c r="O20" s="5"/>
    </row>
    <row r="21" spans="1:15" ht="19.7" customHeight="1" x14ac:dyDescent="0.15">
      <c r="A21" s="15"/>
      <c r="B21" s="64"/>
      <c r="C21" s="65"/>
      <c r="D21" s="65"/>
      <c r="E21" s="66"/>
      <c r="F21" s="27"/>
      <c r="G21" s="27"/>
      <c r="H21" s="15"/>
      <c r="I21" s="9"/>
      <c r="J21" s="4"/>
      <c r="K21" s="4"/>
      <c r="L21" s="4"/>
      <c r="M21" s="4"/>
      <c r="N21" s="4"/>
      <c r="O21" s="5"/>
    </row>
    <row r="22" spans="1:15" ht="19.7" customHeight="1" x14ac:dyDescent="0.15">
      <c r="A22" s="15"/>
      <c r="B22" s="64"/>
      <c r="C22" s="65"/>
      <c r="D22" s="65"/>
      <c r="E22" s="66"/>
      <c r="F22" s="27"/>
      <c r="G22" s="27"/>
      <c r="H22" s="15"/>
      <c r="I22" s="9"/>
      <c r="J22" s="4"/>
      <c r="K22" s="4"/>
      <c r="L22" s="4"/>
      <c r="M22" s="4"/>
      <c r="N22" s="4"/>
      <c r="O22" s="5"/>
    </row>
    <row r="23" spans="1:15" ht="19.7" customHeight="1" x14ac:dyDescent="0.15">
      <c r="A23" s="15"/>
      <c r="B23" s="64"/>
      <c r="C23" s="65"/>
      <c r="D23" s="65"/>
      <c r="E23" s="66"/>
      <c r="F23" s="30"/>
      <c r="G23" s="30"/>
      <c r="H23" s="15"/>
      <c r="I23" s="9"/>
      <c r="J23" s="4"/>
      <c r="K23" s="4"/>
      <c r="L23" s="4"/>
      <c r="M23" s="4"/>
      <c r="N23" s="4"/>
      <c r="O23" s="5"/>
    </row>
    <row r="24" spans="1:15" ht="19.7" customHeight="1" x14ac:dyDescent="0.15">
      <c r="A24" s="15"/>
      <c r="B24" s="64"/>
      <c r="C24" s="65"/>
      <c r="D24" s="65"/>
      <c r="E24" s="66"/>
      <c r="F24" s="27"/>
      <c r="G24" s="27"/>
      <c r="H24" s="15"/>
      <c r="I24" s="9"/>
      <c r="J24" s="4"/>
      <c r="K24" s="4"/>
      <c r="L24" s="4"/>
      <c r="M24" s="4"/>
      <c r="N24" s="4"/>
      <c r="O24" s="5"/>
    </row>
    <row r="25" spans="1:15" ht="19.7" customHeight="1" x14ac:dyDescent="0.15">
      <c r="A25" s="15"/>
      <c r="B25" s="64"/>
      <c r="C25" s="65"/>
      <c r="D25" s="65"/>
      <c r="E25" s="66"/>
      <c r="F25" s="27"/>
      <c r="G25" s="27"/>
      <c r="H25" s="15"/>
      <c r="I25" s="9"/>
      <c r="J25" s="4"/>
      <c r="K25" s="4"/>
      <c r="L25" s="4"/>
      <c r="M25" s="4"/>
      <c r="N25" s="4"/>
      <c r="O25" s="5"/>
    </row>
    <row r="26" spans="1:15" ht="19.7" customHeight="1" x14ac:dyDescent="0.15">
      <c r="A26" s="15"/>
      <c r="B26" s="64"/>
      <c r="C26" s="65"/>
      <c r="D26" s="65"/>
      <c r="E26" s="66"/>
      <c r="F26" s="27"/>
      <c r="G26" s="27"/>
      <c r="H26" s="15"/>
      <c r="I26" s="9"/>
      <c r="J26" s="4"/>
      <c r="K26" s="4"/>
      <c r="L26" s="4"/>
      <c r="M26" s="4"/>
      <c r="N26" s="4"/>
      <c r="O26" s="5"/>
    </row>
    <row r="27" spans="1:15" ht="19.7" customHeight="1" x14ac:dyDescent="0.15">
      <c r="A27" s="15"/>
      <c r="B27" s="64"/>
      <c r="C27" s="65"/>
      <c r="D27" s="65"/>
      <c r="E27" s="66"/>
      <c r="F27" s="27"/>
      <c r="G27" s="27"/>
      <c r="H27" s="15"/>
      <c r="I27" s="9"/>
      <c r="J27" s="4"/>
      <c r="K27" s="4"/>
      <c r="L27" s="4"/>
      <c r="M27" s="4"/>
      <c r="N27" s="4"/>
      <c r="O27" s="5"/>
    </row>
    <row r="28" spans="1:15" ht="19.7" customHeight="1" x14ac:dyDescent="0.15">
      <c r="A28" s="15"/>
      <c r="B28" s="64"/>
      <c r="C28" s="65"/>
      <c r="D28" s="65"/>
      <c r="E28" s="66"/>
      <c r="F28" s="27"/>
      <c r="G28" s="27"/>
      <c r="H28" s="15"/>
      <c r="I28" s="9"/>
      <c r="J28" s="4"/>
      <c r="K28" s="4"/>
      <c r="L28" s="4"/>
      <c r="M28" s="4"/>
      <c r="N28" s="4"/>
      <c r="O28" s="5"/>
    </row>
    <row r="29" spans="1:15" ht="19.7" customHeight="1" x14ac:dyDescent="0.15">
      <c r="A29" s="15"/>
      <c r="B29" s="64"/>
      <c r="C29" s="65"/>
      <c r="D29" s="65"/>
      <c r="E29" s="66"/>
      <c r="F29" s="27"/>
      <c r="G29" s="27"/>
      <c r="H29" s="15"/>
      <c r="I29" s="9"/>
      <c r="J29" s="4"/>
      <c r="K29" s="4"/>
      <c r="L29" s="4"/>
      <c r="M29" s="4"/>
      <c r="N29" s="4"/>
      <c r="O29" s="5"/>
    </row>
    <row r="30" spans="1:15" ht="19.7" customHeight="1" x14ac:dyDescent="0.15">
      <c r="A30" s="15"/>
      <c r="B30" s="64"/>
      <c r="C30" s="65"/>
      <c r="D30" s="65"/>
      <c r="E30" s="66"/>
      <c r="F30" s="27"/>
      <c r="G30" s="27"/>
      <c r="H30" s="15"/>
      <c r="I30" s="9"/>
      <c r="J30" s="4"/>
      <c r="K30" s="4"/>
      <c r="L30" s="4"/>
      <c r="M30" s="4"/>
      <c r="N30" s="4"/>
      <c r="O30" s="5"/>
    </row>
    <row r="31" spans="1:15" ht="19.7" customHeight="1" x14ac:dyDescent="0.15">
      <c r="A31" s="15"/>
      <c r="B31" s="64"/>
      <c r="C31" s="65"/>
      <c r="D31" s="65"/>
      <c r="E31" s="66"/>
      <c r="F31" s="27"/>
      <c r="G31" s="27"/>
      <c r="H31" s="15"/>
      <c r="I31" s="9"/>
      <c r="J31" s="4"/>
      <c r="K31" s="4"/>
      <c r="L31" s="4"/>
      <c r="M31" s="4"/>
      <c r="N31" s="4"/>
      <c r="O31" s="5"/>
    </row>
    <row r="32" spans="1:15" ht="20.100000000000001" customHeight="1" x14ac:dyDescent="0.15">
      <c r="A32" s="67" t="s">
        <v>5</v>
      </c>
      <c r="B32" s="68"/>
      <c r="C32" s="68"/>
      <c r="D32" s="68"/>
      <c r="E32" s="69"/>
      <c r="F32" s="31">
        <f>SUM(F7:F31)</f>
        <v>432</v>
      </c>
      <c r="G32" s="31">
        <f>SUM(G7:G31)</f>
        <v>360</v>
      </c>
      <c r="H32" s="15"/>
      <c r="I32" s="10"/>
      <c r="J32" s="3"/>
      <c r="K32" s="3"/>
      <c r="L32" s="3"/>
      <c r="M32" s="3"/>
      <c r="N32" s="3"/>
      <c r="O32" s="7"/>
    </row>
    <row r="33" spans="1:8" ht="2.25" customHeight="1" x14ac:dyDescent="0.15">
      <c r="A33" s="8"/>
      <c r="B33" s="8"/>
      <c r="C33" s="8"/>
      <c r="D33" s="8"/>
      <c r="E33" s="8"/>
      <c r="F33" s="8"/>
      <c r="G33" s="8"/>
      <c r="H33" s="4"/>
    </row>
  </sheetData>
  <mergeCells count="38">
    <mergeCell ref="A32:E32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20:E20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N2:N3"/>
    <mergeCell ref="O2:O3"/>
    <mergeCell ref="A3:C3"/>
    <mergeCell ref="D3:E3"/>
    <mergeCell ref="B8:E8"/>
    <mergeCell ref="G1:K2"/>
    <mergeCell ref="A2:C2"/>
    <mergeCell ref="D2:E2"/>
    <mergeCell ref="M2:M3"/>
    <mergeCell ref="A5:C5"/>
    <mergeCell ref="D5:G5"/>
    <mergeCell ref="B6:E6"/>
    <mergeCell ref="I6:J6"/>
    <mergeCell ref="B7:E7"/>
  </mergeCells>
  <phoneticPr fontId="3"/>
  <printOptions horizontalCentered="1" verticalCentered="1"/>
  <pageMargins left="0" right="0" top="0" bottom="0" header="0" footer="0"/>
  <pageSetup paperSize="9" orientation="landscape" r:id="rId1"/>
  <headerFooter alignWithMargins="0"/>
  <colBreaks count="1" manualBreakCount="1">
    <brk id="16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90" zoomScaleNormal="90" zoomScaleSheetLayoutView="100" workbookViewId="0">
      <selection activeCell="G11" sqref="G11"/>
    </sheetView>
  </sheetViews>
  <sheetFormatPr defaultRowHeight="13.5" x14ac:dyDescent="0.15"/>
  <cols>
    <col min="1" max="1" width="5" style="1" customWidth="1"/>
    <col min="2" max="2" width="5.75" style="1" customWidth="1"/>
    <col min="3" max="3" width="5" style="1" customWidth="1"/>
    <col min="4" max="4" width="4.875" style="1" customWidth="1"/>
    <col min="5" max="5" width="11.75" style="1" customWidth="1"/>
    <col min="6" max="7" width="10.125" style="1" customWidth="1"/>
    <col min="8" max="8" width="9.5" style="1" customWidth="1"/>
    <col min="9" max="9" width="7.125" style="1" customWidth="1"/>
    <col min="10" max="10" width="10.625" style="1" customWidth="1"/>
    <col min="11" max="11" width="11.625" style="1" customWidth="1"/>
    <col min="12" max="12" width="10.75" style="1" customWidth="1"/>
    <col min="13" max="15" width="10.375" style="1" customWidth="1"/>
    <col min="16" max="16" width="0.5" style="1" customWidth="1"/>
    <col min="17" max="16384" width="9" style="1"/>
  </cols>
  <sheetData>
    <row r="1" spans="1:21" x14ac:dyDescent="0.15">
      <c r="G1" s="82" t="s">
        <v>13</v>
      </c>
      <c r="H1" s="82"/>
      <c r="I1" s="82"/>
      <c r="J1" s="82"/>
      <c r="K1" s="82"/>
      <c r="M1" s="15" t="s">
        <v>7</v>
      </c>
      <c r="N1" s="15" t="s">
        <v>9</v>
      </c>
      <c r="O1" s="15" t="s">
        <v>8</v>
      </c>
    </row>
    <row r="2" spans="1:21" ht="18.75" customHeight="1" x14ac:dyDescent="0.15">
      <c r="A2" s="67" t="s">
        <v>0</v>
      </c>
      <c r="B2" s="68"/>
      <c r="C2" s="69"/>
      <c r="D2" s="67" t="s">
        <v>87</v>
      </c>
      <c r="E2" s="69"/>
      <c r="G2" s="82"/>
      <c r="H2" s="82"/>
      <c r="I2" s="82"/>
      <c r="J2" s="82"/>
      <c r="K2" s="82"/>
      <c r="M2" s="79"/>
      <c r="N2" s="79"/>
      <c r="O2" s="79"/>
    </row>
    <row r="3" spans="1:21" ht="16.5" customHeight="1" x14ac:dyDescent="0.15">
      <c r="A3" s="67" t="s">
        <v>1</v>
      </c>
      <c r="B3" s="68"/>
      <c r="C3" s="69"/>
      <c r="D3" s="80" t="s">
        <v>88</v>
      </c>
      <c r="E3" s="81"/>
      <c r="H3" s="2" t="s">
        <v>21</v>
      </c>
      <c r="M3" s="79"/>
      <c r="N3" s="79"/>
      <c r="O3" s="79"/>
    </row>
    <row r="4" spans="1:21" ht="3" customHeight="1" x14ac:dyDescent="0.15">
      <c r="G4" s="3"/>
      <c r="H4" s="3"/>
      <c r="I4" s="3"/>
      <c r="J4" s="3"/>
      <c r="K4" s="3"/>
    </row>
    <row r="5" spans="1:21" ht="19.5" customHeight="1" x14ac:dyDescent="0.15">
      <c r="A5" s="76" t="s">
        <v>11</v>
      </c>
      <c r="B5" s="77"/>
      <c r="C5" s="78"/>
      <c r="D5" s="67" t="s">
        <v>177</v>
      </c>
      <c r="E5" s="68"/>
      <c r="F5" s="68"/>
      <c r="G5" s="69"/>
      <c r="H5" s="17" t="s">
        <v>14</v>
      </c>
      <c r="I5" s="15"/>
      <c r="J5" s="29" t="s">
        <v>15</v>
      </c>
      <c r="K5" s="19">
        <v>72</v>
      </c>
      <c r="L5" s="29" t="s">
        <v>16</v>
      </c>
      <c r="M5" s="19">
        <v>6</v>
      </c>
      <c r="N5" s="29" t="s">
        <v>17</v>
      </c>
      <c r="O5" s="20">
        <f>IF(OR(K5="",M5=""),"",K5/M5)</f>
        <v>12</v>
      </c>
    </row>
    <row r="6" spans="1:21" ht="19.5" customHeight="1" x14ac:dyDescent="0.15">
      <c r="A6" s="15" t="s">
        <v>2</v>
      </c>
      <c r="B6" s="67" t="s">
        <v>10</v>
      </c>
      <c r="C6" s="68"/>
      <c r="D6" s="68"/>
      <c r="E6" s="69"/>
      <c r="F6" s="15" t="s">
        <v>12</v>
      </c>
      <c r="G6" s="15" t="s">
        <v>19</v>
      </c>
      <c r="H6" s="15" t="s">
        <v>20</v>
      </c>
      <c r="I6" s="76" t="s">
        <v>18</v>
      </c>
      <c r="J6" s="78"/>
      <c r="K6" s="21">
        <f>IF(OR(O5="",F32="",G32=""),"",(F32+G32)*O5/60/460)</f>
        <v>8.347826086956521E-2</v>
      </c>
      <c r="L6" s="15" t="s">
        <v>3</v>
      </c>
      <c r="M6" s="15" t="s">
        <v>24</v>
      </c>
      <c r="N6" s="15" t="s">
        <v>6</v>
      </c>
      <c r="O6" s="15" t="s">
        <v>23</v>
      </c>
      <c r="R6" s="14"/>
      <c r="S6" s="13"/>
      <c r="T6" s="14"/>
      <c r="U6" s="14"/>
    </row>
    <row r="7" spans="1:21" ht="19.7" customHeight="1" x14ac:dyDescent="0.15">
      <c r="A7" s="15">
        <v>1</v>
      </c>
      <c r="B7" s="102" t="s">
        <v>147</v>
      </c>
      <c r="C7" s="103"/>
      <c r="D7" s="103"/>
      <c r="E7" s="104"/>
      <c r="F7" s="26"/>
      <c r="G7" s="27">
        <v>60</v>
      </c>
      <c r="H7" s="22">
        <f>SUM(F7:G7)</f>
        <v>60</v>
      </c>
      <c r="I7" s="16" t="s">
        <v>4</v>
      </c>
      <c r="J7" s="4"/>
      <c r="K7" s="4"/>
      <c r="L7" s="4"/>
      <c r="M7" s="4"/>
      <c r="N7" s="4"/>
      <c r="O7" s="5"/>
      <c r="P7" s="4"/>
      <c r="R7" s="13"/>
      <c r="S7" s="13"/>
      <c r="T7" s="14"/>
      <c r="U7" s="14"/>
    </row>
    <row r="8" spans="1:21" ht="19.7" customHeight="1" x14ac:dyDescent="0.15">
      <c r="A8" s="15">
        <v>2</v>
      </c>
      <c r="B8" s="73" t="s">
        <v>153</v>
      </c>
      <c r="C8" s="74"/>
      <c r="D8" s="74"/>
      <c r="E8" s="75"/>
      <c r="F8" s="26">
        <v>24</v>
      </c>
      <c r="G8" s="27"/>
      <c r="H8" s="22">
        <f>H7+F8+G8</f>
        <v>84</v>
      </c>
      <c r="I8" s="9"/>
      <c r="J8" s="4"/>
      <c r="K8" s="4"/>
      <c r="L8" s="4"/>
      <c r="M8" s="4"/>
      <c r="N8" s="4"/>
      <c r="O8" s="5"/>
      <c r="P8" s="4"/>
    </row>
    <row r="9" spans="1:21" ht="19.7" customHeight="1" x14ac:dyDescent="0.15">
      <c r="A9" s="15">
        <v>3</v>
      </c>
      <c r="B9" s="102" t="s">
        <v>25</v>
      </c>
      <c r="C9" s="103"/>
      <c r="D9" s="103"/>
      <c r="E9" s="104"/>
      <c r="F9" s="26">
        <v>18</v>
      </c>
      <c r="G9" s="26"/>
      <c r="H9" s="22">
        <f t="shared" ref="H9:H12" si="0">H8+F9+G9</f>
        <v>102</v>
      </c>
      <c r="I9" s="9"/>
      <c r="J9" s="6"/>
      <c r="K9" s="6"/>
      <c r="L9" s="6"/>
      <c r="M9" s="6"/>
      <c r="N9" s="6"/>
      <c r="O9" s="11"/>
      <c r="P9" s="6"/>
    </row>
    <row r="10" spans="1:21" ht="19.7" customHeight="1" x14ac:dyDescent="0.15">
      <c r="A10" s="15">
        <v>4</v>
      </c>
      <c r="B10" s="102" t="s">
        <v>154</v>
      </c>
      <c r="C10" s="103"/>
      <c r="D10" s="103"/>
      <c r="E10" s="104"/>
      <c r="F10" s="26"/>
      <c r="G10" s="27">
        <v>60</v>
      </c>
      <c r="H10" s="22">
        <f t="shared" si="0"/>
        <v>162</v>
      </c>
      <c r="I10" s="9"/>
      <c r="J10" s="4"/>
      <c r="K10" s="4"/>
      <c r="L10" s="4"/>
      <c r="M10" s="4"/>
      <c r="N10" s="4"/>
      <c r="O10" s="5"/>
      <c r="P10" s="4"/>
    </row>
    <row r="11" spans="1:21" ht="19.7" customHeight="1" x14ac:dyDescent="0.15">
      <c r="A11" s="15">
        <v>5</v>
      </c>
      <c r="B11" s="102" t="s">
        <v>178</v>
      </c>
      <c r="C11" s="103"/>
      <c r="D11" s="103"/>
      <c r="E11" s="104"/>
      <c r="F11" s="26">
        <v>30</v>
      </c>
      <c r="G11" s="27"/>
      <c r="H11" s="22">
        <f t="shared" si="0"/>
        <v>192</v>
      </c>
      <c r="I11" s="9"/>
      <c r="J11" s="4"/>
      <c r="K11" s="4"/>
      <c r="L11" s="4"/>
      <c r="M11" s="4"/>
      <c r="N11" s="4"/>
      <c r="O11" s="5"/>
    </row>
    <row r="12" spans="1:21" ht="19.7" customHeight="1" x14ac:dyDescent="0.15">
      <c r="A12" s="15">
        <v>6</v>
      </c>
      <c r="B12" s="102"/>
      <c r="C12" s="103"/>
      <c r="D12" s="103"/>
      <c r="E12" s="104"/>
      <c r="F12" s="26"/>
      <c r="G12" s="26"/>
      <c r="H12" s="22"/>
      <c r="I12" s="9"/>
      <c r="J12" s="4"/>
      <c r="K12" s="4"/>
      <c r="L12" s="4"/>
      <c r="M12" s="4"/>
      <c r="N12" s="4"/>
      <c r="O12" s="5"/>
    </row>
    <row r="13" spans="1:21" ht="19.7" customHeight="1" x14ac:dyDescent="0.15">
      <c r="A13" s="15">
        <v>7</v>
      </c>
      <c r="B13" s="102"/>
      <c r="C13" s="103"/>
      <c r="D13" s="103"/>
      <c r="E13" s="104"/>
      <c r="F13" s="26"/>
      <c r="G13" s="27"/>
      <c r="H13" s="22"/>
      <c r="I13" s="9"/>
      <c r="J13" s="4"/>
      <c r="K13" s="4"/>
      <c r="L13" s="4"/>
      <c r="M13" s="4"/>
      <c r="N13" s="4"/>
      <c r="O13" s="5"/>
    </row>
    <row r="14" spans="1:21" ht="19.7" customHeight="1" x14ac:dyDescent="0.15">
      <c r="A14" s="15">
        <v>8</v>
      </c>
      <c r="B14" s="105"/>
      <c r="C14" s="106"/>
      <c r="D14" s="106"/>
      <c r="E14" s="107"/>
      <c r="F14" s="26"/>
      <c r="G14" s="27"/>
      <c r="H14" s="22"/>
      <c r="I14" s="9"/>
      <c r="J14" s="4"/>
      <c r="K14" s="4"/>
      <c r="L14" s="4"/>
      <c r="M14" s="4"/>
      <c r="N14" s="4"/>
      <c r="O14" s="5"/>
    </row>
    <row r="15" spans="1:21" ht="19.7" customHeight="1" x14ac:dyDescent="0.15">
      <c r="A15" s="15">
        <v>9</v>
      </c>
      <c r="B15" s="73"/>
      <c r="C15" s="74"/>
      <c r="D15" s="74"/>
      <c r="E15" s="75"/>
      <c r="F15" s="26"/>
      <c r="G15" s="26"/>
      <c r="H15" s="22"/>
      <c r="I15" s="9"/>
      <c r="J15" s="4"/>
      <c r="K15" s="4"/>
      <c r="L15" s="4"/>
      <c r="M15" s="4"/>
      <c r="N15" s="4"/>
      <c r="O15" s="5"/>
    </row>
    <row r="16" spans="1:21" ht="19.7" customHeight="1" x14ac:dyDescent="0.15">
      <c r="A16" s="15">
        <v>10</v>
      </c>
      <c r="B16" s="64"/>
      <c r="C16" s="65"/>
      <c r="D16" s="65"/>
      <c r="E16" s="66"/>
      <c r="F16" s="26"/>
      <c r="G16" s="26"/>
      <c r="H16" s="22"/>
      <c r="I16" s="9"/>
      <c r="J16" s="4"/>
      <c r="K16" s="4"/>
      <c r="L16" s="4"/>
      <c r="M16" s="4"/>
      <c r="N16" s="4"/>
      <c r="O16" s="5"/>
    </row>
    <row r="17" spans="1:15" ht="19.7" customHeight="1" x14ac:dyDescent="0.15">
      <c r="A17" s="15">
        <v>11</v>
      </c>
      <c r="B17" s="64"/>
      <c r="C17" s="65"/>
      <c r="D17" s="65"/>
      <c r="E17" s="66"/>
      <c r="F17" s="26"/>
      <c r="G17" s="27"/>
      <c r="H17" s="22"/>
      <c r="I17" s="9"/>
      <c r="J17" s="4"/>
      <c r="K17" s="4"/>
      <c r="L17" s="4"/>
      <c r="M17" s="4"/>
      <c r="N17" s="4"/>
      <c r="O17" s="5"/>
    </row>
    <row r="18" spans="1:15" ht="19.7" customHeight="1" x14ac:dyDescent="0.15">
      <c r="A18" s="15">
        <v>12</v>
      </c>
      <c r="B18" s="64"/>
      <c r="C18" s="65"/>
      <c r="D18" s="65"/>
      <c r="E18" s="66"/>
      <c r="F18" s="26"/>
      <c r="G18" s="26"/>
      <c r="H18" s="22"/>
      <c r="I18" s="9"/>
      <c r="J18" s="4"/>
      <c r="K18" s="4"/>
      <c r="L18" s="4"/>
      <c r="M18" s="4"/>
      <c r="N18" s="4"/>
      <c r="O18" s="5"/>
    </row>
    <row r="19" spans="1:15" ht="19.7" customHeight="1" x14ac:dyDescent="0.15">
      <c r="A19" s="15">
        <v>13</v>
      </c>
      <c r="B19" s="64"/>
      <c r="C19" s="65"/>
      <c r="D19" s="65"/>
      <c r="E19" s="66"/>
      <c r="F19" s="27"/>
      <c r="G19" s="27"/>
      <c r="H19" s="22"/>
      <c r="I19" s="9"/>
      <c r="J19" s="4"/>
      <c r="K19" s="4"/>
      <c r="L19" s="4"/>
      <c r="M19" s="4"/>
      <c r="N19" s="4"/>
      <c r="O19" s="5"/>
    </row>
    <row r="20" spans="1:15" ht="19.7" customHeight="1" x14ac:dyDescent="0.15">
      <c r="A20" s="15">
        <v>14</v>
      </c>
      <c r="B20" s="64"/>
      <c r="C20" s="65"/>
      <c r="D20" s="65"/>
      <c r="E20" s="66"/>
      <c r="F20" s="27"/>
      <c r="G20" s="27"/>
      <c r="H20" s="22"/>
      <c r="I20" s="9"/>
      <c r="J20" s="4"/>
      <c r="K20" s="4"/>
      <c r="L20" s="4"/>
      <c r="M20" s="4"/>
      <c r="N20" s="4"/>
      <c r="O20" s="5"/>
    </row>
    <row r="21" spans="1:15" ht="19.7" customHeight="1" x14ac:dyDescent="0.15">
      <c r="A21" s="15">
        <v>15</v>
      </c>
      <c r="B21" s="64"/>
      <c r="C21" s="65"/>
      <c r="D21" s="65"/>
      <c r="E21" s="66"/>
      <c r="F21" s="27"/>
      <c r="G21" s="27"/>
      <c r="H21" s="22"/>
      <c r="I21" s="9"/>
      <c r="J21" s="4"/>
      <c r="K21" s="4"/>
      <c r="L21" s="4"/>
      <c r="M21" s="4"/>
      <c r="N21" s="4"/>
      <c r="O21" s="5"/>
    </row>
    <row r="22" spans="1:15" ht="19.7" customHeight="1" x14ac:dyDescent="0.15">
      <c r="A22" s="15"/>
      <c r="B22" s="64"/>
      <c r="C22" s="65"/>
      <c r="D22" s="65"/>
      <c r="E22" s="66"/>
      <c r="F22" s="27"/>
      <c r="G22" s="27"/>
      <c r="H22" s="15"/>
      <c r="I22" s="9"/>
      <c r="J22" s="4"/>
      <c r="K22" s="4"/>
      <c r="L22" s="4"/>
      <c r="M22" s="4"/>
      <c r="N22" s="4"/>
      <c r="O22" s="5"/>
    </row>
    <row r="23" spans="1:15" ht="19.7" customHeight="1" x14ac:dyDescent="0.15">
      <c r="A23" s="15"/>
      <c r="B23" s="64"/>
      <c r="C23" s="65"/>
      <c r="D23" s="65"/>
      <c r="E23" s="66"/>
      <c r="F23" s="30"/>
      <c r="G23" s="30"/>
      <c r="H23" s="15"/>
      <c r="I23" s="9"/>
      <c r="J23" s="4"/>
      <c r="K23" s="4"/>
      <c r="L23" s="4"/>
      <c r="M23" s="4"/>
      <c r="N23" s="4"/>
      <c r="O23" s="5"/>
    </row>
    <row r="24" spans="1:15" ht="19.7" customHeight="1" x14ac:dyDescent="0.15">
      <c r="A24" s="15"/>
      <c r="B24" s="64"/>
      <c r="C24" s="65"/>
      <c r="D24" s="65"/>
      <c r="E24" s="66"/>
      <c r="F24" s="27"/>
      <c r="G24" s="27"/>
      <c r="H24" s="15"/>
      <c r="I24" s="9"/>
      <c r="J24" s="4"/>
      <c r="K24" s="4"/>
      <c r="L24" s="4"/>
      <c r="M24" s="4"/>
      <c r="N24" s="4"/>
      <c r="O24" s="5"/>
    </row>
    <row r="25" spans="1:15" ht="19.7" customHeight="1" x14ac:dyDescent="0.15">
      <c r="A25" s="15"/>
      <c r="B25" s="64"/>
      <c r="C25" s="65"/>
      <c r="D25" s="65"/>
      <c r="E25" s="66"/>
      <c r="F25" s="27"/>
      <c r="G25" s="27"/>
      <c r="H25" s="15"/>
      <c r="I25" s="9"/>
      <c r="J25" s="4"/>
      <c r="K25" s="4"/>
      <c r="L25" s="4"/>
      <c r="M25" s="4"/>
      <c r="N25" s="4"/>
      <c r="O25" s="5"/>
    </row>
    <row r="26" spans="1:15" ht="19.7" customHeight="1" x14ac:dyDescent="0.15">
      <c r="A26" s="15"/>
      <c r="B26" s="64"/>
      <c r="C26" s="65"/>
      <c r="D26" s="65"/>
      <c r="E26" s="66"/>
      <c r="F26" s="27"/>
      <c r="G26" s="27"/>
      <c r="H26" s="15"/>
      <c r="I26" s="9"/>
      <c r="J26" s="4"/>
      <c r="K26" s="4"/>
      <c r="L26" s="4"/>
      <c r="M26" s="4"/>
      <c r="N26" s="4"/>
      <c r="O26" s="5"/>
    </row>
    <row r="27" spans="1:15" ht="19.7" customHeight="1" x14ac:dyDescent="0.15">
      <c r="A27" s="15"/>
      <c r="B27" s="64"/>
      <c r="C27" s="65"/>
      <c r="D27" s="65"/>
      <c r="E27" s="66"/>
      <c r="F27" s="27"/>
      <c r="G27" s="27"/>
      <c r="H27" s="15"/>
      <c r="I27" s="9"/>
      <c r="J27" s="4"/>
      <c r="K27" s="4"/>
      <c r="L27" s="4"/>
      <c r="M27" s="4"/>
      <c r="N27" s="4"/>
      <c r="O27" s="5"/>
    </row>
    <row r="28" spans="1:15" ht="19.7" customHeight="1" x14ac:dyDescent="0.15">
      <c r="A28" s="15"/>
      <c r="B28" s="64"/>
      <c r="C28" s="65"/>
      <c r="D28" s="65"/>
      <c r="E28" s="66"/>
      <c r="F28" s="27"/>
      <c r="G28" s="27"/>
      <c r="H28" s="15"/>
      <c r="I28" s="9"/>
      <c r="J28" s="4"/>
      <c r="K28" s="4"/>
      <c r="L28" s="4"/>
      <c r="M28" s="4"/>
      <c r="N28" s="4"/>
      <c r="O28" s="5"/>
    </row>
    <row r="29" spans="1:15" ht="19.7" customHeight="1" x14ac:dyDescent="0.15">
      <c r="A29" s="15"/>
      <c r="B29" s="64"/>
      <c r="C29" s="65"/>
      <c r="D29" s="65"/>
      <c r="E29" s="66"/>
      <c r="F29" s="27"/>
      <c r="G29" s="27"/>
      <c r="H29" s="15"/>
      <c r="I29" s="9"/>
      <c r="J29" s="4"/>
      <c r="K29" s="4"/>
      <c r="L29" s="4"/>
      <c r="M29" s="4"/>
      <c r="N29" s="4"/>
      <c r="O29" s="5"/>
    </row>
    <row r="30" spans="1:15" ht="19.7" customHeight="1" x14ac:dyDescent="0.15">
      <c r="A30" s="15"/>
      <c r="B30" s="64"/>
      <c r="C30" s="65"/>
      <c r="D30" s="65"/>
      <c r="E30" s="66"/>
      <c r="F30" s="27"/>
      <c r="G30" s="27"/>
      <c r="H30" s="15"/>
      <c r="I30" s="9"/>
      <c r="J30" s="4"/>
      <c r="K30" s="4"/>
      <c r="L30" s="4"/>
      <c r="M30" s="4"/>
      <c r="N30" s="4"/>
      <c r="O30" s="5"/>
    </row>
    <row r="31" spans="1:15" ht="19.7" customHeight="1" x14ac:dyDescent="0.15">
      <c r="A31" s="15"/>
      <c r="B31" s="64"/>
      <c r="C31" s="65"/>
      <c r="D31" s="65"/>
      <c r="E31" s="66"/>
      <c r="F31" s="27"/>
      <c r="G31" s="27"/>
      <c r="H31" s="15"/>
      <c r="I31" s="9"/>
      <c r="J31" s="4"/>
      <c r="K31" s="4"/>
      <c r="L31" s="4"/>
      <c r="M31" s="4"/>
      <c r="N31" s="4"/>
      <c r="O31" s="5"/>
    </row>
    <row r="32" spans="1:15" ht="20.100000000000001" customHeight="1" x14ac:dyDescent="0.15">
      <c r="A32" s="67" t="s">
        <v>5</v>
      </c>
      <c r="B32" s="68"/>
      <c r="C32" s="68"/>
      <c r="D32" s="68"/>
      <c r="E32" s="69"/>
      <c r="F32" s="31">
        <f>SUM(F7:F31)</f>
        <v>72</v>
      </c>
      <c r="G32" s="31">
        <f>SUM(G7:G31)</f>
        <v>120</v>
      </c>
      <c r="H32" s="15"/>
      <c r="I32" s="10"/>
      <c r="J32" s="3"/>
      <c r="K32" s="3"/>
      <c r="L32" s="3"/>
      <c r="M32" s="3"/>
      <c r="N32" s="3"/>
      <c r="O32" s="7"/>
    </row>
    <row r="33" spans="1:8" ht="2.25" customHeight="1" x14ac:dyDescent="0.15">
      <c r="A33" s="8"/>
      <c r="B33" s="8"/>
      <c r="C33" s="8"/>
      <c r="D33" s="8"/>
      <c r="E33" s="8"/>
      <c r="F33" s="8"/>
      <c r="G33" s="8"/>
      <c r="H33" s="4"/>
    </row>
  </sheetData>
  <mergeCells count="38">
    <mergeCell ref="O2:O3"/>
    <mergeCell ref="A3:C3"/>
    <mergeCell ref="D3:E3"/>
    <mergeCell ref="G1:K2"/>
    <mergeCell ref="A2:C2"/>
    <mergeCell ref="D2:E2"/>
    <mergeCell ref="M2:M3"/>
    <mergeCell ref="N2:N3"/>
    <mergeCell ref="B13:E13"/>
    <mergeCell ref="A5:C5"/>
    <mergeCell ref="D5:G5"/>
    <mergeCell ref="B6:E6"/>
    <mergeCell ref="I6:J6"/>
    <mergeCell ref="B7:E7"/>
    <mergeCell ref="B8:E8"/>
    <mergeCell ref="B9:E9"/>
    <mergeCell ref="B10:E10"/>
    <mergeCell ref="B11:E11"/>
    <mergeCell ref="B12:E12"/>
    <mergeCell ref="B25:E25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32:E32"/>
    <mergeCell ref="B26:E26"/>
    <mergeCell ref="B27:E27"/>
    <mergeCell ref="B28:E28"/>
    <mergeCell ref="B29:E29"/>
    <mergeCell ref="B30:E30"/>
    <mergeCell ref="B31:E31"/>
  </mergeCells>
  <phoneticPr fontId="3"/>
  <printOptions horizontalCentered="1" verticalCentered="1"/>
  <pageMargins left="0" right="0" top="0" bottom="0" header="0" footer="0"/>
  <pageSetup paperSize="9" orientation="landscape" r:id="rId1"/>
  <headerFooter alignWithMargins="0"/>
  <colBreaks count="1" manualBreakCount="1">
    <brk id="16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33"/>
  <sheetViews>
    <sheetView zoomScale="90" zoomScaleNormal="90" zoomScaleSheetLayoutView="100" workbookViewId="0">
      <selection activeCell="R8" sqref="R8"/>
    </sheetView>
  </sheetViews>
  <sheetFormatPr defaultRowHeight="13.5" x14ac:dyDescent="0.15"/>
  <cols>
    <col min="1" max="1" width="5" style="1" customWidth="1"/>
    <col min="2" max="2" width="5.75" style="1" customWidth="1"/>
    <col min="3" max="3" width="5" style="1" customWidth="1"/>
    <col min="4" max="4" width="4.875" style="1" customWidth="1"/>
    <col min="5" max="5" width="11.75" style="1" customWidth="1"/>
    <col min="6" max="7" width="10.125" style="1" customWidth="1"/>
    <col min="8" max="8" width="9.5" style="1" customWidth="1"/>
    <col min="9" max="9" width="7.125" style="1" customWidth="1"/>
    <col min="10" max="10" width="10.625" style="1" customWidth="1"/>
    <col min="11" max="11" width="11.625" style="1" customWidth="1"/>
    <col min="12" max="12" width="10.75" style="1" customWidth="1"/>
    <col min="13" max="15" width="10.375" style="1" customWidth="1"/>
    <col min="16" max="16" width="0.5" style="1" customWidth="1"/>
    <col min="17" max="16384" width="9" style="1"/>
  </cols>
  <sheetData>
    <row r="1" spans="1:24" x14ac:dyDescent="0.15">
      <c r="G1" s="82" t="s">
        <v>13</v>
      </c>
      <c r="H1" s="82"/>
      <c r="I1" s="82"/>
      <c r="J1" s="82"/>
      <c r="K1" s="82"/>
      <c r="M1" s="15" t="s">
        <v>7</v>
      </c>
      <c r="N1" s="15" t="s">
        <v>9</v>
      </c>
      <c r="O1" s="15" t="s">
        <v>8</v>
      </c>
    </row>
    <row r="2" spans="1:24" ht="18.75" customHeight="1" x14ac:dyDescent="0.15">
      <c r="A2" s="67" t="s">
        <v>0</v>
      </c>
      <c r="B2" s="68"/>
      <c r="C2" s="69"/>
      <c r="D2" s="67" t="s">
        <v>87</v>
      </c>
      <c r="E2" s="69"/>
      <c r="G2" s="82"/>
      <c r="H2" s="82"/>
      <c r="I2" s="82"/>
      <c r="J2" s="82"/>
      <c r="K2" s="82"/>
      <c r="M2" s="79"/>
      <c r="N2" s="79"/>
      <c r="O2" s="79"/>
    </row>
    <row r="3" spans="1:24" ht="16.5" customHeight="1" x14ac:dyDescent="0.15">
      <c r="A3" s="67" t="s">
        <v>1</v>
      </c>
      <c r="B3" s="68"/>
      <c r="C3" s="69"/>
      <c r="D3" s="80" t="s">
        <v>88</v>
      </c>
      <c r="E3" s="81"/>
      <c r="H3" s="2" t="s">
        <v>21</v>
      </c>
      <c r="M3" s="79"/>
      <c r="N3" s="79"/>
      <c r="O3" s="79"/>
    </row>
    <row r="4" spans="1:24" ht="3" customHeight="1" x14ac:dyDescent="0.15">
      <c r="G4" s="3"/>
      <c r="H4" s="3"/>
      <c r="I4" s="3"/>
      <c r="J4" s="3"/>
      <c r="K4" s="3"/>
    </row>
    <row r="5" spans="1:24" ht="19.5" customHeight="1" x14ac:dyDescent="0.15">
      <c r="A5" s="76" t="s">
        <v>11</v>
      </c>
      <c r="B5" s="77"/>
      <c r="C5" s="78"/>
      <c r="D5" s="67" t="s">
        <v>89</v>
      </c>
      <c r="E5" s="68"/>
      <c r="F5" s="68"/>
      <c r="G5" s="69"/>
      <c r="H5" s="17" t="s">
        <v>14</v>
      </c>
      <c r="I5" s="15"/>
      <c r="J5" s="25" t="s">
        <v>15</v>
      </c>
      <c r="K5" s="19">
        <v>12</v>
      </c>
      <c r="L5" s="25" t="s">
        <v>16</v>
      </c>
      <c r="M5" s="19">
        <v>1</v>
      </c>
      <c r="N5" s="25" t="s">
        <v>17</v>
      </c>
      <c r="O5" s="20">
        <f>IF(OR(K5="",M5=""),"",K5/M5)</f>
        <v>12</v>
      </c>
    </row>
    <row r="6" spans="1:24" ht="19.5" customHeight="1" x14ac:dyDescent="0.15">
      <c r="A6" s="15" t="s">
        <v>2</v>
      </c>
      <c r="B6" s="67" t="s">
        <v>10</v>
      </c>
      <c r="C6" s="68"/>
      <c r="D6" s="68"/>
      <c r="E6" s="69"/>
      <c r="F6" s="15" t="s">
        <v>12</v>
      </c>
      <c r="G6" s="15" t="s">
        <v>19</v>
      </c>
      <c r="H6" s="15" t="s">
        <v>20</v>
      </c>
      <c r="I6" s="76" t="s">
        <v>18</v>
      </c>
      <c r="J6" s="78"/>
      <c r="K6" s="21">
        <f>IF(OR(O5="",F32="",G32=""),"",(F32+G32)*O5/60/460)</f>
        <v>5.3913043478260869E-2</v>
      </c>
      <c r="L6" s="15" t="s">
        <v>3</v>
      </c>
      <c r="M6" s="15" t="s">
        <v>24</v>
      </c>
      <c r="N6" s="15" t="s">
        <v>6</v>
      </c>
      <c r="O6" s="15" t="s">
        <v>23</v>
      </c>
      <c r="R6" s="13"/>
      <c r="S6" s="14"/>
      <c r="T6" s="14"/>
      <c r="U6" s="14"/>
      <c r="V6" s="13"/>
      <c r="W6" s="14"/>
      <c r="X6" s="14"/>
    </row>
    <row r="7" spans="1:24" ht="19.7" customHeight="1" x14ac:dyDescent="0.15">
      <c r="A7" s="15">
        <v>1</v>
      </c>
      <c r="B7" s="73" t="s">
        <v>91</v>
      </c>
      <c r="C7" s="74"/>
      <c r="D7" s="74"/>
      <c r="E7" s="75"/>
      <c r="F7" s="28"/>
      <c r="G7" s="26">
        <v>15</v>
      </c>
      <c r="H7" s="32">
        <f>SUM(F7:G7)</f>
        <v>15</v>
      </c>
      <c r="I7" s="16" t="s">
        <v>4</v>
      </c>
      <c r="J7" s="4"/>
      <c r="K7" s="4"/>
      <c r="L7" s="4"/>
      <c r="M7" s="4"/>
      <c r="N7" s="4"/>
      <c r="O7" s="5"/>
      <c r="P7" s="4"/>
      <c r="R7" s="13"/>
      <c r="S7" s="12"/>
      <c r="T7" s="13"/>
      <c r="U7" s="13"/>
      <c r="V7" s="13"/>
      <c r="W7" s="14"/>
      <c r="X7" s="14"/>
    </row>
    <row r="8" spans="1:24" ht="19.7" customHeight="1" x14ac:dyDescent="0.15">
      <c r="A8" s="15">
        <v>2</v>
      </c>
      <c r="B8" s="73" t="s">
        <v>92</v>
      </c>
      <c r="C8" s="74"/>
      <c r="D8" s="74"/>
      <c r="E8" s="75"/>
      <c r="F8" s="26">
        <v>8</v>
      </c>
      <c r="G8" s="26"/>
      <c r="H8" s="32">
        <f>H7+F8+G8</f>
        <v>23</v>
      </c>
      <c r="I8" s="9"/>
      <c r="J8" s="4"/>
      <c r="K8" s="4"/>
      <c r="L8" s="4"/>
      <c r="M8" s="4"/>
      <c r="N8" s="4"/>
      <c r="O8" s="5"/>
      <c r="P8" s="4"/>
    </row>
    <row r="9" spans="1:24" ht="19.7" customHeight="1" x14ac:dyDescent="0.15">
      <c r="A9" s="15">
        <v>3</v>
      </c>
      <c r="B9" s="73" t="s">
        <v>93</v>
      </c>
      <c r="C9" s="74"/>
      <c r="D9" s="74"/>
      <c r="E9" s="75"/>
      <c r="F9" s="26">
        <v>3</v>
      </c>
      <c r="G9" s="27"/>
      <c r="H9" s="32">
        <f t="shared" ref="H9:H24" si="0">H8+F9+G9</f>
        <v>26</v>
      </c>
      <c r="I9" s="9"/>
      <c r="J9" s="6"/>
      <c r="K9" s="6"/>
      <c r="L9" s="6"/>
      <c r="M9" s="6"/>
      <c r="N9" s="6"/>
      <c r="O9" s="11"/>
      <c r="P9" s="6"/>
    </row>
    <row r="10" spans="1:24" ht="19.7" customHeight="1" x14ac:dyDescent="0.15">
      <c r="A10" s="15">
        <v>4</v>
      </c>
      <c r="B10" s="73" t="s">
        <v>25</v>
      </c>
      <c r="C10" s="74"/>
      <c r="D10" s="74"/>
      <c r="E10" s="75"/>
      <c r="F10" s="27">
        <v>3</v>
      </c>
      <c r="G10" s="26"/>
      <c r="H10" s="32">
        <f t="shared" si="0"/>
        <v>29</v>
      </c>
      <c r="I10" s="9"/>
      <c r="J10" s="4"/>
      <c r="K10" s="4"/>
      <c r="L10" s="4"/>
      <c r="M10" s="4"/>
      <c r="N10" s="4"/>
      <c r="O10" s="5"/>
      <c r="P10" s="4"/>
    </row>
    <row r="11" spans="1:24" ht="19.7" customHeight="1" x14ac:dyDescent="0.15">
      <c r="A11" s="15">
        <v>5</v>
      </c>
      <c r="B11" s="73" t="s">
        <v>94</v>
      </c>
      <c r="C11" s="74"/>
      <c r="D11" s="74"/>
      <c r="E11" s="75"/>
      <c r="F11" s="27"/>
      <c r="G11" s="26">
        <v>10</v>
      </c>
      <c r="H11" s="32">
        <f t="shared" si="0"/>
        <v>39</v>
      </c>
      <c r="I11" s="9"/>
      <c r="J11" s="4"/>
      <c r="K11" s="4"/>
      <c r="L11" s="4"/>
      <c r="M11" s="4"/>
      <c r="N11" s="4"/>
      <c r="O11" s="5"/>
    </row>
    <row r="12" spans="1:24" ht="19.7" customHeight="1" x14ac:dyDescent="0.15">
      <c r="A12" s="15">
        <v>6</v>
      </c>
      <c r="B12" s="73" t="s">
        <v>95</v>
      </c>
      <c r="C12" s="74"/>
      <c r="D12" s="74"/>
      <c r="E12" s="75"/>
      <c r="F12" s="26"/>
      <c r="G12" s="27">
        <v>10</v>
      </c>
      <c r="H12" s="32">
        <f t="shared" si="0"/>
        <v>49</v>
      </c>
      <c r="I12" s="9"/>
      <c r="J12" s="4"/>
      <c r="K12" s="4"/>
      <c r="L12" s="4"/>
      <c r="M12" s="4"/>
      <c r="N12" s="4"/>
      <c r="O12" s="5"/>
    </row>
    <row r="13" spans="1:24" ht="19.7" customHeight="1" x14ac:dyDescent="0.15">
      <c r="A13" s="15">
        <v>7</v>
      </c>
      <c r="B13" s="73" t="s">
        <v>97</v>
      </c>
      <c r="C13" s="74"/>
      <c r="D13" s="74"/>
      <c r="E13" s="75"/>
      <c r="F13" s="26">
        <v>4</v>
      </c>
      <c r="G13" s="26"/>
      <c r="H13" s="32">
        <f t="shared" si="0"/>
        <v>53</v>
      </c>
      <c r="I13" s="9"/>
      <c r="J13" s="4"/>
      <c r="K13" s="4"/>
      <c r="L13" s="4"/>
      <c r="M13" s="4"/>
      <c r="N13" s="4"/>
      <c r="O13" s="5"/>
    </row>
    <row r="14" spans="1:24" ht="19.7" customHeight="1" x14ac:dyDescent="0.15">
      <c r="A14" s="15">
        <v>8</v>
      </c>
      <c r="B14" s="73" t="s">
        <v>25</v>
      </c>
      <c r="C14" s="74"/>
      <c r="D14" s="74"/>
      <c r="E14" s="75"/>
      <c r="F14" s="26">
        <v>3</v>
      </c>
      <c r="G14" s="27"/>
      <c r="H14" s="32">
        <f t="shared" si="0"/>
        <v>56</v>
      </c>
      <c r="I14" s="9"/>
      <c r="J14" s="4"/>
      <c r="K14" s="4"/>
      <c r="L14" s="4"/>
      <c r="M14" s="4"/>
      <c r="N14" s="4"/>
      <c r="O14" s="5"/>
    </row>
    <row r="15" spans="1:24" ht="19.7" customHeight="1" x14ac:dyDescent="0.15">
      <c r="A15" s="15">
        <v>9</v>
      </c>
      <c r="B15" s="73" t="s">
        <v>96</v>
      </c>
      <c r="C15" s="74"/>
      <c r="D15" s="74"/>
      <c r="E15" s="75"/>
      <c r="F15" s="28"/>
      <c r="G15" s="26">
        <v>15</v>
      </c>
      <c r="H15" s="32">
        <f t="shared" si="0"/>
        <v>71</v>
      </c>
      <c r="I15" s="9"/>
      <c r="J15" s="4"/>
      <c r="K15" s="4"/>
      <c r="L15" s="4"/>
      <c r="M15" s="4"/>
      <c r="N15" s="4"/>
      <c r="O15" s="5"/>
    </row>
    <row r="16" spans="1:24" ht="19.7" customHeight="1" x14ac:dyDescent="0.15">
      <c r="A16" s="15">
        <v>10</v>
      </c>
      <c r="B16" s="73" t="s">
        <v>98</v>
      </c>
      <c r="C16" s="74"/>
      <c r="D16" s="74"/>
      <c r="E16" s="75"/>
      <c r="F16" s="26">
        <v>5</v>
      </c>
      <c r="G16" s="26"/>
      <c r="H16" s="32">
        <f t="shared" si="0"/>
        <v>76</v>
      </c>
      <c r="I16" s="9"/>
      <c r="J16" s="4"/>
      <c r="K16" s="4"/>
      <c r="L16" s="4"/>
      <c r="M16" s="4"/>
      <c r="N16" s="4"/>
      <c r="O16" s="5"/>
    </row>
    <row r="17" spans="1:15" ht="19.7" customHeight="1" x14ac:dyDescent="0.15">
      <c r="A17" s="15">
        <v>11</v>
      </c>
      <c r="B17" s="73" t="s">
        <v>25</v>
      </c>
      <c r="C17" s="74"/>
      <c r="D17" s="74"/>
      <c r="E17" s="75"/>
      <c r="F17" s="26">
        <v>3</v>
      </c>
      <c r="G17" s="27"/>
      <c r="H17" s="32">
        <f t="shared" si="0"/>
        <v>79</v>
      </c>
      <c r="I17" s="9"/>
      <c r="J17" s="4"/>
      <c r="K17" s="4"/>
      <c r="L17" s="4"/>
      <c r="M17" s="4"/>
      <c r="N17" s="4"/>
      <c r="O17" s="5"/>
    </row>
    <row r="18" spans="1:15" ht="19.7" customHeight="1" x14ac:dyDescent="0.15">
      <c r="A18" s="15">
        <v>12</v>
      </c>
      <c r="B18" s="73" t="s">
        <v>100</v>
      </c>
      <c r="C18" s="74"/>
      <c r="D18" s="74"/>
      <c r="E18" s="75"/>
      <c r="F18" s="27"/>
      <c r="G18" s="26">
        <v>10</v>
      </c>
      <c r="H18" s="32">
        <f t="shared" si="0"/>
        <v>89</v>
      </c>
      <c r="I18" s="9"/>
      <c r="J18" s="4"/>
      <c r="K18" s="4"/>
      <c r="L18" s="4"/>
      <c r="M18" s="4"/>
      <c r="N18" s="4"/>
      <c r="O18" s="5"/>
    </row>
    <row r="19" spans="1:15" ht="19.7" customHeight="1" x14ac:dyDescent="0.15">
      <c r="A19" s="15">
        <v>13</v>
      </c>
      <c r="B19" s="64" t="s">
        <v>99</v>
      </c>
      <c r="C19" s="65"/>
      <c r="D19" s="65"/>
      <c r="E19" s="66"/>
      <c r="F19" s="27">
        <v>5</v>
      </c>
      <c r="G19" s="27"/>
      <c r="H19" s="32">
        <f t="shared" si="0"/>
        <v>94</v>
      </c>
      <c r="I19" s="9"/>
      <c r="J19" s="4"/>
      <c r="K19" s="4"/>
      <c r="L19" s="4"/>
      <c r="M19" s="4"/>
      <c r="N19" s="4"/>
      <c r="O19" s="5"/>
    </row>
    <row r="20" spans="1:15" ht="19.7" customHeight="1" x14ac:dyDescent="0.15">
      <c r="A20" s="15">
        <v>14</v>
      </c>
      <c r="B20" s="64" t="s">
        <v>101</v>
      </c>
      <c r="C20" s="65"/>
      <c r="D20" s="65"/>
      <c r="E20" s="66"/>
      <c r="F20" s="27">
        <v>5</v>
      </c>
      <c r="G20" s="27"/>
      <c r="H20" s="32">
        <f t="shared" si="0"/>
        <v>99</v>
      </c>
      <c r="I20" s="9"/>
      <c r="J20" s="4"/>
      <c r="K20" s="4"/>
      <c r="L20" s="4"/>
      <c r="M20" s="4"/>
      <c r="N20" s="4"/>
      <c r="O20" s="5"/>
    </row>
    <row r="21" spans="1:15" ht="19.7" customHeight="1" x14ac:dyDescent="0.15">
      <c r="A21" s="15">
        <v>15</v>
      </c>
      <c r="B21" s="64" t="s">
        <v>102</v>
      </c>
      <c r="C21" s="65"/>
      <c r="D21" s="65"/>
      <c r="E21" s="66"/>
      <c r="F21" s="27">
        <v>5</v>
      </c>
      <c r="G21" s="27"/>
      <c r="H21" s="32">
        <f t="shared" si="0"/>
        <v>104</v>
      </c>
      <c r="I21" s="9"/>
      <c r="J21" s="4"/>
      <c r="K21" s="4"/>
      <c r="L21" s="4"/>
      <c r="M21" s="4"/>
      <c r="N21" s="4"/>
      <c r="O21" s="5"/>
    </row>
    <row r="22" spans="1:15" ht="19.7" customHeight="1" x14ac:dyDescent="0.15">
      <c r="A22" s="15">
        <v>16</v>
      </c>
      <c r="B22" s="102" t="s">
        <v>103</v>
      </c>
      <c r="C22" s="103"/>
      <c r="D22" s="103"/>
      <c r="E22" s="104"/>
      <c r="F22" s="27">
        <v>5</v>
      </c>
      <c r="G22" s="27"/>
      <c r="H22" s="32">
        <f t="shared" si="0"/>
        <v>109</v>
      </c>
      <c r="I22" s="9"/>
      <c r="J22" s="4"/>
      <c r="K22" s="4"/>
      <c r="L22" s="4"/>
      <c r="M22" s="4"/>
      <c r="N22" s="4"/>
      <c r="O22" s="5"/>
    </row>
    <row r="23" spans="1:15" ht="19.7" customHeight="1" x14ac:dyDescent="0.15">
      <c r="A23" s="15">
        <v>17</v>
      </c>
      <c r="B23" s="102" t="s">
        <v>104</v>
      </c>
      <c r="C23" s="103"/>
      <c r="D23" s="103"/>
      <c r="E23" s="104"/>
      <c r="F23" s="30"/>
      <c r="G23" s="30">
        <v>10</v>
      </c>
      <c r="H23" s="32">
        <f t="shared" si="0"/>
        <v>119</v>
      </c>
      <c r="I23" s="9"/>
      <c r="J23" s="4"/>
      <c r="K23" s="4"/>
      <c r="L23" s="4"/>
      <c r="M23" s="4"/>
      <c r="N23" s="4"/>
      <c r="O23" s="5"/>
    </row>
    <row r="24" spans="1:15" ht="19.7" customHeight="1" x14ac:dyDescent="0.15">
      <c r="A24" s="15">
        <v>18</v>
      </c>
      <c r="B24" s="102" t="s">
        <v>105</v>
      </c>
      <c r="C24" s="103"/>
      <c r="D24" s="103"/>
      <c r="E24" s="104"/>
      <c r="F24" s="27">
        <v>5</v>
      </c>
      <c r="G24" s="27"/>
      <c r="H24" s="32">
        <f t="shared" si="0"/>
        <v>124</v>
      </c>
      <c r="I24" s="9"/>
      <c r="J24" s="4"/>
      <c r="K24" s="4"/>
      <c r="L24" s="4"/>
      <c r="M24" s="4"/>
      <c r="N24" s="4"/>
      <c r="O24" s="5"/>
    </row>
    <row r="25" spans="1:15" ht="19.7" customHeight="1" x14ac:dyDescent="0.15">
      <c r="A25" s="15"/>
      <c r="B25" s="70"/>
      <c r="C25" s="71"/>
      <c r="D25" s="71"/>
      <c r="E25" s="72"/>
      <c r="F25" s="27"/>
      <c r="G25" s="27"/>
      <c r="H25" s="32"/>
      <c r="I25" s="9"/>
      <c r="J25" s="4"/>
      <c r="K25" s="4"/>
      <c r="L25" s="4"/>
      <c r="M25" s="4"/>
      <c r="N25" s="4"/>
      <c r="O25" s="5"/>
    </row>
    <row r="26" spans="1:15" ht="19.7" customHeight="1" x14ac:dyDescent="0.15">
      <c r="A26" s="15"/>
      <c r="B26" s="70"/>
      <c r="C26" s="71"/>
      <c r="D26" s="71"/>
      <c r="E26" s="72"/>
      <c r="F26" s="27"/>
      <c r="G26" s="27"/>
      <c r="H26" s="32"/>
      <c r="I26" s="9"/>
      <c r="J26" s="4"/>
      <c r="K26" s="4"/>
      <c r="L26" s="4"/>
      <c r="M26" s="4"/>
      <c r="N26" s="4"/>
      <c r="O26" s="5"/>
    </row>
    <row r="27" spans="1:15" ht="19.7" customHeight="1" x14ac:dyDescent="0.15">
      <c r="A27" s="15"/>
      <c r="B27" s="64"/>
      <c r="C27" s="65"/>
      <c r="D27" s="65"/>
      <c r="E27" s="66"/>
      <c r="F27" s="27"/>
      <c r="G27" s="27"/>
      <c r="H27" s="32"/>
      <c r="I27" s="9"/>
      <c r="J27" s="4"/>
      <c r="K27" s="4"/>
      <c r="L27" s="4"/>
      <c r="M27" s="4"/>
      <c r="N27" s="4"/>
      <c r="O27" s="5"/>
    </row>
    <row r="28" spans="1:15" ht="19.7" customHeight="1" x14ac:dyDescent="0.15">
      <c r="A28" s="15"/>
      <c r="B28" s="64"/>
      <c r="C28" s="65"/>
      <c r="D28" s="65"/>
      <c r="E28" s="66"/>
      <c r="F28" s="27"/>
      <c r="G28" s="27"/>
      <c r="H28" s="32"/>
      <c r="I28" s="9"/>
      <c r="J28" s="4"/>
      <c r="K28" s="4"/>
      <c r="L28" s="4"/>
      <c r="M28" s="4"/>
      <c r="N28" s="4"/>
      <c r="O28" s="5"/>
    </row>
    <row r="29" spans="1:15" ht="19.7" customHeight="1" x14ac:dyDescent="0.15">
      <c r="A29" s="15"/>
      <c r="B29" s="64"/>
      <c r="C29" s="65"/>
      <c r="D29" s="65"/>
      <c r="E29" s="66"/>
      <c r="F29" s="27"/>
      <c r="G29" s="27"/>
      <c r="H29" s="32"/>
      <c r="I29" s="9"/>
      <c r="J29" s="4"/>
      <c r="K29" s="4"/>
      <c r="L29" s="4"/>
      <c r="M29" s="4"/>
      <c r="N29" s="4"/>
      <c r="O29" s="5"/>
    </row>
    <row r="30" spans="1:15" ht="19.7" customHeight="1" x14ac:dyDescent="0.15">
      <c r="A30" s="15"/>
      <c r="B30" s="64"/>
      <c r="C30" s="65"/>
      <c r="D30" s="65"/>
      <c r="E30" s="66"/>
      <c r="F30" s="27"/>
      <c r="G30" s="27"/>
      <c r="H30" s="32"/>
      <c r="I30" s="9"/>
      <c r="J30" s="4"/>
      <c r="K30" s="4"/>
      <c r="L30" s="4"/>
      <c r="M30" s="4"/>
      <c r="N30" s="4"/>
      <c r="O30" s="5"/>
    </row>
    <row r="31" spans="1:15" ht="19.7" customHeight="1" x14ac:dyDescent="0.15">
      <c r="A31" s="15"/>
      <c r="B31" s="64"/>
      <c r="C31" s="65"/>
      <c r="D31" s="65"/>
      <c r="E31" s="66"/>
      <c r="F31" s="27"/>
      <c r="G31" s="27"/>
      <c r="H31" s="32"/>
      <c r="I31" s="9"/>
      <c r="J31" s="4"/>
      <c r="K31" s="4"/>
      <c r="L31" s="4"/>
      <c r="M31" s="4"/>
      <c r="N31" s="4"/>
      <c r="O31" s="5"/>
    </row>
    <row r="32" spans="1:15" ht="20.100000000000001" customHeight="1" x14ac:dyDescent="0.15">
      <c r="A32" s="67" t="s">
        <v>5</v>
      </c>
      <c r="B32" s="68"/>
      <c r="C32" s="68"/>
      <c r="D32" s="68"/>
      <c r="E32" s="69"/>
      <c r="F32" s="31">
        <f>SUM(F7:F31)</f>
        <v>54</v>
      </c>
      <c r="G32" s="31">
        <f>SUM(G7:G31)</f>
        <v>70</v>
      </c>
      <c r="H32" s="32"/>
      <c r="I32" s="10"/>
      <c r="J32" s="3"/>
      <c r="K32" s="3"/>
      <c r="L32" s="3"/>
      <c r="M32" s="3"/>
      <c r="N32" s="3"/>
      <c r="O32" s="7"/>
    </row>
    <row r="33" spans="1:8" ht="2.25" customHeight="1" x14ac:dyDescent="0.15">
      <c r="A33" s="8"/>
      <c r="B33" s="8"/>
      <c r="C33" s="8"/>
      <c r="D33" s="8"/>
      <c r="E33" s="8"/>
      <c r="F33" s="8"/>
      <c r="G33" s="8"/>
      <c r="H33" s="4"/>
    </row>
  </sheetData>
  <mergeCells count="38">
    <mergeCell ref="A32:E32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20:E20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N2:N3"/>
    <mergeCell ref="O2:O3"/>
    <mergeCell ref="A3:C3"/>
    <mergeCell ref="D3:E3"/>
    <mergeCell ref="B8:E8"/>
    <mergeCell ref="G1:K2"/>
    <mergeCell ref="A2:C2"/>
    <mergeCell ref="D2:E2"/>
    <mergeCell ref="M2:M3"/>
    <mergeCell ref="A5:C5"/>
    <mergeCell ref="D5:G5"/>
    <mergeCell ref="B6:E6"/>
    <mergeCell ref="I6:J6"/>
    <mergeCell ref="B7:E7"/>
  </mergeCells>
  <phoneticPr fontId="3"/>
  <printOptions horizontalCentered="1" verticalCentered="1"/>
  <pageMargins left="0" right="0" top="0" bottom="0" header="0" footer="0"/>
  <pageSetup paperSize="9" orientation="landscape" r:id="rId1"/>
  <headerFooter alignWithMargins="0"/>
  <colBreaks count="1" manualBreakCount="1">
    <brk id="16" max="1048575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33"/>
  <sheetViews>
    <sheetView zoomScale="90" zoomScaleNormal="90" zoomScaleSheetLayoutView="100" workbookViewId="0">
      <selection activeCell="M6" sqref="M6"/>
    </sheetView>
  </sheetViews>
  <sheetFormatPr defaultRowHeight="13.5" x14ac:dyDescent="0.15"/>
  <cols>
    <col min="1" max="1" width="5" style="1" customWidth="1"/>
    <col min="2" max="2" width="5.75" style="1" customWidth="1"/>
    <col min="3" max="3" width="5" style="1" customWidth="1"/>
    <col min="4" max="4" width="4.875" style="1" customWidth="1"/>
    <col min="5" max="5" width="11.75" style="1" customWidth="1"/>
    <col min="6" max="7" width="10.125" style="1" customWidth="1"/>
    <col min="8" max="8" width="9.5" style="1" customWidth="1"/>
    <col min="9" max="9" width="7.125" style="1" customWidth="1"/>
    <col min="10" max="10" width="10.625" style="1" customWidth="1"/>
    <col min="11" max="11" width="11.625" style="1" customWidth="1"/>
    <col min="12" max="12" width="10.75" style="1" customWidth="1"/>
    <col min="13" max="15" width="10.375" style="1" customWidth="1"/>
    <col min="16" max="16" width="0.5" style="1" customWidth="1"/>
    <col min="17" max="16384" width="9" style="1"/>
  </cols>
  <sheetData>
    <row r="1" spans="1:24" x14ac:dyDescent="0.15">
      <c r="G1" s="82" t="s">
        <v>13</v>
      </c>
      <c r="H1" s="82"/>
      <c r="I1" s="82"/>
      <c r="J1" s="82"/>
      <c r="K1" s="82"/>
      <c r="M1" s="15" t="s">
        <v>7</v>
      </c>
      <c r="N1" s="15" t="s">
        <v>9</v>
      </c>
      <c r="O1" s="15" t="s">
        <v>8</v>
      </c>
    </row>
    <row r="2" spans="1:24" ht="18.75" customHeight="1" x14ac:dyDescent="0.15">
      <c r="A2" s="67" t="s">
        <v>0</v>
      </c>
      <c r="B2" s="68"/>
      <c r="C2" s="69"/>
      <c r="D2" s="67" t="s">
        <v>87</v>
      </c>
      <c r="E2" s="69"/>
      <c r="G2" s="82"/>
      <c r="H2" s="82"/>
      <c r="I2" s="82"/>
      <c r="J2" s="82"/>
      <c r="K2" s="82"/>
      <c r="M2" s="79"/>
      <c r="N2" s="79"/>
      <c r="O2" s="79"/>
    </row>
    <row r="3" spans="1:24" ht="16.5" customHeight="1" x14ac:dyDescent="0.15">
      <c r="A3" s="67" t="s">
        <v>1</v>
      </c>
      <c r="B3" s="68"/>
      <c r="C3" s="69"/>
      <c r="D3" s="80" t="s">
        <v>88</v>
      </c>
      <c r="E3" s="81"/>
      <c r="H3" s="2" t="s">
        <v>21</v>
      </c>
      <c r="M3" s="79"/>
      <c r="N3" s="79"/>
      <c r="O3" s="79"/>
    </row>
    <row r="4" spans="1:24" ht="3" customHeight="1" x14ac:dyDescent="0.15">
      <c r="G4" s="3"/>
      <c r="H4" s="3"/>
      <c r="I4" s="3"/>
      <c r="J4" s="3"/>
      <c r="K4" s="3"/>
    </row>
    <row r="5" spans="1:24" ht="19.5" customHeight="1" x14ac:dyDescent="0.15">
      <c r="A5" s="76" t="s">
        <v>11</v>
      </c>
      <c r="B5" s="77"/>
      <c r="C5" s="78"/>
      <c r="D5" s="67" t="s">
        <v>127</v>
      </c>
      <c r="E5" s="68"/>
      <c r="F5" s="68"/>
      <c r="G5" s="69"/>
      <c r="H5" s="17" t="s">
        <v>14</v>
      </c>
      <c r="I5" s="15"/>
      <c r="J5" s="29" t="s">
        <v>15</v>
      </c>
      <c r="K5" s="19">
        <v>12</v>
      </c>
      <c r="L5" s="29" t="s">
        <v>16</v>
      </c>
      <c r="M5" s="19">
        <v>1</v>
      </c>
      <c r="N5" s="29" t="s">
        <v>17</v>
      </c>
      <c r="O5" s="20">
        <f>IF(OR(K5="",M5=""),"",K5/M5)</f>
        <v>12</v>
      </c>
    </row>
    <row r="6" spans="1:24" ht="19.5" customHeight="1" x14ac:dyDescent="0.15">
      <c r="A6" s="15" t="s">
        <v>2</v>
      </c>
      <c r="B6" s="67" t="s">
        <v>10</v>
      </c>
      <c r="C6" s="68"/>
      <c r="D6" s="68"/>
      <c r="E6" s="69"/>
      <c r="F6" s="15" t="s">
        <v>12</v>
      </c>
      <c r="G6" s="15" t="s">
        <v>19</v>
      </c>
      <c r="H6" s="15" t="s">
        <v>20</v>
      </c>
      <c r="I6" s="76" t="s">
        <v>18</v>
      </c>
      <c r="J6" s="78"/>
      <c r="K6" s="21">
        <f>IF(OR(O5="",F32="",G32=""),"",(F32+G32)*O5/60/460)</f>
        <v>4.739130434782609E-2</v>
      </c>
      <c r="L6" s="15" t="s">
        <v>3</v>
      </c>
      <c r="M6" s="15" t="s">
        <v>24</v>
      </c>
      <c r="N6" s="15" t="s">
        <v>6</v>
      </c>
      <c r="O6" s="15" t="s">
        <v>23</v>
      </c>
      <c r="R6" s="13"/>
      <c r="S6" s="14"/>
      <c r="T6" s="14"/>
      <c r="U6" s="14"/>
      <c r="V6" s="13"/>
      <c r="W6" s="14"/>
      <c r="X6" s="14"/>
    </row>
    <row r="7" spans="1:24" ht="19.7" customHeight="1" x14ac:dyDescent="0.15">
      <c r="A7" s="15">
        <v>1</v>
      </c>
      <c r="B7" s="73" t="s">
        <v>118</v>
      </c>
      <c r="C7" s="74"/>
      <c r="D7" s="74"/>
      <c r="E7" s="75"/>
      <c r="F7" s="28"/>
      <c r="G7" s="26">
        <v>10</v>
      </c>
      <c r="H7" s="22">
        <f>SUM(F7:G7)</f>
        <v>10</v>
      </c>
      <c r="I7" s="16" t="s">
        <v>4</v>
      </c>
      <c r="J7" s="4"/>
      <c r="K7" s="4"/>
      <c r="L7" s="4"/>
      <c r="M7" s="4"/>
      <c r="N7" s="4"/>
      <c r="O7" s="5"/>
      <c r="P7" s="4"/>
      <c r="R7" s="13"/>
      <c r="S7" s="12"/>
      <c r="T7" s="13"/>
      <c r="U7" s="13"/>
      <c r="V7" s="13"/>
      <c r="W7" s="14"/>
      <c r="X7" s="14"/>
    </row>
    <row r="8" spans="1:24" ht="19.7" customHeight="1" x14ac:dyDescent="0.15">
      <c r="A8" s="15">
        <v>2</v>
      </c>
      <c r="B8" s="73" t="s">
        <v>119</v>
      </c>
      <c r="C8" s="74"/>
      <c r="D8" s="74"/>
      <c r="E8" s="75"/>
      <c r="F8" s="26">
        <v>5</v>
      </c>
      <c r="G8" s="26"/>
      <c r="H8" s="22">
        <f>H7+F8+G8</f>
        <v>15</v>
      </c>
      <c r="I8" s="9"/>
      <c r="J8" s="4"/>
      <c r="K8" s="4"/>
      <c r="L8" s="4"/>
      <c r="M8" s="4"/>
      <c r="N8" s="4"/>
      <c r="O8" s="5"/>
      <c r="P8" s="4"/>
    </row>
    <row r="9" spans="1:24" ht="19.7" customHeight="1" x14ac:dyDescent="0.15">
      <c r="A9" s="15">
        <v>3</v>
      </c>
      <c r="B9" s="73" t="s">
        <v>120</v>
      </c>
      <c r="C9" s="74"/>
      <c r="D9" s="74"/>
      <c r="E9" s="75"/>
      <c r="F9" s="26">
        <v>3</v>
      </c>
      <c r="G9" s="27"/>
      <c r="H9" s="22">
        <f t="shared" ref="H9:H22" si="0">H8+F9+G9</f>
        <v>18</v>
      </c>
      <c r="I9" s="9"/>
      <c r="J9" s="6"/>
      <c r="K9" s="6"/>
      <c r="L9" s="6"/>
      <c r="M9" s="6"/>
      <c r="N9" s="6"/>
      <c r="O9" s="11"/>
      <c r="P9" s="6"/>
    </row>
    <row r="10" spans="1:24" ht="19.7" customHeight="1" x14ac:dyDescent="0.15">
      <c r="A10" s="15">
        <v>4</v>
      </c>
      <c r="B10" s="73" t="s">
        <v>25</v>
      </c>
      <c r="C10" s="74"/>
      <c r="D10" s="74"/>
      <c r="E10" s="75"/>
      <c r="F10" s="27">
        <v>3</v>
      </c>
      <c r="G10" s="26"/>
      <c r="H10" s="22">
        <f t="shared" si="0"/>
        <v>21</v>
      </c>
      <c r="I10" s="9"/>
      <c r="J10" s="4"/>
      <c r="K10" s="4"/>
      <c r="L10" s="4"/>
      <c r="M10" s="4"/>
      <c r="N10" s="4"/>
      <c r="O10" s="5"/>
      <c r="P10" s="4"/>
    </row>
    <row r="11" spans="1:24" ht="19.7" customHeight="1" x14ac:dyDescent="0.15">
      <c r="A11" s="15">
        <v>5</v>
      </c>
      <c r="B11" s="73" t="s">
        <v>121</v>
      </c>
      <c r="C11" s="74"/>
      <c r="D11" s="74"/>
      <c r="E11" s="75"/>
      <c r="F11" s="26"/>
      <c r="G11" s="27">
        <v>8</v>
      </c>
      <c r="H11" s="22">
        <f t="shared" si="0"/>
        <v>29</v>
      </c>
      <c r="I11" s="9"/>
      <c r="J11" s="4"/>
      <c r="K11" s="4"/>
      <c r="L11" s="4"/>
      <c r="M11" s="4"/>
      <c r="N11" s="4"/>
      <c r="O11" s="5"/>
    </row>
    <row r="12" spans="1:24" ht="19.7" customHeight="1" x14ac:dyDescent="0.15">
      <c r="A12" s="15">
        <v>6</v>
      </c>
      <c r="B12" s="73" t="s">
        <v>122</v>
      </c>
      <c r="C12" s="74"/>
      <c r="D12" s="74"/>
      <c r="E12" s="75"/>
      <c r="F12" s="26">
        <v>3</v>
      </c>
      <c r="G12" s="26"/>
      <c r="H12" s="22">
        <f t="shared" si="0"/>
        <v>32</v>
      </c>
      <c r="I12" s="9"/>
      <c r="J12" s="4"/>
      <c r="K12" s="4"/>
      <c r="L12" s="4"/>
      <c r="M12" s="4"/>
      <c r="N12" s="4"/>
      <c r="O12" s="5"/>
    </row>
    <row r="13" spans="1:24" ht="19.7" customHeight="1" x14ac:dyDescent="0.15">
      <c r="A13" s="15">
        <v>7</v>
      </c>
      <c r="B13" s="73" t="s">
        <v>125</v>
      </c>
      <c r="C13" s="74"/>
      <c r="D13" s="74"/>
      <c r="E13" s="75"/>
      <c r="F13" s="26"/>
      <c r="G13" s="27">
        <v>8</v>
      </c>
      <c r="H13" s="22">
        <f t="shared" si="0"/>
        <v>40</v>
      </c>
      <c r="I13" s="9"/>
      <c r="J13" s="4"/>
      <c r="K13" s="4"/>
      <c r="L13" s="4"/>
      <c r="M13" s="4"/>
      <c r="N13" s="4"/>
      <c r="O13" s="5"/>
    </row>
    <row r="14" spans="1:24" ht="19.7" customHeight="1" x14ac:dyDescent="0.15">
      <c r="A14" s="15">
        <v>8</v>
      </c>
      <c r="B14" s="73" t="s">
        <v>126</v>
      </c>
      <c r="C14" s="74"/>
      <c r="D14" s="74"/>
      <c r="E14" s="75"/>
      <c r="F14" s="26">
        <v>5</v>
      </c>
      <c r="G14" s="27"/>
      <c r="H14" s="22">
        <f t="shared" si="0"/>
        <v>45</v>
      </c>
      <c r="I14" s="9"/>
      <c r="J14" s="4"/>
      <c r="K14" s="4"/>
      <c r="L14" s="4"/>
      <c r="M14" s="4"/>
      <c r="N14" s="4"/>
      <c r="O14" s="5"/>
    </row>
    <row r="15" spans="1:24" ht="19.7" customHeight="1" x14ac:dyDescent="0.15">
      <c r="A15" s="15">
        <v>9</v>
      </c>
      <c r="B15" s="73" t="s">
        <v>123</v>
      </c>
      <c r="C15" s="74"/>
      <c r="D15" s="74"/>
      <c r="E15" s="75"/>
      <c r="F15" s="28"/>
      <c r="G15" s="26">
        <v>8</v>
      </c>
      <c r="H15" s="22">
        <f t="shared" si="0"/>
        <v>53</v>
      </c>
      <c r="I15" s="9"/>
      <c r="J15" s="4"/>
      <c r="K15" s="4"/>
      <c r="L15" s="4"/>
      <c r="M15" s="4"/>
      <c r="N15" s="4"/>
      <c r="O15" s="5"/>
    </row>
    <row r="16" spans="1:24" ht="19.7" customHeight="1" x14ac:dyDescent="0.15">
      <c r="A16" s="15">
        <v>10</v>
      </c>
      <c r="B16" s="73" t="s">
        <v>25</v>
      </c>
      <c r="C16" s="74"/>
      <c r="D16" s="74"/>
      <c r="E16" s="75"/>
      <c r="F16" s="26">
        <v>3</v>
      </c>
      <c r="G16" s="26"/>
      <c r="H16" s="22">
        <f t="shared" si="0"/>
        <v>56</v>
      </c>
      <c r="I16" s="9"/>
      <c r="J16" s="4"/>
      <c r="K16" s="4"/>
      <c r="L16" s="4"/>
      <c r="M16" s="4"/>
      <c r="N16" s="4"/>
      <c r="O16" s="5"/>
    </row>
    <row r="17" spans="1:15" ht="19.7" customHeight="1" x14ac:dyDescent="0.15">
      <c r="A17" s="15">
        <v>11</v>
      </c>
      <c r="B17" s="73" t="s">
        <v>124</v>
      </c>
      <c r="C17" s="74"/>
      <c r="D17" s="74"/>
      <c r="E17" s="75"/>
      <c r="F17" s="26">
        <v>5</v>
      </c>
      <c r="G17" s="27"/>
      <c r="H17" s="22">
        <f t="shared" si="0"/>
        <v>61</v>
      </c>
      <c r="I17" s="9"/>
      <c r="J17" s="4"/>
      <c r="K17" s="4"/>
      <c r="L17" s="4"/>
      <c r="M17" s="4"/>
      <c r="N17" s="4"/>
      <c r="O17" s="5"/>
    </row>
    <row r="18" spans="1:15" ht="19.7" customHeight="1" x14ac:dyDescent="0.15">
      <c r="A18" s="15">
        <v>12</v>
      </c>
      <c r="B18" s="73" t="s">
        <v>128</v>
      </c>
      <c r="C18" s="74"/>
      <c r="D18" s="74"/>
      <c r="E18" s="75"/>
      <c r="F18" s="27"/>
      <c r="G18" s="26">
        <v>10</v>
      </c>
      <c r="H18" s="22">
        <f t="shared" si="0"/>
        <v>71</v>
      </c>
      <c r="I18" s="9"/>
      <c r="J18" s="4"/>
      <c r="K18" s="4"/>
      <c r="L18" s="4"/>
      <c r="M18" s="4"/>
      <c r="N18" s="4"/>
      <c r="O18" s="5"/>
    </row>
    <row r="19" spans="1:15" ht="19.7" customHeight="1" x14ac:dyDescent="0.15">
      <c r="A19" s="15">
        <v>13</v>
      </c>
      <c r="B19" s="64" t="s">
        <v>129</v>
      </c>
      <c r="C19" s="65"/>
      <c r="D19" s="65"/>
      <c r="E19" s="66"/>
      <c r="F19" s="27">
        <v>5</v>
      </c>
      <c r="G19" s="27"/>
      <c r="H19" s="22">
        <f t="shared" si="0"/>
        <v>76</v>
      </c>
      <c r="I19" s="9"/>
      <c r="J19" s="4"/>
      <c r="K19" s="4"/>
      <c r="L19" s="4"/>
      <c r="M19" s="4"/>
      <c r="N19" s="4"/>
      <c r="O19" s="5"/>
    </row>
    <row r="20" spans="1:15" ht="19.7" customHeight="1" x14ac:dyDescent="0.15">
      <c r="A20" s="15">
        <v>14</v>
      </c>
      <c r="B20" s="64" t="s">
        <v>130</v>
      </c>
      <c r="C20" s="65"/>
      <c r="D20" s="65"/>
      <c r="E20" s="66"/>
      <c r="F20" s="27">
        <v>8</v>
      </c>
      <c r="G20" s="27"/>
      <c r="H20" s="22">
        <f t="shared" si="0"/>
        <v>84</v>
      </c>
      <c r="I20" s="9"/>
      <c r="J20" s="4"/>
      <c r="K20" s="4"/>
      <c r="L20" s="4"/>
      <c r="M20" s="4"/>
      <c r="N20" s="4"/>
      <c r="O20" s="5"/>
    </row>
    <row r="21" spans="1:15" ht="19.7" customHeight="1" x14ac:dyDescent="0.15">
      <c r="A21" s="15">
        <v>15</v>
      </c>
      <c r="B21" s="64" t="s">
        <v>131</v>
      </c>
      <c r="C21" s="65"/>
      <c r="D21" s="65"/>
      <c r="E21" s="66"/>
      <c r="F21" s="27"/>
      <c r="G21" s="27">
        <v>20</v>
      </c>
      <c r="H21" s="22">
        <f t="shared" si="0"/>
        <v>104</v>
      </c>
      <c r="I21" s="9"/>
      <c r="J21" s="4"/>
      <c r="K21" s="4"/>
      <c r="L21" s="4"/>
      <c r="M21" s="4"/>
      <c r="N21" s="4"/>
      <c r="O21" s="5"/>
    </row>
    <row r="22" spans="1:15" ht="19.7" customHeight="1" x14ac:dyDescent="0.15">
      <c r="A22" s="15">
        <v>16</v>
      </c>
      <c r="B22" s="102" t="s">
        <v>132</v>
      </c>
      <c r="C22" s="103"/>
      <c r="D22" s="103"/>
      <c r="E22" s="104"/>
      <c r="F22" s="27">
        <v>5</v>
      </c>
      <c r="G22" s="27"/>
      <c r="H22" s="22">
        <f t="shared" si="0"/>
        <v>109</v>
      </c>
      <c r="I22" s="9"/>
      <c r="J22" s="4"/>
      <c r="K22" s="4"/>
      <c r="L22" s="4"/>
      <c r="M22" s="4"/>
      <c r="N22" s="4"/>
      <c r="O22" s="5"/>
    </row>
    <row r="23" spans="1:15" ht="19.7" customHeight="1" x14ac:dyDescent="0.15">
      <c r="A23" s="15"/>
      <c r="B23" s="70"/>
      <c r="C23" s="71"/>
      <c r="D23" s="71"/>
      <c r="E23" s="72"/>
      <c r="F23" s="30"/>
      <c r="G23" s="30"/>
      <c r="H23" s="15"/>
      <c r="I23" s="9"/>
      <c r="J23" s="4"/>
      <c r="K23" s="4"/>
      <c r="L23" s="4"/>
      <c r="M23" s="4"/>
      <c r="N23" s="4"/>
      <c r="O23" s="5"/>
    </row>
    <row r="24" spans="1:15" ht="19.7" customHeight="1" x14ac:dyDescent="0.15">
      <c r="A24" s="15"/>
      <c r="B24" s="70"/>
      <c r="C24" s="71"/>
      <c r="D24" s="71"/>
      <c r="E24" s="72"/>
      <c r="F24" s="27"/>
      <c r="G24" s="27"/>
      <c r="H24" s="15"/>
      <c r="I24" s="9"/>
      <c r="J24" s="4"/>
      <c r="K24" s="4"/>
      <c r="L24" s="4"/>
      <c r="M24" s="4"/>
      <c r="N24" s="4"/>
      <c r="O24" s="5"/>
    </row>
    <row r="25" spans="1:15" ht="19.7" customHeight="1" x14ac:dyDescent="0.15">
      <c r="A25" s="15"/>
      <c r="B25" s="70"/>
      <c r="C25" s="71"/>
      <c r="D25" s="71"/>
      <c r="E25" s="72"/>
      <c r="F25" s="27"/>
      <c r="G25" s="27"/>
      <c r="H25" s="15"/>
      <c r="I25" s="9"/>
      <c r="J25" s="4"/>
      <c r="K25" s="4"/>
      <c r="L25" s="4"/>
      <c r="M25" s="4"/>
      <c r="N25" s="4"/>
      <c r="O25" s="5"/>
    </row>
    <row r="26" spans="1:15" ht="19.7" customHeight="1" x14ac:dyDescent="0.15">
      <c r="A26" s="15"/>
      <c r="B26" s="70"/>
      <c r="C26" s="71"/>
      <c r="D26" s="71"/>
      <c r="E26" s="72"/>
      <c r="F26" s="27"/>
      <c r="G26" s="27"/>
      <c r="H26" s="15"/>
      <c r="I26" s="9"/>
      <c r="J26" s="4"/>
      <c r="K26" s="4"/>
      <c r="L26" s="4"/>
      <c r="M26" s="4"/>
      <c r="N26" s="4"/>
      <c r="O26" s="5"/>
    </row>
    <row r="27" spans="1:15" ht="19.7" customHeight="1" x14ac:dyDescent="0.15">
      <c r="A27" s="15"/>
      <c r="B27" s="64"/>
      <c r="C27" s="65"/>
      <c r="D27" s="65"/>
      <c r="E27" s="66"/>
      <c r="F27" s="27"/>
      <c r="G27" s="27"/>
      <c r="H27" s="15"/>
      <c r="I27" s="9"/>
      <c r="J27" s="4"/>
      <c r="K27" s="4"/>
      <c r="L27" s="4"/>
      <c r="M27" s="4"/>
      <c r="N27" s="4"/>
      <c r="O27" s="5"/>
    </row>
    <row r="28" spans="1:15" ht="19.7" customHeight="1" x14ac:dyDescent="0.15">
      <c r="A28" s="15"/>
      <c r="B28" s="64"/>
      <c r="C28" s="65"/>
      <c r="D28" s="65"/>
      <c r="E28" s="66"/>
      <c r="F28" s="27"/>
      <c r="G28" s="27"/>
      <c r="H28" s="15"/>
      <c r="I28" s="9"/>
      <c r="J28" s="4"/>
      <c r="K28" s="4"/>
      <c r="L28" s="4"/>
      <c r="M28" s="4"/>
      <c r="N28" s="4"/>
      <c r="O28" s="5"/>
    </row>
    <row r="29" spans="1:15" ht="19.7" customHeight="1" x14ac:dyDescent="0.15">
      <c r="A29" s="15"/>
      <c r="B29" s="64"/>
      <c r="C29" s="65"/>
      <c r="D29" s="65"/>
      <c r="E29" s="66"/>
      <c r="F29" s="27"/>
      <c r="G29" s="27"/>
      <c r="H29" s="15"/>
      <c r="I29" s="9"/>
      <c r="J29" s="4"/>
      <c r="K29" s="4"/>
      <c r="L29" s="4"/>
      <c r="M29" s="4"/>
      <c r="N29" s="4"/>
      <c r="O29" s="5"/>
    </row>
    <row r="30" spans="1:15" ht="19.7" customHeight="1" x14ac:dyDescent="0.15">
      <c r="A30" s="15"/>
      <c r="B30" s="64"/>
      <c r="C30" s="65"/>
      <c r="D30" s="65"/>
      <c r="E30" s="66"/>
      <c r="F30" s="27"/>
      <c r="G30" s="27"/>
      <c r="H30" s="15"/>
      <c r="I30" s="9"/>
      <c r="J30" s="4"/>
      <c r="K30" s="4"/>
      <c r="L30" s="4"/>
      <c r="M30" s="4"/>
      <c r="N30" s="4"/>
      <c r="O30" s="5"/>
    </row>
    <row r="31" spans="1:15" ht="19.7" customHeight="1" x14ac:dyDescent="0.15">
      <c r="A31" s="15"/>
      <c r="B31" s="64"/>
      <c r="C31" s="65"/>
      <c r="D31" s="65"/>
      <c r="E31" s="66"/>
      <c r="F31" s="27"/>
      <c r="G31" s="27"/>
      <c r="H31" s="15"/>
      <c r="I31" s="9"/>
      <c r="J31" s="4"/>
      <c r="K31" s="4"/>
      <c r="L31" s="4"/>
      <c r="M31" s="4"/>
      <c r="N31" s="4"/>
      <c r="O31" s="5"/>
    </row>
    <row r="32" spans="1:15" ht="20.100000000000001" customHeight="1" x14ac:dyDescent="0.15">
      <c r="A32" s="67" t="s">
        <v>5</v>
      </c>
      <c r="B32" s="68"/>
      <c r="C32" s="68"/>
      <c r="D32" s="68"/>
      <c r="E32" s="69"/>
      <c r="F32" s="31">
        <f>SUM(F7:F31)</f>
        <v>45</v>
      </c>
      <c r="G32" s="31">
        <f>SUM(G7:G31)</f>
        <v>64</v>
      </c>
      <c r="H32" s="15"/>
      <c r="I32" s="10"/>
      <c r="J32" s="3"/>
      <c r="K32" s="3"/>
      <c r="L32" s="3"/>
      <c r="M32" s="3"/>
      <c r="N32" s="3"/>
      <c r="O32" s="7"/>
    </row>
    <row r="33" spans="1:8" ht="2.25" customHeight="1" x14ac:dyDescent="0.15">
      <c r="A33" s="8"/>
      <c r="B33" s="8"/>
      <c r="C33" s="8"/>
      <c r="D33" s="8"/>
      <c r="E33" s="8"/>
      <c r="F33" s="8"/>
      <c r="G33" s="8"/>
      <c r="H33" s="4"/>
    </row>
  </sheetData>
  <mergeCells count="38">
    <mergeCell ref="N2:N3"/>
    <mergeCell ref="O2:O3"/>
    <mergeCell ref="A3:C3"/>
    <mergeCell ref="D3:E3"/>
    <mergeCell ref="B8:E8"/>
    <mergeCell ref="G1:K2"/>
    <mergeCell ref="A2:C2"/>
    <mergeCell ref="D2:E2"/>
    <mergeCell ref="M2:M3"/>
    <mergeCell ref="A5:C5"/>
    <mergeCell ref="D5:G5"/>
    <mergeCell ref="B6:E6"/>
    <mergeCell ref="I6:J6"/>
    <mergeCell ref="B7:E7"/>
    <mergeCell ref="B20:E20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A32:E32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</mergeCells>
  <phoneticPr fontId="3"/>
  <printOptions horizontalCentered="1" verticalCentered="1"/>
  <pageMargins left="0" right="0" top="0" bottom="0" header="0" footer="0"/>
  <pageSetup paperSize="9" orientation="landscape" r:id="rId1"/>
  <headerFooter alignWithMargins="0"/>
  <colBreaks count="1" manualBreakCount="1">
    <brk id="16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4" zoomScaleNormal="100" zoomScaleSheetLayoutView="100" workbookViewId="0">
      <selection activeCell="F19" sqref="F19"/>
    </sheetView>
  </sheetViews>
  <sheetFormatPr defaultRowHeight="13.5" x14ac:dyDescent="0.15"/>
  <cols>
    <col min="1" max="1" width="5" style="1" customWidth="1"/>
    <col min="2" max="2" width="5.75" style="1" customWidth="1"/>
    <col min="3" max="3" width="5" style="1" customWidth="1"/>
    <col min="4" max="4" width="4.875" style="1" customWidth="1"/>
    <col min="5" max="5" width="11.75" style="1" customWidth="1"/>
    <col min="6" max="7" width="10.125" style="1" customWidth="1"/>
    <col min="8" max="8" width="9.5" style="1" customWidth="1"/>
    <col min="9" max="9" width="7.125" style="1" customWidth="1"/>
    <col min="10" max="10" width="10.625" style="1" customWidth="1"/>
    <col min="11" max="11" width="11.625" style="1" customWidth="1"/>
    <col min="12" max="12" width="10.75" style="1" customWidth="1"/>
    <col min="13" max="15" width="10.375" style="1" customWidth="1"/>
    <col min="16" max="16" width="0.5" style="1" customWidth="1"/>
    <col min="17" max="16384" width="9" style="1"/>
  </cols>
  <sheetData>
    <row r="1" spans="1:16" x14ac:dyDescent="0.15">
      <c r="G1" s="82" t="s">
        <v>13</v>
      </c>
      <c r="H1" s="82"/>
      <c r="I1" s="82"/>
      <c r="J1" s="82"/>
      <c r="K1" s="82"/>
      <c r="M1" s="15" t="s">
        <v>7</v>
      </c>
      <c r="N1" s="15" t="s">
        <v>9</v>
      </c>
      <c r="O1" s="15" t="s">
        <v>8</v>
      </c>
    </row>
    <row r="2" spans="1:16" ht="18.75" customHeight="1" x14ac:dyDescent="0.15">
      <c r="A2" s="67" t="s">
        <v>0</v>
      </c>
      <c r="B2" s="68"/>
      <c r="C2" s="69"/>
      <c r="D2" s="67" t="s">
        <v>87</v>
      </c>
      <c r="E2" s="69"/>
      <c r="G2" s="82"/>
      <c r="H2" s="82"/>
      <c r="I2" s="82"/>
      <c r="J2" s="82"/>
      <c r="K2" s="82"/>
      <c r="M2" s="79"/>
      <c r="N2" s="79"/>
      <c r="O2" s="79"/>
    </row>
    <row r="3" spans="1:16" ht="16.5" customHeight="1" x14ac:dyDescent="0.15">
      <c r="A3" s="67" t="s">
        <v>1</v>
      </c>
      <c r="B3" s="68"/>
      <c r="C3" s="69"/>
      <c r="D3" s="80" t="s">
        <v>88</v>
      </c>
      <c r="E3" s="81"/>
      <c r="H3" s="2" t="s">
        <v>21</v>
      </c>
      <c r="M3" s="79"/>
      <c r="N3" s="79"/>
      <c r="O3" s="79"/>
    </row>
    <row r="4" spans="1:16" ht="3" customHeight="1" x14ac:dyDescent="0.15">
      <c r="G4" s="3"/>
      <c r="H4" s="3"/>
      <c r="I4" s="3"/>
      <c r="J4" s="3"/>
      <c r="K4" s="3"/>
    </row>
    <row r="5" spans="1:16" ht="19.5" customHeight="1" x14ac:dyDescent="0.15">
      <c r="A5" s="76" t="s">
        <v>11</v>
      </c>
      <c r="B5" s="77"/>
      <c r="C5" s="78"/>
      <c r="D5" s="67" t="s">
        <v>270</v>
      </c>
      <c r="E5" s="68"/>
      <c r="F5" s="68"/>
      <c r="G5" s="69"/>
      <c r="H5" s="17" t="s">
        <v>14</v>
      </c>
      <c r="I5" s="15"/>
      <c r="J5" s="34" t="s">
        <v>15</v>
      </c>
      <c r="K5" s="19">
        <v>48</v>
      </c>
      <c r="L5" s="34" t="s">
        <v>16</v>
      </c>
      <c r="M5" s="19">
        <v>4</v>
      </c>
      <c r="N5" s="34" t="s">
        <v>17</v>
      </c>
      <c r="O5" s="20">
        <f>IF(OR(K5="",M5=""),"",K5/M5)</f>
        <v>12</v>
      </c>
    </row>
    <row r="6" spans="1:16" ht="19.5" customHeight="1" x14ac:dyDescent="0.15">
      <c r="A6" s="15" t="s">
        <v>2</v>
      </c>
      <c r="B6" s="67" t="s">
        <v>10</v>
      </c>
      <c r="C6" s="68"/>
      <c r="D6" s="68"/>
      <c r="E6" s="69"/>
      <c r="F6" s="15" t="s">
        <v>12</v>
      </c>
      <c r="G6" s="15" t="s">
        <v>19</v>
      </c>
      <c r="H6" s="15" t="s">
        <v>20</v>
      </c>
      <c r="I6" s="76" t="s">
        <v>18</v>
      </c>
      <c r="J6" s="78"/>
      <c r="K6" s="21">
        <f>IF(OR(O5="",F32="",G32=""),"",(F32+G32)*O5/60/460)</f>
        <v>0.53913043478260869</v>
      </c>
      <c r="L6" s="15" t="s">
        <v>3</v>
      </c>
      <c r="M6" s="37" t="s">
        <v>190</v>
      </c>
      <c r="N6" s="15" t="s">
        <v>6</v>
      </c>
      <c r="O6" s="15" t="s">
        <v>189</v>
      </c>
    </row>
    <row r="7" spans="1:16" ht="19.7" customHeight="1" x14ac:dyDescent="0.15">
      <c r="A7" s="15">
        <v>1</v>
      </c>
      <c r="B7" s="73" t="s">
        <v>163</v>
      </c>
      <c r="C7" s="74"/>
      <c r="D7" s="74"/>
      <c r="E7" s="75"/>
      <c r="F7" s="26">
        <v>60</v>
      </c>
      <c r="G7" s="27"/>
      <c r="H7" s="22">
        <f>SUM(F7:G7)</f>
        <v>60</v>
      </c>
      <c r="I7" s="16" t="s">
        <v>4</v>
      </c>
      <c r="J7" s="4"/>
      <c r="K7" s="4"/>
      <c r="L7" s="4"/>
      <c r="M7" s="4"/>
      <c r="N7" s="4"/>
      <c r="O7" s="5"/>
      <c r="P7" s="4"/>
    </row>
    <row r="8" spans="1:16" ht="19.7" customHeight="1" x14ac:dyDescent="0.15">
      <c r="A8" s="15">
        <v>2</v>
      </c>
      <c r="B8" s="73" t="s">
        <v>164</v>
      </c>
      <c r="C8" s="74"/>
      <c r="D8" s="74"/>
      <c r="E8" s="75"/>
      <c r="F8" s="26">
        <v>60</v>
      </c>
      <c r="G8" s="27"/>
      <c r="H8" s="22">
        <f>H7+F8+G8</f>
        <v>120</v>
      </c>
      <c r="I8" s="9"/>
      <c r="J8" s="4"/>
      <c r="K8" s="4"/>
      <c r="L8" s="4"/>
      <c r="M8" s="4"/>
      <c r="N8" s="4"/>
      <c r="O8" s="5"/>
      <c r="P8" s="4"/>
    </row>
    <row r="9" spans="1:16" ht="19.7" customHeight="1" x14ac:dyDescent="0.15">
      <c r="A9" s="15">
        <v>3</v>
      </c>
      <c r="B9" s="73" t="s">
        <v>165</v>
      </c>
      <c r="C9" s="74"/>
      <c r="D9" s="74"/>
      <c r="E9" s="75"/>
      <c r="F9" s="26">
        <v>60</v>
      </c>
      <c r="G9" s="26"/>
      <c r="H9" s="22">
        <f t="shared" ref="H9:H20" si="0">H8+F9+G9</f>
        <v>180</v>
      </c>
      <c r="I9" s="9"/>
      <c r="J9" s="6"/>
      <c r="K9" s="6"/>
      <c r="L9" s="6"/>
      <c r="M9" s="6"/>
      <c r="N9" s="6"/>
      <c r="O9" s="11"/>
      <c r="P9" s="6"/>
    </row>
    <row r="10" spans="1:16" ht="19.7" customHeight="1" x14ac:dyDescent="0.15">
      <c r="A10" s="15">
        <v>4</v>
      </c>
      <c r="B10" s="73" t="s">
        <v>166</v>
      </c>
      <c r="C10" s="74"/>
      <c r="D10" s="74"/>
      <c r="E10" s="75"/>
      <c r="F10" s="26">
        <v>60</v>
      </c>
      <c r="G10" s="27"/>
      <c r="H10" s="22">
        <f t="shared" si="0"/>
        <v>240</v>
      </c>
      <c r="I10" s="9"/>
      <c r="J10" s="4"/>
      <c r="K10" s="4"/>
      <c r="L10" s="4"/>
      <c r="M10" s="4"/>
      <c r="N10" s="4"/>
      <c r="O10" s="5"/>
      <c r="P10" s="4"/>
    </row>
    <row r="11" spans="1:16" ht="19.7" customHeight="1" x14ac:dyDescent="0.15">
      <c r="A11" s="15">
        <v>5</v>
      </c>
      <c r="B11" s="73" t="s">
        <v>167</v>
      </c>
      <c r="C11" s="74"/>
      <c r="D11" s="74"/>
      <c r="E11" s="75"/>
      <c r="F11" s="26">
        <v>180</v>
      </c>
      <c r="G11" s="27"/>
      <c r="H11" s="22">
        <f t="shared" si="0"/>
        <v>420</v>
      </c>
      <c r="I11" s="9"/>
      <c r="J11" s="4"/>
      <c r="K11" s="4"/>
      <c r="L11" s="4"/>
      <c r="M11" s="4"/>
      <c r="N11" s="4"/>
      <c r="O11" s="5"/>
    </row>
    <row r="12" spans="1:16" ht="19.7" customHeight="1" x14ac:dyDescent="0.15">
      <c r="A12" s="15">
        <v>6</v>
      </c>
      <c r="B12" s="73" t="s">
        <v>168</v>
      </c>
      <c r="C12" s="74"/>
      <c r="D12" s="74"/>
      <c r="E12" s="75"/>
      <c r="F12" s="26">
        <v>60</v>
      </c>
      <c r="G12" s="26"/>
      <c r="H12" s="22">
        <f t="shared" si="0"/>
        <v>480</v>
      </c>
      <c r="I12" s="9"/>
      <c r="J12" s="4"/>
      <c r="K12" s="4"/>
      <c r="L12" s="4"/>
      <c r="M12" s="4"/>
      <c r="N12" s="4"/>
      <c r="O12" s="5"/>
    </row>
    <row r="13" spans="1:16" ht="19.7" customHeight="1" x14ac:dyDescent="0.15">
      <c r="A13" s="15">
        <v>7</v>
      </c>
      <c r="B13" s="73" t="s">
        <v>169</v>
      </c>
      <c r="C13" s="74"/>
      <c r="D13" s="74"/>
      <c r="E13" s="75"/>
      <c r="F13" s="26">
        <v>60</v>
      </c>
      <c r="G13" s="27"/>
      <c r="H13" s="22">
        <f>H12+F13+G13</f>
        <v>540</v>
      </c>
      <c r="I13" s="9"/>
      <c r="J13" s="4"/>
      <c r="K13" s="4"/>
      <c r="L13" s="4"/>
      <c r="M13" s="4"/>
      <c r="N13" s="4"/>
      <c r="O13" s="5"/>
    </row>
    <row r="14" spans="1:16" ht="19.7" customHeight="1" x14ac:dyDescent="0.15">
      <c r="A14" s="15">
        <v>8</v>
      </c>
      <c r="B14" s="73" t="s">
        <v>170</v>
      </c>
      <c r="C14" s="74"/>
      <c r="D14" s="74"/>
      <c r="E14" s="75"/>
      <c r="F14" s="26">
        <v>180</v>
      </c>
      <c r="G14" s="27"/>
      <c r="H14" s="22">
        <f t="shared" si="0"/>
        <v>720</v>
      </c>
      <c r="I14" s="9"/>
      <c r="J14" s="4"/>
      <c r="K14" s="4"/>
      <c r="L14" s="4"/>
      <c r="M14" s="4"/>
      <c r="N14" s="4"/>
      <c r="O14" s="5"/>
    </row>
    <row r="15" spans="1:16" ht="19.7" customHeight="1" x14ac:dyDescent="0.15">
      <c r="A15" s="15">
        <v>9</v>
      </c>
      <c r="B15" s="73" t="s">
        <v>171</v>
      </c>
      <c r="C15" s="74"/>
      <c r="D15" s="74"/>
      <c r="E15" s="75"/>
      <c r="F15" s="28"/>
      <c r="G15" s="26">
        <v>60</v>
      </c>
      <c r="H15" s="22">
        <f t="shared" si="0"/>
        <v>780</v>
      </c>
      <c r="I15" s="9"/>
      <c r="J15" s="4"/>
      <c r="K15" s="4"/>
      <c r="L15" s="4"/>
      <c r="M15" s="4"/>
      <c r="N15" s="4"/>
      <c r="O15" s="5"/>
    </row>
    <row r="16" spans="1:16" ht="19.7" customHeight="1" x14ac:dyDescent="0.15">
      <c r="A16" s="15">
        <v>10</v>
      </c>
      <c r="B16" s="73" t="s">
        <v>255</v>
      </c>
      <c r="C16" s="74"/>
      <c r="D16" s="74"/>
      <c r="E16" s="75"/>
      <c r="F16" s="26">
        <v>180</v>
      </c>
      <c r="G16" s="26"/>
      <c r="H16" s="22">
        <f t="shared" si="0"/>
        <v>960</v>
      </c>
      <c r="I16" s="9"/>
      <c r="J16" s="4"/>
      <c r="K16" s="4"/>
      <c r="L16" s="4"/>
      <c r="M16" s="4"/>
      <c r="N16" s="4"/>
      <c r="O16" s="5"/>
    </row>
    <row r="17" spans="1:15" ht="19.7" customHeight="1" x14ac:dyDescent="0.15">
      <c r="A17" s="15">
        <v>11</v>
      </c>
      <c r="B17" s="73" t="s">
        <v>172</v>
      </c>
      <c r="C17" s="74"/>
      <c r="D17" s="74"/>
      <c r="E17" s="75"/>
      <c r="F17" s="26">
        <v>40</v>
      </c>
      <c r="G17" s="27"/>
      <c r="H17" s="22">
        <f t="shared" si="0"/>
        <v>1000</v>
      </c>
      <c r="I17" s="9"/>
      <c r="J17" s="4"/>
      <c r="K17" s="4"/>
      <c r="L17" s="4"/>
      <c r="M17" s="4"/>
      <c r="N17" s="4"/>
      <c r="O17" s="5"/>
    </row>
    <row r="18" spans="1:15" ht="19.7" customHeight="1" x14ac:dyDescent="0.15">
      <c r="A18" s="15">
        <v>12</v>
      </c>
      <c r="B18" s="73" t="s">
        <v>254</v>
      </c>
      <c r="C18" s="74"/>
      <c r="D18" s="74"/>
      <c r="E18" s="75"/>
      <c r="F18" s="27">
        <v>60</v>
      </c>
      <c r="G18" s="26"/>
      <c r="H18" s="22">
        <f t="shared" si="0"/>
        <v>1060</v>
      </c>
      <c r="I18" s="9"/>
      <c r="J18" s="4"/>
      <c r="K18" s="4"/>
      <c r="L18" s="4"/>
      <c r="M18" s="4"/>
      <c r="N18" s="4"/>
      <c r="O18" s="5"/>
    </row>
    <row r="19" spans="1:15" ht="19.7" customHeight="1" x14ac:dyDescent="0.15">
      <c r="A19" s="15">
        <v>13</v>
      </c>
      <c r="B19" s="73" t="s">
        <v>176</v>
      </c>
      <c r="C19" s="74"/>
      <c r="D19" s="74"/>
      <c r="E19" s="75"/>
      <c r="F19" s="27"/>
      <c r="G19" s="27">
        <v>90</v>
      </c>
      <c r="H19" s="22">
        <f t="shared" si="0"/>
        <v>1150</v>
      </c>
      <c r="I19" s="9"/>
      <c r="J19" s="4"/>
      <c r="K19" s="4"/>
      <c r="L19" s="4"/>
      <c r="M19" s="4"/>
      <c r="N19" s="4"/>
      <c r="O19" s="5"/>
    </row>
    <row r="20" spans="1:15" ht="19.7" customHeight="1" x14ac:dyDescent="0.15">
      <c r="A20" s="15">
        <v>14</v>
      </c>
      <c r="B20" s="64" t="s">
        <v>173</v>
      </c>
      <c r="C20" s="65"/>
      <c r="D20" s="65"/>
      <c r="E20" s="66"/>
      <c r="F20" s="27"/>
      <c r="G20" s="27">
        <v>90</v>
      </c>
      <c r="H20" s="22">
        <f t="shared" si="0"/>
        <v>1240</v>
      </c>
      <c r="I20" s="9"/>
      <c r="J20" s="4"/>
      <c r="K20" s="4"/>
      <c r="L20" s="4"/>
      <c r="M20" s="4"/>
      <c r="N20" s="4"/>
      <c r="O20" s="5"/>
    </row>
    <row r="21" spans="1:15" ht="19.7" customHeight="1" x14ac:dyDescent="0.15">
      <c r="A21" s="15"/>
      <c r="B21" s="64"/>
      <c r="C21" s="65"/>
      <c r="D21" s="65"/>
      <c r="E21" s="66"/>
      <c r="F21" s="27"/>
      <c r="G21" s="27"/>
      <c r="H21" s="22"/>
      <c r="I21" s="9"/>
      <c r="J21" s="4"/>
      <c r="K21" s="4"/>
      <c r="L21" s="4"/>
      <c r="M21" s="4"/>
      <c r="N21" s="4"/>
      <c r="O21" s="5"/>
    </row>
    <row r="22" spans="1:15" ht="19.7" customHeight="1" x14ac:dyDescent="0.15">
      <c r="A22" s="15"/>
      <c r="B22" s="70"/>
      <c r="C22" s="71"/>
      <c r="D22" s="71"/>
      <c r="E22" s="72"/>
      <c r="F22" s="27"/>
      <c r="G22" s="27"/>
      <c r="H22" s="15"/>
      <c r="I22" s="9"/>
      <c r="J22" s="4"/>
      <c r="K22" s="4"/>
      <c r="L22" s="4"/>
      <c r="M22" s="4"/>
      <c r="N22" s="4"/>
      <c r="O22" s="5"/>
    </row>
    <row r="23" spans="1:15" ht="19.7" customHeight="1" x14ac:dyDescent="0.15">
      <c r="A23" s="15"/>
      <c r="B23" s="70"/>
      <c r="C23" s="71"/>
      <c r="D23" s="71"/>
      <c r="E23" s="72"/>
      <c r="F23" s="30"/>
      <c r="G23" s="30"/>
      <c r="H23" s="15"/>
      <c r="I23" s="9"/>
      <c r="J23" s="4"/>
      <c r="K23" s="4"/>
      <c r="L23" s="4"/>
      <c r="M23" s="4"/>
      <c r="N23" s="4"/>
      <c r="O23" s="5"/>
    </row>
    <row r="24" spans="1:15" ht="19.7" customHeight="1" x14ac:dyDescent="0.15">
      <c r="A24" s="15"/>
      <c r="B24" s="70"/>
      <c r="C24" s="71"/>
      <c r="D24" s="71"/>
      <c r="E24" s="72"/>
      <c r="F24" s="27"/>
      <c r="G24" s="27"/>
      <c r="H24" s="15"/>
      <c r="I24" s="9"/>
      <c r="J24" s="4"/>
      <c r="K24" s="4"/>
      <c r="L24" s="4"/>
      <c r="M24" s="4"/>
      <c r="N24" s="4"/>
      <c r="O24" s="5"/>
    </row>
    <row r="25" spans="1:15" ht="19.7" customHeight="1" x14ac:dyDescent="0.15">
      <c r="A25" s="15"/>
      <c r="B25" s="70"/>
      <c r="C25" s="71"/>
      <c r="D25" s="71"/>
      <c r="E25" s="72"/>
      <c r="F25" s="27"/>
      <c r="G25" s="27"/>
      <c r="H25" s="15"/>
      <c r="I25" s="9"/>
      <c r="J25" s="4"/>
      <c r="K25" s="4"/>
      <c r="L25" s="4"/>
      <c r="M25" s="4"/>
      <c r="N25" s="4"/>
      <c r="O25" s="5"/>
    </row>
    <row r="26" spans="1:15" ht="19.7" customHeight="1" x14ac:dyDescent="0.15">
      <c r="A26" s="15"/>
      <c r="B26" s="70"/>
      <c r="C26" s="71"/>
      <c r="D26" s="71"/>
      <c r="E26" s="72"/>
      <c r="F26" s="27"/>
      <c r="G26" s="27"/>
      <c r="H26" s="15"/>
      <c r="I26" s="9"/>
      <c r="J26" s="4"/>
      <c r="K26" s="4"/>
      <c r="L26" s="4"/>
      <c r="M26" s="4"/>
      <c r="N26" s="4"/>
      <c r="O26" s="5"/>
    </row>
    <row r="27" spans="1:15" ht="19.7" customHeight="1" x14ac:dyDescent="0.15">
      <c r="A27" s="15"/>
      <c r="B27" s="64"/>
      <c r="C27" s="65"/>
      <c r="D27" s="65"/>
      <c r="E27" s="66"/>
      <c r="F27" s="27"/>
      <c r="G27" s="27"/>
      <c r="H27" s="15"/>
      <c r="I27" s="9"/>
      <c r="J27" s="4"/>
      <c r="K27" s="4"/>
      <c r="L27" s="4"/>
      <c r="M27" s="4"/>
      <c r="N27" s="4"/>
      <c r="O27" s="5"/>
    </row>
    <row r="28" spans="1:15" ht="19.7" customHeight="1" x14ac:dyDescent="0.15">
      <c r="A28" s="15"/>
      <c r="B28" s="64"/>
      <c r="C28" s="65"/>
      <c r="D28" s="65"/>
      <c r="E28" s="66"/>
      <c r="F28" s="27"/>
      <c r="G28" s="27"/>
      <c r="H28" s="15"/>
      <c r="I28" s="9"/>
      <c r="J28" s="4"/>
      <c r="K28" s="4"/>
      <c r="L28" s="4"/>
      <c r="M28" s="4"/>
      <c r="N28" s="4"/>
      <c r="O28" s="5"/>
    </row>
    <row r="29" spans="1:15" ht="19.7" customHeight="1" x14ac:dyDescent="0.15">
      <c r="A29" s="15"/>
      <c r="B29" s="64"/>
      <c r="C29" s="65"/>
      <c r="D29" s="65"/>
      <c r="E29" s="66"/>
      <c r="F29" s="27"/>
      <c r="G29" s="27"/>
      <c r="H29" s="15"/>
      <c r="I29" s="9"/>
      <c r="J29" s="4"/>
      <c r="K29" s="4"/>
      <c r="L29" s="4"/>
      <c r="M29" s="4"/>
      <c r="N29" s="4"/>
      <c r="O29" s="5"/>
    </row>
    <row r="30" spans="1:15" ht="19.7" customHeight="1" x14ac:dyDescent="0.15">
      <c r="A30" s="15"/>
      <c r="B30" s="64"/>
      <c r="C30" s="65"/>
      <c r="D30" s="65"/>
      <c r="E30" s="66"/>
      <c r="F30" s="27"/>
      <c r="G30" s="27"/>
      <c r="H30" s="15"/>
      <c r="I30" s="9"/>
      <c r="J30" s="4"/>
      <c r="K30" s="4"/>
      <c r="L30" s="4"/>
      <c r="M30" s="4"/>
      <c r="N30" s="4"/>
      <c r="O30" s="5"/>
    </row>
    <row r="31" spans="1:15" ht="19.7" customHeight="1" x14ac:dyDescent="0.15">
      <c r="A31" s="15"/>
      <c r="B31" s="64"/>
      <c r="C31" s="65"/>
      <c r="D31" s="65"/>
      <c r="E31" s="66"/>
      <c r="F31" s="27"/>
      <c r="G31" s="27"/>
      <c r="H31" s="15"/>
      <c r="I31" s="9"/>
      <c r="J31" s="4"/>
      <c r="K31" s="4"/>
      <c r="L31" s="4"/>
      <c r="M31" s="4"/>
      <c r="N31" s="4"/>
      <c r="O31" s="5"/>
    </row>
    <row r="32" spans="1:15" ht="20.100000000000001" customHeight="1" x14ac:dyDescent="0.15">
      <c r="A32" s="67" t="s">
        <v>5</v>
      </c>
      <c r="B32" s="68"/>
      <c r="C32" s="68"/>
      <c r="D32" s="68"/>
      <c r="E32" s="69"/>
      <c r="F32" s="31">
        <f>SUM(F7:F31)</f>
        <v>1000</v>
      </c>
      <c r="G32" s="31">
        <f>SUM(G7:G31)</f>
        <v>240</v>
      </c>
      <c r="H32" s="15"/>
      <c r="I32" s="10"/>
      <c r="J32" s="3"/>
      <c r="K32" s="3"/>
      <c r="L32" s="3"/>
      <c r="M32" s="3"/>
      <c r="N32" s="3"/>
      <c r="O32" s="7"/>
    </row>
    <row r="33" spans="1:8" ht="2.25" customHeight="1" x14ac:dyDescent="0.15">
      <c r="A33" s="8"/>
      <c r="B33" s="8"/>
      <c r="C33" s="8"/>
      <c r="D33" s="8"/>
      <c r="E33" s="8"/>
      <c r="F33" s="8"/>
      <c r="G33" s="8"/>
      <c r="H33" s="4"/>
    </row>
  </sheetData>
  <mergeCells count="38">
    <mergeCell ref="O2:O3"/>
    <mergeCell ref="A3:C3"/>
    <mergeCell ref="D3:E3"/>
    <mergeCell ref="G1:K2"/>
    <mergeCell ref="A2:C2"/>
    <mergeCell ref="D2:E2"/>
    <mergeCell ref="M2:M3"/>
    <mergeCell ref="N2:N3"/>
    <mergeCell ref="B14:E14"/>
    <mergeCell ref="A5:C5"/>
    <mergeCell ref="D5:G5"/>
    <mergeCell ref="B6:E6"/>
    <mergeCell ref="I6:J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7:E17"/>
    <mergeCell ref="B18:E18"/>
    <mergeCell ref="B19:E19"/>
    <mergeCell ref="B20:E20"/>
    <mergeCell ref="B31:E31"/>
    <mergeCell ref="A32:E32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</mergeCells>
  <phoneticPr fontId="3"/>
  <printOptions horizontalCentered="1" verticalCentered="1"/>
  <pageMargins left="0" right="0" top="0" bottom="0" header="0" footer="0"/>
  <pageSetup paperSize="9" orientation="landscape" r:id="rId1"/>
  <headerFooter alignWithMargins="0"/>
  <colBreaks count="1" manualBreakCount="1">
    <brk id="16" max="1048575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33"/>
  <sheetViews>
    <sheetView zoomScale="90" zoomScaleNormal="90" zoomScaleSheetLayoutView="100" workbookViewId="0">
      <selection activeCell="M6" sqref="M6"/>
    </sheetView>
  </sheetViews>
  <sheetFormatPr defaultRowHeight="13.5" x14ac:dyDescent="0.15"/>
  <cols>
    <col min="1" max="1" width="5" style="1" customWidth="1"/>
    <col min="2" max="2" width="5.75" style="1" customWidth="1"/>
    <col min="3" max="3" width="5" style="1" customWidth="1"/>
    <col min="4" max="4" width="4.875" style="1" customWidth="1"/>
    <col min="5" max="5" width="11.75" style="1" customWidth="1"/>
    <col min="6" max="7" width="10.125" style="1" customWidth="1"/>
    <col min="8" max="8" width="9.5" style="1" customWidth="1"/>
    <col min="9" max="9" width="7.125" style="1" customWidth="1"/>
    <col min="10" max="10" width="10.625" style="1" customWidth="1"/>
    <col min="11" max="11" width="11.625" style="1" customWidth="1"/>
    <col min="12" max="12" width="10.75" style="1" customWidth="1"/>
    <col min="13" max="15" width="10.375" style="1" customWidth="1"/>
    <col min="16" max="16" width="0.5" style="1" customWidth="1"/>
    <col min="17" max="16384" width="9" style="1"/>
  </cols>
  <sheetData>
    <row r="1" spans="1:24" x14ac:dyDescent="0.15">
      <c r="G1" s="82" t="s">
        <v>13</v>
      </c>
      <c r="H1" s="82"/>
      <c r="I1" s="82"/>
      <c r="J1" s="82"/>
      <c r="K1" s="82"/>
      <c r="M1" s="15" t="s">
        <v>7</v>
      </c>
      <c r="N1" s="15" t="s">
        <v>9</v>
      </c>
      <c r="O1" s="15" t="s">
        <v>8</v>
      </c>
    </row>
    <row r="2" spans="1:24" ht="18.75" customHeight="1" x14ac:dyDescent="0.15">
      <c r="A2" s="67" t="s">
        <v>0</v>
      </c>
      <c r="B2" s="68"/>
      <c r="C2" s="69"/>
      <c r="D2" s="67" t="s">
        <v>87</v>
      </c>
      <c r="E2" s="69"/>
      <c r="G2" s="82"/>
      <c r="H2" s="82"/>
      <c r="I2" s="82"/>
      <c r="J2" s="82"/>
      <c r="K2" s="82"/>
      <c r="M2" s="79"/>
      <c r="N2" s="79"/>
      <c r="O2" s="79"/>
    </row>
    <row r="3" spans="1:24" ht="16.5" customHeight="1" x14ac:dyDescent="0.15">
      <c r="A3" s="67" t="s">
        <v>1</v>
      </c>
      <c r="B3" s="68"/>
      <c r="C3" s="69"/>
      <c r="D3" s="80" t="s">
        <v>88</v>
      </c>
      <c r="E3" s="81"/>
      <c r="H3" s="2" t="s">
        <v>21</v>
      </c>
      <c r="M3" s="79"/>
      <c r="N3" s="79"/>
      <c r="O3" s="79"/>
    </row>
    <row r="4" spans="1:24" ht="3" customHeight="1" x14ac:dyDescent="0.15">
      <c r="G4" s="3"/>
      <c r="H4" s="3"/>
      <c r="I4" s="3"/>
      <c r="J4" s="3"/>
      <c r="K4" s="3"/>
    </row>
    <row r="5" spans="1:24" ht="19.5" customHeight="1" x14ac:dyDescent="0.15">
      <c r="A5" s="76" t="s">
        <v>11</v>
      </c>
      <c r="B5" s="77"/>
      <c r="C5" s="78"/>
      <c r="D5" s="67" t="s">
        <v>133</v>
      </c>
      <c r="E5" s="68"/>
      <c r="F5" s="68"/>
      <c r="G5" s="69"/>
      <c r="H5" s="17" t="s">
        <v>14</v>
      </c>
      <c r="I5" s="15"/>
      <c r="J5" s="24" t="s">
        <v>15</v>
      </c>
      <c r="K5" s="19">
        <v>12</v>
      </c>
      <c r="L5" s="24" t="s">
        <v>16</v>
      </c>
      <c r="M5" s="19">
        <v>1</v>
      </c>
      <c r="N5" s="24" t="s">
        <v>17</v>
      </c>
      <c r="O5" s="20">
        <f>IF(OR(K5="",M5=""),"",K5/M5)</f>
        <v>12</v>
      </c>
    </row>
    <row r="6" spans="1:24" ht="19.5" customHeight="1" x14ac:dyDescent="0.15">
      <c r="A6" s="15" t="s">
        <v>2</v>
      </c>
      <c r="B6" s="67" t="s">
        <v>10</v>
      </c>
      <c r="C6" s="68"/>
      <c r="D6" s="68"/>
      <c r="E6" s="69"/>
      <c r="F6" s="15" t="s">
        <v>12</v>
      </c>
      <c r="G6" s="15" t="s">
        <v>19</v>
      </c>
      <c r="H6" s="15" t="s">
        <v>20</v>
      </c>
      <c r="I6" s="76" t="s">
        <v>18</v>
      </c>
      <c r="J6" s="78"/>
      <c r="K6" s="21">
        <f>IF(OR(O5="",F32="",G32=""),"",(F32+G32)*O5/60/460)</f>
        <v>2.1739130434782608E-2</v>
      </c>
      <c r="L6" s="15" t="s">
        <v>3</v>
      </c>
      <c r="M6" s="15" t="s">
        <v>24</v>
      </c>
      <c r="N6" s="15" t="s">
        <v>6</v>
      </c>
      <c r="O6" s="15" t="s">
        <v>23</v>
      </c>
      <c r="R6" s="13"/>
      <c r="S6" s="14"/>
      <c r="T6" s="14"/>
      <c r="U6" s="14"/>
      <c r="V6" s="13"/>
      <c r="W6" s="14"/>
      <c r="X6" s="14"/>
    </row>
    <row r="7" spans="1:24" ht="19.7" customHeight="1" x14ac:dyDescent="0.15">
      <c r="A7" s="15">
        <v>1</v>
      </c>
      <c r="B7" s="73" t="s">
        <v>134</v>
      </c>
      <c r="C7" s="74"/>
      <c r="D7" s="74"/>
      <c r="E7" s="75"/>
      <c r="F7" s="28"/>
      <c r="G7" s="26">
        <v>5</v>
      </c>
      <c r="H7" s="22">
        <f>SUM(F7:G7)</f>
        <v>5</v>
      </c>
      <c r="I7" s="16" t="s">
        <v>4</v>
      </c>
      <c r="J7" s="4"/>
      <c r="K7" s="4"/>
      <c r="L7" s="4"/>
      <c r="M7" s="4"/>
      <c r="N7" s="4"/>
      <c r="O7" s="5"/>
      <c r="P7" s="4"/>
      <c r="R7" s="13"/>
      <c r="S7" s="12"/>
      <c r="T7" s="13"/>
      <c r="U7" s="13"/>
      <c r="V7" s="13"/>
      <c r="W7" s="14"/>
      <c r="X7" s="14"/>
    </row>
    <row r="8" spans="1:24" ht="19.7" customHeight="1" x14ac:dyDescent="0.15">
      <c r="A8" s="15">
        <v>2</v>
      </c>
      <c r="B8" s="73" t="s">
        <v>135</v>
      </c>
      <c r="C8" s="74"/>
      <c r="D8" s="74"/>
      <c r="E8" s="75"/>
      <c r="F8" s="26">
        <v>3</v>
      </c>
      <c r="G8" s="26"/>
      <c r="H8" s="22">
        <f>H7+F8+G8</f>
        <v>8</v>
      </c>
      <c r="I8" s="9"/>
      <c r="J8" s="4"/>
      <c r="K8" s="4"/>
      <c r="L8" s="4"/>
      <c r="M8" s="4"/>
      <c r="N8" s="4"/>
      <c r="O8" s="5"/>
      <c r="P8" s="4"/>
    </row>
    <row r="9" spans="1:24" ht="19.7" customHeight="1" x14ac:dyDescent="0.15">
      <c r="A9" s="15">
        <v>3</v>
      </c>
      <c r="B9" s="73" t="s">
        <v>62</v>
      </c>
      <c r="C9" s="74"/>
      <c r="D9" s="74"/>
      <c r="E9" s="75"/>
      <c r="F9" s="26">
        <v>5</v>
      </c>
      <c r="G9" s="27"/>
      <c r="H9" s="22">
        <f t="shared" ref="H9:H18" si="0">H8+F9+G9</f>
        <v>13</v>
      </c>
      <c r="I9" s="9"/>
      <c r="J9" s="6"/>
      <c r="K9" s="6"/>
      <c r="L9" s="6"/>
      <c r="M9" s="6"/>
      <c r="N9" s="6"/>
      <c r="O9" s="11"/>
      <c r="P9" s="6"/>
    </row>
    <row r="10" spans="1:24" ht="19.7" customHeight="1" x14ac:dyDescent="0.15">
      <c r="A10" s="15">
        <v>4</v>
      </c>
      <c r="B10" s="73" t="s">
        <v>25</v>
      </c>
      <c r="C10" s="74"/>
      <c r="D10" s="74"/>
      <c r="E10" s="75"/>
      <c r="F10" s="27">
        <v>3</v>
      </c>
      <c r="G10" s="26"/>
      <c r="H10" s="22">
        <f t="shared" si="0"/>
        <v>16</v>
      </c>
      <c r="I10" s="9"/>
      <c r="J10" s="4"/>
      <c r="K10" s="4"/>
      <c r="L10" s="4"/>
      <c r="M10" s="4"/>
      <c r="N10" s="4"/>
      <c r="O10" s="5"/>
      <c r="P10" s="4"/>
    </row>
    <row r="11" spans="1:24" ht="19.7" customHeight="1" x14ac:dyDescent="0.15">
      <c r="A11" s="15">
        <v>5</v>
      </c>
      <c r="B11" s="73" t="s">
        <v>136</v>
      </c>
      <c r="C11" s="74"/>
      <c r="D11" s="74"/>
      <c r="E11" s="75"/>
      <c r="F11" s="26"/>
      <c r="G11" s="27">
        <v>5</v>
      </c>
      <c r="H11" s="22">
        <f t="shared" si="0"/>
        <v>21</v>
      </c>
      <c r="I11" s="9"/>
      <c r="J11" s="4"/>
      <c r="K11" s="4"/>
      <c r="L11" s="4"/>
      <c r="M11" s="4"/>
      <c r="N11" s="4"/>
      <c r="O11" s="5"/>
    </row>
    <row r="12" spans="1:24" ht="19.7" customHeight="1" x14ac:dyDescent="0.15">
      <c r="A12" s="15">
        <v>6</v>
      </c>
      <c r="B12" s="73" t="s">
        <v>137</v>
      </c>
      <c r="C12" s="74"/>
      <c r="D12" s="74"/>
      <c r="E12" s="75"/>
      <c r="F12" s="26">
        <v>3</v>
      </c>
      <c r="G12" s="26"/>
      <c r="H12" s="22">
        <f t="shared" si="0"/>
        <v>24</v>
      </c>
      <c r="I12" s="9"/>
      <c r="J12" s="4"/>
      <c r="K12" s="4"/>
      <c r="L12" s="4"/>
      <c r="M12" s="4"/>
      <c r="N12" s="4"/>
      <c r="O12" s="5"/>
    </row>
    <row r="13" spans="1:24" ht="19.7" customHeight="1" x14ac:dyDescent="0.15">
      <c r="A13" s="15"/>
      <c r="B13" s="73" t="s">
        <v>138</v>
      </c>
      <c r="C13" s="74"/>
      <c r="D13" s="74"/>
      <c r="E13" s="75"/>
      <c r="F13" s="26">
        <v>3</v>
      </c>
      <c r="G13" s="27"/>
      <c r="H13" s="22">
        <f t="shared" si="0"/>
        <v>27</v>
      </c>
      <c r="I13" s="9"/>
      <c r="J13" s="4"/>
      <c r="K13" s="4"/>
      <c r="L13" s="4"/>
      <c r="M13" s="4"/>
      <c r="N13" s="4"/>
      <c r="O13" s="5"/>
    </row>
    <row r="14" spans="1:24" ht="19.7" customHeight="1" x14ac:dyDescent="0.15">
      <c r="A14" s="15"/>
      <c r="B14" s="73" t="s">
        <v>139</v>
      </c>
      <c r="C14" s="74"/>
      <c r="D14" s="74"/>
      <c r="E14" s="75"/>
      <c r="F14" s="26"/>
      <c r="G14" s="27">
        <v>5</v>
      </c>
      <c r="H14" s="22">
        <f t="shared" si="0"/>
        <v>32</v>
      </c>
      <c r="I14" s="9"/>
      <c r="J14" s="4"/>
      <c r="K14" s="4"/>
      <c r="L14" s="4"/>
      <c r="M14" s="4"/>
      <c r="N14" s="4"/>
      <c r="O14" s="5"/>
    </row>
    <row r="15" spans="1:24" ht="19.7" customHeight="1" x14ac:dyDescent="0.15">
      <c r="A15" s="15"/>
      <c r="B15" s="73" t="s">
        <v>140</v>
      </c>
      <c r="C15" s="74"/>
      <c r="D15" s="74"/>
      <c r="E15" s="75"/>
      <c r="F15" s="28">
        <v>5</v>
      </c>
      <c r="G15" s="26"/>
      <c r="H15" s="22">
        <f t="shared" si="0"/>
        <v>37</v>
      </c>
      <c r="I15" s="9"/>
      <c r="J15" s="4"/>
      <c r="K15" s="4"/>
      <c r="L15" s="4"/>
      <c r="M15" s="4"/>
      <c r="N15" s="4"/>
      <c r="O15" s="5"/>
    </row>
    <row r="16" spans="1:24" ht="19.7" customHeight="1" x14ac:dyDescent="0.15">
      <c r="A16" s="15"/>
      <c r="B16" s="73" t="s">
        <v>142</v>
      </c>
      <c r="C16" s="74"/>
      <c r="D16" s="74"/>
      <c r="E16" s="75"/>
      <c r="F16" s="26"/>
      <c r="G16" s="26">
        <v>5</v>
      </c>
      <c r="H16" s="22">
        <f t="shared" si="0"/>
        <v>42</v>
      </c>
      <c r="I16" s="9"/>
      <c r="J16" s="4"/>
      <c r="K16" s="4"/>
      <c r="L16" s="4"/>
      <c r="M16" s="4"/>
      <c r="N16" s="4"/>
      <c r="O16" s="5"/>
    </row>
    <row r="17" spans="1:15" ht="19.7" customHeight="1" x14ac:dyDescent="0.15">
      <c r="A17" s="15"/>
      <c r="B17" s="73" t="s">
        <v>25</v>
      </c>
      <c r="C17" s="74"/>
      <c r="D17" s="74"/>
      <c r="E17" s="75"/>
      <c r="F17" s="26">
        <v>3</v>
      </c>
      <c r="G17" s="27"/>
      <c r="H17" s="22">
        <f t="shared" si="0"/>
        <v>45</v>
      </c>
      <c r="I17" s="9"/>
      <c r="J17" s="4"/>
      <c r="K17" s="4"/>
      <c r="L17" s="4"/>
      <c r="M17" s="4"/>
      <c r="N17" s="4"/>
      <c r="O17" s="5"/>
    </row>
    <row r="18" spans="1:15" ht="19.7" customHeight="1" x14ac:dyDescent="0.15">
      <c r="A18" s="15"/>
      <c r="B18" s="73" t="s">
        <v>141</v>
      </c>
      <c r="C18" s="74"/>
      <c r="D18" s="74"/>
      <c r="E18" s="75"/>
      <c r="F18" s="27">
        <v>5</v>
      </c>
      <c r="G18" s="26"/>
      <c r="H18" s="22">
        <f t="shared" si="0"/>
        <v>50</v>
      </c>
      <c r="I18" s="9"/>
      <c r="J18" s="4"/>
      <c r="K18" s="4"/>
      <c r="L18" s="4"/>
      <c r="M18" s="4"/>
      <c r="N18" s="4"/>
      <c r="O18" s="5"/>
    </row>
    <row r="19" spans="1:15" ht="19.7" customHeight="1" x14ac:dyDescent="0.15">
      <c r="A19" s="15"/>
      <c r="B19" s="64"/>
      <c r="C19" s="65"/>
      <c r="D19" s="65"/>
      <c r="E19" s="66"/>
      <c r="F19" s="27"/>
      <c r="G19" s="27"/>
      <c r="H19" s="22"/>
      <c r="I19" s="9"/>
      <c r="J19" s="4"/>
      <c r="K19" s="4"/>
      <c r="L19" s="4"/>
      <c r="M19" s="4"/>
      <c r="N19" s="4"/>
      <c r="O19" s="5"/>
    </row>
    <row r="20" spans="1:15" ht="19.7" customHeight="1" x14ac:dyDescent="0.15">
      <c r="A20" s="15"/>
      <c r="B20" s="64"/>
      <c r="C20" s="65"/>
      <c r="D20" s="65"/>
      <c r="E20" s="66"/>
      <c r="F20" s="27"/>
      <c r="G20" s="27"/>
      <c r="H20" s="22"/>
      <c r="I20" s="9"/>
      <c r="J20" s="4"/>
      <c r="K20" s="4"/>
      <c r="L20" s="4"/>
      <c r="M20" s="4"/>
      <c r="N20" s="4"/>
      <c r="O20" s="5"/>
    </row>
    <row r="21" spans="1:15" ht="19.7" customHeight="1" x14ac:dyDescent="0.15">
      <c r="A21" s="15"/>
      <c r="B21" s="64"/>
      <c r="C21" s="65"/>
      <c r="D21" s="65"/>
      <c r="E21" s="66"/>
      <c r="F21" s="27"/>
      <c r="G21" s="27"/>
      <c r="H21" s="15"/>
      <c r="I21" s="9"/>
      <c r="J21" s="4"/>
      <c r="K21" s="4"/>
      <c r="L21" s="4"/>
      <c r="M21" s="4"/>
      <c r="N21" s="4"/>
      <c r="O21" s="5"/>
    </row>
    <row r="22" spans="1:15" ht="19.7" customHeight="1" x14ac:dyDescent="0.15">
      <c r="A22" s="15"/>
      <c r="B22" s="70"/>
      <c r="C22" s="71"/>
      <c r="D22" s="71"/>
      <c r="E22" s="72"/>
      <c r="F22" s="27"/>
      <c r="G22" s="27"/>
      <c r="H22" s="15"/>
      <c r="I22" s="9"/>
      <c r="J22" s="4"/>
      <c r="K22" s="4"/>
      <c r="L22" s="4"/>
      <c r="M22" s="4"/>
      <c r="N22" s="4"/>
      <c r="O22" s="5"/>
    </row>
    <row r="23" spans="1:15" ht="19.7" customHeight="1" x14ac:dyDescent="0.15">
      <c r="A23" s="15"/>
      <c r="B23" s="70"/>
      <c r="C23" s="71"/>
      <c r="D23" s="71"/>
      <c r="E23" s="72"/>
      <c r="F23" s="30"/>
      <c r="G23" s="30"/>
      <c r="H23" s="15"/>
      <c r="I23" s="9"/>
      <c r="J23" s="4"/>
      <c r="K23" s="4"/>
      <c r="L23" s="4"/>
      <c r="M23" s="4"/>
      <c r="N23" s="4"/>
      <c r="O23" s="5"/>
    </row>
    <row r="24" spans="1:15" ht="19.7" customHeight="1" x14ac:dyDescent="0.15">
      <c r="A24" s="15"/>
      <c r="B24" s="70"/>
      <c r="C24" s="71"/>
      <c r="D24" s="71"/>
      <c r="E24" s="72"/>
      <c r="F24" s="27"/>
      <c r="G24" s="27"/>
      <c r="H24" s="15"/>
      <c r="I24" s="9"/>
      <c r="J24" s="4"/>
      <c r="K24" s="4"/>
      <c r="L24" s="4"/>
      <c r="M24" s="4"/>
      <c r="N24" s="4"/>
      <c r="O24" s="5"/>
    </row>
    <row r="25" spans="1:15" ht="19.7" customHeight="1" x14ac:dyDescent="0.15">
      <c r="A25" s="15"/>
      <c r="B25" s="70"/>
      <c r="C25" s="71"/>
      <c r="D25" s="71"/>
      <c r="E25" s="72"/>
      <c r="F25" s="27"/>
      <c r="G25" s="27"/>
      <c r="H25" s="15"/>
      <c r="I25" s="9"/>
      <c r="J25" s="4"/>
      <c r="K25" s="4"/>
      <c r="L25" s="4"/>
      <c r="M25" s="4"/>
      <c r="N25" s="4"/>
      <c r="O25" s="5"/>
    </row>
    <row r="26" spans="1:15" ht="19.7" customHeight="1" x14ac:dyDescent="0.15">
      <c r="A26" s="15"/>
      <c r="B26" s="70"/>
      <c r="C26" s="71"/>
      <c r="D26" s="71"/>
      <c r="E26" s="72"/>
      <c r="F26" s="27"/>
      <c r="G26" s="27"/>
      <c r="H26" s="15"/>
      <c r="I26" s="9"/>
      <c r="J26" s="4"/>
      <c r="K26" s="4"/>
      <c r="L26" s="4"/>
      <c r="M26" s="4"/>
      <c r="N26" s="4"/>
      <c r="O26" s="5"/>
    </row>
    <row r="27" spans="1:15" ht="19.7" customHeight="1" x14ac:dyDescent="0.15">
      <c r="A27" s="15"/>
      <c r="B27" s="64"/>
      <c r="C27" s="65"/>
      <c r="D27" s="65"/>
      <c r="E27" s="66"/>
      <c r="F27" s="27"/>
      <c r="G27" s="27"/>
      <c r="H27" s="15"/>
      <c r="I27" s="9"/>
      <c r="J27" s="4"/>
      <c r="K27" s="4"/>
      <c r="L27" s="4"/>
      <c r="M27" s="4"/>
      <c r="N27" s="4"/>
      <c r="O27" s="5"/>
    </row>
    <row r="28" spans="1:15" ht="19.7" customHeight="1" x14ac:dyDescent="0.15">
      <c r="A28" s="15"/>
      <c r="B28" s="64"/>
      <c r="C28" s="65"/>
      <c r="D28" s="65"/>
      <c r="E28" s="66"/>
      <c r="F28" s="27"/>
      <c r="G28" s="27"/>
      <c r="H28" s="15"/>
      <c r="I28" s="9"/>
      <c r="J28" s="4"/>
      <c r="K28" s="4"/>
      <c r="L28" s="4"/>
      <c r="M28" s="4"/>
      <c r="N28" s="4"/>
      <c r="O28" s="5"/>
    </row>
    <row r="29" spans="1:15" ht="19.7" customHeight="1" x14ac:dyDescent="0.15">
      <c r="A29" s="15"/>
      <c r="B29" s="64"/>
      <c r="C29" s="65"/>
      <c r="D29" s="65"/>
      <c r="E29" s="66"/>
      <c r="F29" s="27"/>
      <c r="G29" s="27"/>
      <c r="H29" s="15"/>
      <c r="I29" s="9"/>
      <c r="J29" s="4"/>
      <c r="K29" s="4"/>
      <c r="L29" s="4"/>
      <c r="M29" s="4"/>
      <c r="N29" s="4"/>
      <c r="O29" s="5"/>
    </row>
    <row r="30" spans="1:15" ht="19.7" customHeight="1" x14ac:dyDescent="0.15">
      <c r="A30" s="15"/>
      <c r="B30" s="64"/>
      <c r="C30" s="65"/>
      <c r="D30" s="65"/>
      <c r="E30" s="66"/>
      <c r="F30" s="27"/>
      <c r="G30" s="27"/>
      <c r="H30" s="15"/>
      <c r="I30" s="9"/>
      <c r="J30" s="4"/>
      <c r="K30" s="4"/>
      <c r="L30" s="4"/>
      <c r="M30" s="4"/>
      <c r="N30" s="4"/>
      <c r="O30" s="5"/>
    </row>
    <row r="31" spans="1:15" ht="19.7" customHeight="1" x14ac:dyDescent="0.15">
      <c r="A31" s="15"/>
      <c r="B31" s="64"/>
      <c r="C31" s="65"/>
      <c r="D31" s="65"/>
      <c r="E31" s="66"/>
      <c r="F31" s="27"/>
      <c r="G31" s="27"/>
      <c r="H31" s="15"/>
      <c r="I31" s="9"/>
      <c r="J31" s="4"/>
      <c r="K31" s="4"/>
      <c r="L31" s="4"/>
      <c r="M31" s="4"/>
      <c r="N31" s="4"/>
      <c r="O31" s="5"/>
    </row>
    <row r="32" spans="1:15" ht="20.100000000000001" customHeight="1" x14ac:dyDescent="0.15">
      <c r="A32" s="67" t="s">
        <v>5</v>
      </c>
      <c r="B32" s="68"/>
      <c r="C32" s="68"/>
      <c r="D32" s="68"/>
      <c r="E32" s="69"/>
      <c r="F32" s="31">
        <f>SUM(F7:F31)</f>
        <v>30</v>
      </c>
      <c r="G32" s="31">
        <f>SUM(G7:G31)</f>
        <v>20</v>
      </c>
      <c r="H32" s="15"/>
      <c r="I32" s="10"/>
      <c r="J32" s="3"/>
      <c r="K32" s="3"/>
      <c r="L32" s="3"/>
      <c r="M32" s="3"/>
      <c r="N32" s="3"/>
      <c r="O32" s="7"/>
    </row>
    <row r="33" spans="1:8" ht="2.25" customHeight="1" x14ac:dyDescent="0.15">
      <c r="A33" s="8"/>
      <c r="B33" s="8"/>
      <c r="C33" s="8"/>
      <c r="D33" s="8"/>
      <c r="E33" s="8"/>
      <c r="F33" s="8"/>
      <c r="G33" s="8"/>
      <c r="H33" s="4"/>
    </row>
  </sheetData>
  <mergeCells count="38">
    <mergeCell ref="N2:N3"/>
    <mergeCell ref="O2:O3"/>
    <mergeCell ref="A3:C3"/>
    <mergeCell ref="D3:E3"/>
    <mergeCell ref="B8:E8"/>
    <mergeCell ref="G1:K2"/>
    <mergeCell ref="A2:C2"/>
    <mergeCell ref="D2:E2"/>
    <mergeCell ref="M2:M3"/>
    <mergeCell ref="A5:C5"/>
    <mergeCell ref="D5:G5"/>
    <mergeCell ref="B6:E6"/>
    <mergeCell ref="I6:J6"/>
    <mergeCell ref="B7:E7"/>
    <mergeCell ref="B20:E20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A32:E32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</mergeCells>
  <phoneticPr fontId="3"/>
  <printOptions horizontalCentered="1" verticalCentered="1"/>
  <pageMargins left="0" right="0" top="0" bottom="0" header="0" footer="0"/>
  <pageSetup paperSize="9" orientation="landscape" r:id="rId1"/>
  <headerFooter alignWithMargins="0"/>
  <colBreaks count="1" manualBreakCount="1">
    <brk id="16" max="1048575" man="1"/>
  </col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33"/>
  <sheetViews>
    <sheetView zoomScale="90" zoomScaleNormal="90" zoomScaleSheetLayoutView="100" workbookViewId="0">
      <selection activeCell="R18" sqref="R18"/>
    </sheetView>
  </sheetViews>
  <sheetFormatPr defaultRowHeight="13.5" x14ac:dyDescent="0.15"/>
  <cols>
    <col min="1" max="1" width="5" style="1" customWidth="1"/>
    <col min="2" max="2" width="5.75" style="1" customWidth="1"/>
    <col min="3" max="3" width="5" style="1" customWidth="1"/>
    <col min="4" max="4" width="4.875" style="1" customWidth="1"/>
    <col min="5" max="5" width="11.75" style="1" customWidth="1"/>
    <col min="6" max="7" width="10.125" style="1" customWidth="1"/>
    <col min="8" max="8" width="9.5" style="1" customWidth="1"/>
    <col min="9" max="9" width="7.125" style="1" customWidth="1"/>
    <col min="10" max="10" width="10.625" style="1" customWidth="1"/>
    <col min="11" max="11" width="11.625" style="1" customWidth="1"/>
    <col min="12" max="12" width="10.75" style="1" customWidth="1"/>
    <col min="13" max="15" width="10.375" style="1" customWidth="1"/>
    <col min="16" max="16" width="0.5" style="1" customWidth="1"/>
    <col min="17" max="16384" width="9" style="1"/>
  </cols>
  <sheetData>
    <row r="1" spans="1:24" x14ac:dyDescent="0.15">
      <c r="G1" s="82" t="s">
        <v>13</v>
      </c>
      <c r="H1" s="82"/>
      <c r="I1" s="82"/>
      <c r="J1" s="82"/>
      <c r="K1" s="82"/>
      <c r="M1" s="15" t="s">
        <v>7</v>
      </c>
      <c r="N1" s="15" t="s">
        <v>9</v>
      </c>
      <c r="O1" s="15" t="s">
        <v>8</v>
      </c>
    </row>
    <row r="2" spans="1:24" ht="18.75" customHeight="1" x14ac:dyDescent="0.15">
      <c r="A2" s="67" t="s">
        <v>0</v>
      </c>
      <c r="B2" s="68"/>
      <c r="C2" s="69"/>
      <c r="D2" s="67" t="s">
        <v>87</v>
      </c>
      <c r="E2" s="69"/>
      <c r="G2" s="82"/>
      <c r="H2" s="82"/>
      <c r="I2" s="82"/>
      <c r="J2" s="82"/>
      <c r="K2" s="82"/>
      <c r="M2" s="79"/>
      <c r="N2" s="79"/>
      <c r="O2" s="79"/>
    </row>
    <row r="3" spans="1:24" ht="16.5" customHeight="1" x14ac:dyDescent="0.15">
      <c r="A3" s="67" t="s">
        <v>1</v>
      </c>
      <c r="B3" s="68"/>
      <c r="C3" s="69"/>
      <c r="D3" s="80" t="s">
        <v>88</v>
      </c>
      <c r="E3" s="81"/>
      <c r="H3" s="2" t="s">
        <v>21</v>
      </c>
      <c r="M3" s="79"/>
      <c r="N3" s="79"/>
      <c r="O3" s="79"/>
    </row>
    <row r="4" spans="1:24" ht="3" customHeight="1" x14ac:dyDescent="0.15">
      <c r="G4" s="3"/>
      <c r="H4" s="3"/>
      <c r="I4" s="3"/>
      <c r="J4" s="3"/>
      <c r="K4" s="3"/>
    </row>
    <row r="5" spans="1:24" ht="19.5" customHeight="1" x14ac:dyDescent="0.15">
      <c r="A5" s="76" t="s">
        <v>11</v>
      </c>
      <c r="B5" s="77"/>
      <c r="C5" s="78"/>
      <c r="D5" s="67" t="s">
        <v>111</v>
      </c>
      <c r="E5" s="68"/>
      <c r="F5" s="68"/>
      <c r="G5" s="69"/>
      <c r="H5" s="17" t="s">
        <v>14</v>
      </c>
      <c r="I5" s="15"/>
      <c r="J5" s="29" t="s">
        <v>15</v>
      </c>
      <c r="K5" s="19">
        <v>12</v>
      </c>
      <c r="L5" s="29" t="s">
        <v>16</v>
      </c>
      <c r="M5" s="19">
        <v>1</v>
      </c>
      <c r="N5" s="29" t="s">
        <v>17</v>
      </c>
      <c r="O5" s="20">
        <f>IF(OR(K5="",M5=""),"",K5/M5)</f>
        <v>12</v>
      </c>
    </row>
    <row r="6" spans="1:24" ht="19.5" customHeight="1" x14ac:dyDescent="0.15">
      <c r="A6" s="15" t="s">
        <v>2</v>
      </c>
      <c r="B6" s="67" t="s">
        <v>10</v>
      </c>
      <c r="C6" s="68"/>
      <c r="D6" s="68"/>
      <c r="E6" s="69"/>
      <c r="F6" s="15" t="s">
        <v>12</v>
      </c>
      <c r="G6" s="15" t="s">
        <v>19</v>
      </c>
      <c r="H6" s="15" t="s">
        <v>20</v>
      </c>
      <c r="I6" s="76" t="s">
        <v>18</v>
      </c>
      <c r="J6" s="78"/>
      <c r="K6" s="21">
        <f>IF(OR(O5="",F32="",G32=""),"",(F32+G32)*O5/60/460)</f>
        <v>3.1304347826086959E-2</v>
      </c>
      <c r="L6" s="15" t="s">
        <v>3</v>
      </c>
      <c r="M6" s="15" t="s">
        <v>24</v>
      </c>
      <c r="N6" s="15" t="s">
        <v>6</v>
      </c>
      <c r="O6" s="15" t="s">
        <v>23</v>
      </c>
      <c r="R6" s="13"/>
      <c r="S6" s="14"/>
      <c r="T6" s="14"/>
      <c r="U6" s="14"/>
      <c r="V6" s="13"/>
      <c r="W6" s="14"/>
      <c r="X6" s="14"/>
    </row>
    <row r="7" spans="1:24" ht="19.7" customHeight="1" x14ac:dyDescent="0.15">
      <c r="A7" s="15">
        <v>1</v>
      </c>
      <c r="B7" s="73" t="s">
        <v>106</v>
      </c>
      <c r="C7" s="74"/>
      <c r="D7" s="74"/>
      <c r="E7" s="75"/>
      <c r="F7" s="28"/>
      <c r="G7" s="26">
        <v>0</v>
      </c>
      <c r="H7" s="32">
        <f>SUM(F7:G7)</f>
        <v>0</v>
      </c>
      <c r="I7" s="16" t="s">
        <v>4</v>
      </c>
      <c r="J7" s="4"/>
      <c r="K7" s="4"/>
      <c r="L7" s="4"/>
      <c r="M7" s="4"/>
      <c r="N7" s="4"/>
      <c r="O7" s="5"/>
      <c r="P7" s="4"/>
      <c r="R7" s="13"/>
      <c r="S7" s="12"/>
      <c r="T7" s="13"/>
      <c r="U7" s="13"/>
      <c r="V7" s="13"/>
      <c r="W7" s="14"/>
      <c r="X7" s="14"/>
    </row>
    <row r="8" spans="1:24" ht="19.7" customHeight="1" x14ac:dyDescent="0.15">
      <c r="A8" s="15">
        <v>2</v>
      </c>
      <c r="B8" s="73" t="s">
        <v>107</v>
      </c>
      <c r="C8" s="74"/>
      <c r="D8" s="74"/>
      <c r="E8" s="75"/>
      <c r="F8" s="26">
        <v>8</v>
      </c>
      <c r="G8" s="26"/>
      <c r="H8" s="32">
        <f>H7+F8+G8</f>
        <v>8</v>
      </c>
      <c r="I8" s="9"/>
      <c r="J8" s="4"/>
      <c r="K8" s="4"/>
      <c r="L8" s="4"/>
      <c r="M8" s="4"/>
      <c r="N8" s="4"/>
      <c r="O8" s="5"/>
      <c r="P8" s="4"/>
    </row>
    <row r="9" spans="1:24" ht="19.7" customHeight="1" x14ac:dyDescent="0.15">
      <c r="A9" s="15">
        <v>3</v>
      </c>
      <c r="B9" s="73" t="s">
        <v>110</v>
      </c>
      <c r="C9" s="74"/>
      <c r="D9" s="74"/>
      <c r="E9" s="75"/>
      <c r="F9" s="26">
        <v>3</v>
      </c>
      <c r="G9" s="27"/>
      <c r="H9" s="32">
        <f t="shared" ref="H9:H19" si="0">H8+F9+G9</f>
        <v>11</v>
      </c>
      <c r="I9" s="9"/>
      <c r="J9" s="6"/>
      <c r="K9" s="6"/>
      <c r="L9" s="6"/>
      <c r="M9" s="6"/>
      <c r="N9" s="6"/>
      <c r="O9" s="11"/>
      <c r="P9" s="6"/>
    </row>
    <row r="10" spans="1:24" ht="19.7" customHeight="1" x14ac:dyDescent="0.15">
      <c r="A10" s="15">
        <v>4</v>
      </c>
      <c r="B10" s="73" t="s">
        <v>25</v>
      </c>
      <c r="C10" s="74"/>
      <c r="D10" s="74"/>
      <c r="E10" s="75"/>
      <c r="F10" s="27">
        <v>3</v>
      </c>
      <c r="G10" s="26"/>
      <c r="H10" s="32">
        <f t="shared" si="0"/>
        <v>14</v>
      </c>
      <c r="I10" s="9"/>
      <c r="J10" s="4"/>
      <c r="K10" s="4"/>
      <c r="L10" s="4"/>
      <c r="M10" s="4"/>
      <c r="N10" s="4"/>
      <c r="O10" s="5"/>
      <c r="P10" s="4"/>
    </row>
    <row r="11" spans="1:24" ht="19.7" customHeight="1" x14ac:dyDescent="0.15">
      <c r="A11" s="15">
        <v>5</v>
      </c>
      <c r="B11" s="73" t="s">
        <v>108</v>
      </c>
      <c r="C11" s="74"/>
      <c r="D11" s="74"/>
      <c r="E11" s="75"/>
      <c r="F11" s="27"/>
      <c r="G11" s="26">
        <v>10</v>
      </c>
      <c r="H11" s="32">
        <f t="shared" si="0"/>
        <v>24</v>
      </c>
      <c r="I11" s="9"/>
      <c r="J11" s="4"/>
      <c r="K11" s="4"/>
      <c r="L11" s="4"/>
      <c r="M11" s="4"/>
      <c r="N11" s="4"/>
      <c r="O11" s="5"/>
    </row>
    <row r="12" spans="1:24" ht="19.7" customHeight="1" x14ac:dyDescent="0.15">
      <c r="A12" s="15">
        <v>6</v>
      </c>
      <c r="B12" s="73" t="s">
        <v>109</v>
      </c>
      <c r="C12" s="74"/>
      <c r="D12" s="74"/>
      <c r="E12" s="75"/>
      <c r="F12" s="26">
        <v>3</v>
      </c>
      <c r="G12" s="27"/>
      <c r="H12" s="32">
        <f t="shared" si="0"/>
        <v>27</v>
      </c>
      <c r="I12" s="9"/>
      <c r="J12" s="4"/>
      <c r="K12" s="4"/>
      <c r="L12" s="4"/>
      <c r="M12" s="4"/>
      <c r="N12" s="4"/>
      <c r="O12" s="5"/>
    </row>
    <row r="13" spans="1:24" ht="19.7" customHeight="1" x14ac:dyDescent="0.15">
      <c r="A13" s="15">
        <v>7</v>
      </c>
      <c r="B13" s="73" t="s">
        <v>115</v>
      </c>
      <c r="C13" s="74"/>
      <c r="D13" s="74"/>
      <c r="E13" s="75"/>
      <c r="F13" s="26">
        <v>4</v>
      </c>
      <c r="G13" s="26"/>
      <c r="H13" s="32">
        <f t="shared" si="0"/>
        <v>31</v>
      </c>
      <c r="I13" s="9"/>
      <c r="J13" s="4"/>
      <c r="K13" s="4"/>
      <c r="L13" s="4"/>
      <c r="M13" s="4"/>
      <c r="N13" s="4"/>
      <c r="O13" s="5"/>
    </row>
    <row r="14" spans="1:24" ht="19.7" customHeight="1" x14ac:dyDescent="0.15">
      <c r="A14" s="15">
        <v>8</v>
      </c>
      <c r="B14" s="73" t="s">
        <v>113</v>
      </c>
      <c r="C14" s="74"/>
      <c r="D14" s="74"/>
      <c r="E14" s="75"/>
      <c r="F14" s="26">
        <v>3</v>
      </c>
      <c r="G14" s="27"/>
      <c r="H14" s="32">
        <f t="shared" si="0"/>
        <v>34</v>
      </c>
      <c r="I14" s="9"/>
      <c r="J14" s="4"/>
      <c r="K14" s="4"/>
      <c r="L14" s="4"/>
      <c r="M14" s="4"/>
      <c r="N14" s="4"/>
      <c r="O14" s="5"/>
      <c r="U14" s="33"/>
    </row>
    <row r="15" spans="1:24" ht="19.7" customHeight="1" x14ac:dyDescent="0.15">
      <c r="A15" s="15">
        <v>9</v>
      </c>
      <c r="B15" s="73" t="s">
        <v>114</v>
      </c>
      <c r="C15" s="74"/>
      <c r="D15" s="74"/>
      <c r="E15" s="75"/>
      <c r="F15" s="28"/>
      <c r="G15" s="26">
        <v>15</v>
      </c>
      <c r="H15" s="32">
        <f t="shared" si="0"/>
        <v>49</v>
      </c>
      <c r="I15" s="9"/>
      <c r="J15" s="4"/>
      <c r="K15" s="4"/>
      <c r="L15" s="4"/>
      <c r="M15" s="4"/>
      <c r="N15" s="4"/>
      <c r="O15" s="5"/>
    </row>
    <row r="16" spans="1:24" ht="19.7" customHeight="1" x14ac:dyDescent="0.15">
      <c r="A16" s="15">
        <v>10</v>
      </c>
      <c r="B16" s="73" t="s">
        <v>112</v>
      </c>
      <c r="C16" s="74"/>
      <c r="D16" s="74"/>
      <c r="E16" s="75"/>
      <c r="F16" s="26">
        <v>5</v>
      </c>
      <c r="G16" s="26"/>
      <c r="H16" s="32">
        <f t="shared" si="0"/>
        <v>54</v>
      </c>
      <c r="I16" s="9"/>
      <c r="J16" s="4"/>
      <c r="K16" s="4"/>
      <c r="L16" s="4"/>
      <c r="M16" s="4"/>
      <c r="N16" s="4"/>
      <c r="O16" s="5"/>
    </row>
    <row r="17" spans="1:15" ht="19.7" customHeight="1" x14ac:dyDescent="0.15">
      <c r="A17" s="15">
        <v>11</v>
      </c>
      <c r="B17" s="73" t="s">
        <v>25</v>
      </c>
      <c r="C17" s="74"/>
      <c r="D17" s="74"/>
      <c r="E17" s="75"/>
      <c r="F17" s="26">
        <v>3</v>
      </c>
      <c r="G17" s="27"/>
      <c r="H17" s="32">
        <f t="shared" si="0"/>
        <v>57</v>
      </c>
      <c r="I17" s="9"/>
      <c r="J17" s="4"/>
      <c r="K17" s="4"/>
      <c r="L17" s="4"/>
      <c r="M17" s="4"/>
      <c r="N17" s="4"/>
      <c r="O17" s="5"/>
    </row>
    <row r="18" spans="1:15" ht="19.7" customHeight="1" x14ac:dyDescent="0.15">
      <c r="A18" s="15">
        <v>12</v>
      </c>
      <c r="B18" s="73" t="s">
        <v>116</v>
      </c>
      <c r="C18" s="74"/>
      <c r="D18" s="74"/>
      <c r="E18" s="75"/>
      <c r="F18" s="27"/>
      <c r="G18" s="26">
        <v>10</v>
      </c>
      <c r="H18" s="32">
        <f t="shared" si="0"/>
        <v>67</v>
      </c>
      <c r="I18" s="9"/>
      <c r="J18" s="4"/>
      <c r="K18" s="4"/>
      <c r="L18" s="4"/>
      <c r="M18" s="4"/>
      <c r="N18" s="4"/>
      <c r="O18" s="5"/>
    </row>
    <row r="19" spans="1:15" ht="19.7" customHeight="1" x14ac:dyDescent="0.15">
      <c r="A19" s="15">
        <v>13</v>
      </c>
      <c r="B19" s="64" t="s">
        <v>117</v>
      </c>
      <c r="C19" s="65"/>
      <c r="D19" s="65"/>
      <c r="E19" s="66"/>
      <c r="F19" s="27">
        <v>5</v>
      </c>
      <c r="G19" s="27"/>
      <c r="H19" s="32">
        <f t="shared" si="0"/>
        <v>72</v>
      </c>
      <c r="I19" s="9"/>
      <c r="J19" s="4"/>
      <c r="K19" s="4"/>
      <c r="L19" s="4"/>
      <c r="M19" s="4"/>
      <c r="N19" s="4"/>
      <c r="O19" s="5"/>
    </row>
    <row r="20" spans="1:15" ht="19.7" customHeight="1" x14ac:dyDescent="0.15">
      <c r="A20" s="15">
        <v>14</v>
      </c>
      <c r="B20" s="64"/>
      <c r="C20" s="65"/>
      <c r="D20" s="65"/>
      <c r="E20" s="66"/>
      <c r="F20" s="27"/>
      <c r="G20" s="27"/>
      <c r="H20" s="32"/>
      <c r="I20" s="9"/>
      <c r="J20" s="4"/>
      <c r="K20" s="4"/>
      <c r="L20" s="4"/>
      <c r="M20" s="4"/>
      <c r="N20" s="4"/>
      <c r="O20" s="5"/>
    </row>
    <row r="21" spans="1:15" ht="19.7" customHeight="1" x14ac:dyDescent="0.15">
      <c r="A21" s="15">
        <v>15</v>
      </c>
      <c r="B21" s="64"/>
      <c r="C21" s="65"/>
      <c r="D21" s="65"/>
      <c r="E21" s="66"/>
      <c r="F21" s="27"/>
      <c r="G21" s="27"/>
      <c r="H21" s="32"/>
      <c r="I21" s="9"/>
      <c r="J21" s="4"/>
      <c r="K21" s="4"/>
      <c r="L21" s="4"/>
      <c r="M21" s="4"/>
      <c r="N21" s="4"/>
      <c r="O21" s="5"/>
    </row>
    <row r="22" spans="1:15" ht="19.7" customHeight="1" x14ac:dyDescent="0.15">
      <c r="A22" s="15">
        <v>16</v>
      </c>
      <c r="B22" s="102"/>
      <c r="C22" s="103"/>
      <c r="D22" s="103"/>
      <c r="E22" s="104"/>
      <c r="F22" s="27"/>
      <c r="G22" s="27"/>
      <c r="H22" s="32"/>
      <c r="I22" s="9"/>
      <c r="J22" s="4"/>
      <c r="K22" s="4"/>
      <c r="L22" s="4"/>
      <c r="M22" s="4"/>
      <c r="N22" s="4"/>
      <c r="O22" s="5"/>
    </row>
    <row r="23" spans="1:15" ht="19.7" customHeight="1" x14ac:dyDescent="0.15">
      <c r="A23" s="15">
        <v>17</v>
      </c>
      <c r="B23" s="102"/>
      <c r="C23" s="103"/>
      <c r="D23" s="103"/>
      <c r="E23" s="104"/>
      <c r="F23" s="30"/>
      <c r="G23" s="30"/>
      <c r="H23" s="32"/>
      <c r="I23" s="9"/>
      <c r="J23" s="4"/>
      <c r="K23" s="4"/>
      <c r="L23" s="4"/>
      <c r="M23" s="4"/>
      <c r="N23" s="4"/>
      <c r="O23" s="5"/>
    </row>
    <row r="24" spans="1:15" ht="19.7" customHeight="1" x14ac:dyDescent="0.15">
      <c r="A24" s="15">
        <v>18</v>
      </c>
      <c r="B24" s="102"/>
      <c r="C24" s="103"/>
      <c r="D24" s="103"/>
      <c r="E24" s="104"/>
      <c r="F24" s="27"/>
      <c r="G24" s="27"/>
      <c r="H24" s="32"/>
      <c r="I24" s="9"/>
      <c r="J24" s="4"/>
      <c r="K24" s="4"/>
      <c r="L24" s="4"/>
      <c r="M24" s="4"/>
      <c r="N24" s="4"/>
      <c r="O24" s="5"/>
    </row>
    <row r="25" spans="1:15" ht="19.7" customHeight="1" x14ac:dyDescent="0.15">
      <c r="A25" s="15"/>
      <c r="B25" s="70"/>
      <c r="C25" s="71"/>
      <c r="D25" s="71"/>
      <c r="E25" s="72"/>
      <c r="F25" s="27"/>
      <c r="G25" s="27"/>
      <c r="H25" s="32"/>
      <c r="I25" s="9"/>
      <c r="J25" s="4"/>
      <c r="K25" s="4"/>
      <c r="L25" s="4"/>
      <c r="M25" s="4"/>
      <c r="N25" s="4"/>
      <c r="O25" s="5"/>
    </row>
    <row r="26" spans="1:15" ht="19.7" customHeight="1" x14ac:dyDescent="0.15">
      <c r="A26" s="15"/>
      <c r="B26" s="70"/>
      <c r="C26" s="71"/>
      <c r="D26" s="71"/>
      <c r="E26" s="72"/>
      <c r="F26" s="27"/>
      <c r="G26" s="27"/>
      <c r="H26" s="32"/>
      <c r="I26" s="9"/>
      <c r="J26" s="4"/>
      <c r="K26" s="4"/>
      <c r="L26" s="4"/>
      <c r="M26" s="4"/>
      <c r="N26" s="4"/>
      <c r="O26" s="5"/>
    </row>
    <row r="27" spans="1:15" ht="19.7" customHeight="1" x14ac:dyDescent="0.15">
      <c r="A27" s="15"/>
      <c r="B27" s="64"/>
      <c r="C27" s="65"/>
      <c r="D27" s="65"/>
      <c r="E27" s="66"/>
      <c r="F27" s="27"/>
      <c r="G27" s="27"/>
      <c r="H27" s="32"/>
      <c r="I27" s="9"/>
      <c r="J27" s="4"/>
      <c r="K27" s="4"/>
      <c r="L27" s="4"/>
      <c r="M27" s="4"/>
      <c r="N27" s="4"/>
      <c r="O27" s="5"/>
    </row>
    <row r="28" spans="1:15" ht="19.7" customHeight="1" x14ac:dyDescent="0.15">
      <c r="A28" s="15"/>
      <c r="B28" s="64"/>
      <c r="C28" s="65"/>
      <c r="D28" s="65"/>
      <c r="E28" s="66"/>
      <c r="F28" s="27"/>
      <c r="G28" s="27"/>
      <c r="H28" s="32"/>
      <c r="I28" s="9"/>
      <c r="J28" s="4"/>
      <c r="K28" s="4"/>
      <c r="L28" s="4"/>
      <c r="M28" s="4"/>
      <c r="N28" s="4"/>
      <c r="O28" s="5"/>
    </row>
    <row r="29" spans="1:15" ht="19.7" customHeight="1" x14ac:dyDescent="0.15">
      <c r="A29" s="15"/>
      <c r="B29" s="64"/>
      <c r="C29" s="65"/>
      <c r="D29" s="65"/>
      <c r="E29" s="66"/>
      <c r="F29" s="27"/>
      <c r="G29" s="27"/>
      <c r="H29" s="32"/>
      <c r="I29" s="9"/>
      <c r="J29" s="4"/>
      <c r="K29" s="4"/>
      <c r="L29" s="4"/>
      <c r="M29" s="4"/>
      <c r="N29" s="4"/>
      <c r="O29" s="5"/>
    </row>
    <row r="30" spans="1:15" ht="19.7" customHeight="1" x14ac:dyDescent="0.15">
      <c r="A30" s="15"/>
      <c r="B30" s="64"/>
      <c r="C30" s="65"/>
      <c r="D30" s="65"/>
      <c r="E30" s="66"/>
      <c r="F30" s="27"/>
      <c r="G30" s="27"/>
      <c r="H30" s="32"/>
      <c r="I30" s="9"/>
      <c r="J30" s="4"/>
      <c r="K30" s="4"/>
      <c r="L30" s="4"/>
      <c r="M30" s="4"/>
      <c r="N30" s="4"/>
      <c r="O30" s="5"/>
    </row>
    <row r="31" spans="1:15" ht="19.7" customHeight="1" x14ac:dyDescent="0.15">
      <c r="A31" s="15"/>
      <c r="B31" s="64"/>
      <c r="C31" s="65"/>
      <c r="D31" s="65"/>
      <c r="E31" s="66"/>
      <c r="F31" s="27"/>
      <c r="G31" s="27"/>
      <c r="H31" s="32"/>
      <c r="I31" s="9"/>
      <c r="J31" s="4"/>
      <c r="K31" s="4"/>
      <c r="L31" s="4"/>
      <c r="M31" s="4"/>
      <c r="N31" s="4"/>
      <c r="O31" s="5"/>
    </row>
    <row r="32" spans="1:15" ht="20.100000000000001" customHeight="1" x14ac:dyDescent="0.15">
      <c r="A32" s="67" t="s">
        <v>5</v>
      </c>
      <c r="B32" s="68"/>
      <c r="C32" s="68"/>
      <c r="D32" s="68"/>
      <c r="E32" s="69"/>
      <c r="F32" s="31">
        <f>SUM(F7:F31)</f>
        <v>37</v>
      </c>
      <c r="G32" s="31">
        <f>SUM(G7:G31)</f>
        <v>35</v>
      </c>
      <c r="H32" s="32"/>
      <c r="I32" s="10"/>
      <c r="J32" s="3"/>
      <c r="K32" s="3"/>
      <c r="L32" s="3"/>
      <c r="M32" s="3"/>
      <c r="N32" s="3"/>
      <c r="O32" s="7"/>
    </row>
    <row r="33" spans="1:8" ht="2.25" customHeight="1" x14ac:dyDescent="0.15">
      <c r="A33" s="8"/>
      <c r="B33" s="8"/>
      <c r="C33" s="8"/>
      <c r="D33" s="8"/>
      <c r="E33" s="8"/>
      <c r="F33" s="8"/>
      <c r="G33" s="8"/>
      <c r="H33" s="4"/>
    </row>
  </sheetData>
  <mergeCells count="38">
    <mergeCell ref="N2:N3"/>
    <mergeCell ref="O2:O3"/>
    <mergeCell ref="A3:C3"/>
    <mergeCell ref="D3:E3"/>
    <mergeCell ref="B8:E8"/>
    <mergeCell ref="G1:K2"/>
    <mergeCell ref="A2:C2"/>
    <mergeCell ref="D2:E2"/>
    <mergeCell ref="M2:M3"/>
    <mergeCell ref="A5:C5"/>
    <mergeCell ref="D5:G5"/>
    <mergeCell ref="B6:E6"/>
    <mergeCell ref="I6:J6"/>
    <mergeCell ref="B7:E7"/>
    <mergeCell ref="B20:E20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A32:E32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</mergeCells>
  <phoneticPr fontId="3"/>
  <printOptions horizontalCentered="1" verticalCentered="1"/>
  <pageMargins left="0" right="0" top="0" bottom="0" header="0" footer="0"/>
  <pageSetup paperSize="9" orientation="landscape" r:id="rId1"/>
  <headerFooter alignWithMargins="0"/>
  <colBreaks count="1" manualBreakCount="1">
    <brk id="16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4" zoomScaleNormal="100" zoomScaleSheetLayoutView="100" workbookViewId="0">
      <selection activeCell="A14" sqref="A14:A21"/>
    </sheetView>
  </sheetViews>
  <sheetFormatPr defaultRowHeight="13.5" x14ac:dyDescent="0.15"/>
  <cols>
    <col min="1" max="1" width="5" style="1" customWidth="1"/>
    <col min="2" max="2" width="5.75" style="1" customWidth="1"/>
    <col min="3" max="3" width="5" style="1" customWidth="1"/>
    <col min="4" max="4" width="4.875" style="1" customWidth="1"/>
    <col min="5" max="5" width="11.75" style="1" customWidth="1"/>
    <col min="6" max="7" width="10.125" style="1" customWidth="1"/>
    <col min="8" max="8" width="9.5" style="1" customWidth="1"/>
    <col min="9" max="9" width="7.125" style="1" customWidth="1"/>
    <col min="10" max="10" width="10.625" style="1" customWidth="1"/>
    <col min="11" max="11" width="11.625" style="1" customWidth="1"/>
    <col min="12" max="12" width="10.75" style="1" customWidth="1"/>
    <col min="13" max="15" width="10.375" style="1" customWidth="1"/>
    <col min="16" max="16" width="0.5" style="1" customWidth="1"/>
    <col min="17" max="16384" width="9" style="1"/>
  </cols>
  <sheetData>
    <row r="1" spans="1:16" x14ac:dyDescent="0.15">
      <c r="G1" s="82" t="s">
        <v>13</v>
      </c>
      <c r="H1" s="82"/>
      <c r="I1" s="82"/>
      <c r="J1" s="82"/>
      <c r="K1" s="82"/>
      <c r="M1" s="15" t="s">
        <v>7</v>
      </c>
      <c r="N1" s="15" t="s">
        <v>9</v>
      </c>
      <c r="O1" s="15" t="s">
        <v>8</v>
      </c>
    </row>
    <row r="2" spans="1:16" ht="18.75" customHeight="1" x14ac:dyDescent="0.15">
      <c r="A2" s="67" t="s">
        <v>0</v>
      </c>
      <c r="B2" s="68"/>
      <c r="C2" s="69"/>
      <c r="D2" s="67" t="s">
        <v>87</v>
      </c>
      <c r="E2" s="69"/>
      <c r="G2" s="82"/>
      <c r="H2" s="82"/>
      <c r="I2" s="82"/>
      <c r="J2" s="82"/>
      <c r="K2" s="82"/>
      <c r="M2" s="79"/>
      <c r="N2" s="79"/>
      <c r="O2" s="79"/>
    </row>
    <row r="3" spans="1:16" ht="16.5" customHeight="1" x14ac:dyDescent="0.15">
      <c r="A3" s="67" t="s">
        <v>1</v>
      </c>
      <c r="B3" s="68"/>
      <c r="C3" s="69"/>
      <c r="D3" s="80" t="s">
        <v>88</v>
      </c>
      <c r="E3" s="81"/>
      <c r="H3" s="2" t="s">
        <v>21</v>
      </c>
      <c r="M3" s="79"/>
      <c r="N3" s="79"/>
      <c r="O3" s="79"/>
    </row>
    <row r="4" spans="1:16" ht="3" customHeight="1" x14ac:dyDescent="0.15">
      <c r="G4" s="3"/>
      <c r="H4" s="3"/>
      <c r="I4" s="3"/>
      <c r="J4" s="3"/>
      <c r="K4" s="3"/>
    </row>
    <row r="5" spans="1:16" ht="19.5" customHeight="1" x14ac:dyDescent="0.15">
      <c r="A5" s="76" t="s">
        <v>11</v>
      </c>
      <c r="B5" s="77"/>
      <c r="C5" s="78"/>
      <c r="D5" s="67" t="s">
        <v>274</v>
      </c>
      <c r="E5" s="68"/>
      <c r="F5" s="68"/>
      <c r="G5" s="69"/>
      <c r="H5" s="17" t="s">
        <v>14</v>
      </c>
      <c r="I5" s="15"/>
      <c r="J5" s="34" t="s">
        <v>15</v>
      </c>
      <c r="K5" s="19">
        <v>72</v>
      </c>
      <c r="L5" s="34" t="s">
        <v>16</v>
      </c>
      <c r="M5" s="19">
        <v>6</v>
      </c>
      <c r="N5" s="34" t="s">
        <v>17</v>
      </c>
      <c r="O5" s="20">
        <f>IF(OR(K5="",M5=""),"",K5/M5)</f>
        <v>12</v>
      </c>
    </row>
    <row r="6" spans="1:16" ht="19.5" customHeight="1" x14ac:dyDescent="0.15">
      <c r="A6" s="15" t="s">
        <v>2</v>
      </c>
      <c r="B6" s="67" t="s">
        <v>10</v>
      </c>
      <c r="C6" s="68"/>
      <c r="D6" s="68"/>
      <c r="E6" s="69"/>
      <c r="F6" s="15" t="s">
        <v>12</v>
      </c>
      <c r="G6" s="15" t="s">
        <v>19</v>
      </c>
      <c r="H6" s="15" t="s">
        <v>20</v>
      </c>
      <c r="I6" s="76" t="s">
        <v>18</v>
      </c>
      <c r="J6" s="78"/>
      <c r="K6" s="21">
        <f>IF(OR(O5="",F32="",G32=""),"",(F32+G32)*O5/60/460)</f>
        <v>0.22173913043478261</v>
      </c>
      <c r="L6" s="15" t="s">
        <v>3</v>
      </c>
      <c r="M6" s="15" t="s">
        <v>24</v>
      </c>
      <c r="N6" s="15" t="s">
        <v>6</v>
      </c>
      <c r="O6" s="15" t="s">
        <v>23</v>
      </c>
    </row>
    <row r="7" spans="1:16" ht="19.7" customHeight="1" x14ac:dyDescent="0.15">
      <c r="A7" s="15">
        <v>1</v>
      </c>
      <c r="B7" s="73" t="s">
        <v>179</v>
      </c>
      <c r="C7" s="74"/>
      <c r="D7" s="74"/>
      <c r="E7" s="75"/>
      <c r="F7" s="26"/>
      <c r="G7" s="27">
        <v>90</v>
      </c>
      <c r="H7" s="22">
        <f>SUM(F7:G7)</f>
        <v>90</v>
      </c>
      <c r="I7" s="16" t="s">
        <v>4</v>
      </c>
      <c r="J7" s="4"/>
      <c r="K7" s="4"/>
      <c r="L7" s="4"/>
      <c r="M7" s="4"/>
      <c r="N7" s="4"/>
      <c r="O7" s="5"/>
      <c r="P7" s="4"/>
    </row>
    <row r="8" spans="1:16" ht="19.7" customHeight="1" x14ac:dyDescent="0.15">
      <c r="A8" s="15">
        <v>2</v>
      </c>
      <c r="B8" s="64" t="s">
        <v>180</v>
      </c>
      <c r="C8" s="65"/>
      <c r="D8" s="65"/>
      <c r="E8" s="66"/>
      <c r="F8" s="26">
        <v>60</v>
      </c>
      <c r="G8" s="27"/>
      <c r="H8" s="22">
        <f>H7+F8+G8</f>
        <v>150</v>
      </c>
      <c r="I8" s="9"/>
      <c r="J8" s="4"/>
      <c r="K8" s="4"/>
      <c r="L8" s="4"/>
      <c r="M8" s="4"/>
      <c r="N8" s="4"/>
      <c r="O8" s="5"/>
      <c r="P8" s="4"/>
    </row>
    <row r="9" spans="1:16" ht="19.7" customHeight="1" x14ac:dyDescent="0.15">
      <c r="A9" s="15">
        <v>3</v>
      </c>
      <c r="B9" s="64" t="s">
        <v>181</v>
      </c>
      <c r="C9" s="65"/>
      <c r="D9" s="65"/>
      <c r="E9" s="66"/>
      <c r="F9" s="26">
        <v>30</v>
      </c>
      <c r="G9" s="26"/>
      <c r="H9" s="22">
        <f t="shared" ref="H9:H13" si="0">H8+F9+G9</f>
        <v>180</v>
      </c>
      <c r="I9" s="9"/>
      <c r="J9" s="6"/>
      <c r="K9" s="6"/>
      <c r="L9" s="6"/>
      <c r="M9" s="6"/>
      <c r="N9" s="6"/>
      <c r="O9" s="11"/>
      <c r="P9" s="6"/>
    </row>
    <row r="10" spans="1:16" ht="19.7" customHeight="1" x14ac:dyDescent="0.15">
      <c r="A10" s="15">
        <v>4</v>
      </c>
      <c r="B10" s="64" t="s">
        <v>174</v>
      </c>
      <c r="C10" s="65"/>
      <c r="D10" s="65"/>
      <c r="E10" s="66"/>
      <c r="F10" s="26"/>
      <c r="G10" s="27">
        <v>90</v>
      </c>
      <c r="H10" s="22">
        <f t="shared" si="0"/>
        <v>270</v>
      </c>
      <c r="I10" s="9"/>
      <c r="J10" s="4"/>
      <c r="K10" s="4"/>
      <c r="L10" s="4"/>
      <c r="M10" s="4"/>
      <c r="N10" s="4"/>
      <c r="O10" s="5"/>
      <c r="P10" s="4"/>
    </row>
    <row r="11" spans="1:16" ht="19.7" customHeight="1" x14ac:dyDescent="0.15">
      <c r="A11" s="15">
        <v>5</v>
      </c>
      <c r="B11" s="64" t="s">
        <v>175</v>
      </c>
      <c r="C11" s="65"/>
      <c r="D11" s="65"/>
      <c r="E11" s="66"/>
      <c r="F11" s="26">
        <v>60</v>
      </c>
      <c r="G11" s="27"/>
      <c r="H11" s="22">
        <f t="shared" si="0"/>
        <v>330</v>
      </c>
      <c r="I11" s="9"/>
      <c r="J11" s="4"/>
      <c r="K11" s="4"/>
      <c r="L11" s="4"/>
      <c r="M11" s="4"/>
      <c r="N11" s="4"/>
      <c r="O11" s="5"/>
    </row>
    <row r="12" spans="1:16" ht="19.7" customHeight="1" x14ac:dyDescent="0.15">
      <c r="A12" s="15">
        <v>6</v>
      </c>
      <c r="B12" s="64" t="s">
        <v>182</v>
      </c>
      <c r="C12" s="65"/>
      <c r="D12" s="65"/>
      <c r="E12" s="66"/>
      <c r="F12" s="26"/>
      <c r="G12" s="26">
        <v>90</v>
      </c>
      <c r="H12" s="22">
        <f t="shared" si="0"/>
        <v>420</v>
      </c>
      <c r="I12" s="9"/>
      <c r="J12" s="4"/>
      <c r="K12" s="4"/>
      <c r="L12" s="4"/>
      <c r="M12" s="4"/>
      <c r="N12" s="4"/>
      <c r="O12" s="5"/>
    </row>
    <row r="13" spans="1:16" ht="19.7" customHeight="1" x14ac:dyDescent="0.15">
      <c r="A13" s="15">
        <v>7</v>
      </c>
      <c r="B13" s="73" t="s">
        <v>262</v>
      </c>
      <c r="C13" s="74"/>
      <c r="D13" s="74"/>
      <c r="E13" s="75"/>
      <c r="F13" s="26"/>
      <c r="G13" s="27">
        <v>90</v>
      </c>
      <c r="H13" s="22">
        <f t="shared" si="0"/>
        <v>510</v>
      </c>
      <c r="I13" s="9"/>
      <c r="J13" s="4"/>
      <c r="K13" s="4"/>
      <c r="L13" s="4"/>
      <c r="M13" s="4"/>
      <c r="N13" s="4"/>
      <c r="O13" s="5"/>
    </row>
    <row r="14" spans="1:16" ht="19.7" customHeight="1" x14ac:dyDescent="0.15">
      <c r="A14" s="15"/>
      <c r="B14" s="73"/>
      <c r="C14" s="74"/>
      <c r="D14" s="74"/>
      <c r="E14" s="75"/>
      <c r="F14" s="26"/>
      <c r="G14" s="27"/>
      <c r="H14" s="22"/>
      <c r="I14" s="9"/>
      <c r="J14" s="4"/>
      <c r="K14" s="4"/>
      <c r="L14" s="4"/>
      <c r="M14" s="4"/>
      <c r="N14" s="4"/>
      <c r="O14" s="5"/>
    </row>
    <row r="15" spans="1:16" ht="19.7" customHeight="1" x14ac:dyDescent="0.15">
      <c r="A15" s="15"/>
      <c r="B15" s="73"/>
      <c r="C15" s="74"/>
      <c r="D15" s="74"/>
      <c r="E15" s="75"/>
      <c r="F15" s="28"/>
      <c r="G15" s="26"/>
      <c r="H15" s="22"/>
      <c r="I15" s="9"/>
      <c r="J15" s="4"/>
      <c r="K15" s="4"/>
      <c r="L15" s="4"/>
      <c r="M15" s="4"/>
      <c r="N15" s="4"/>
      <c r="O15" s="5"/>
    </row>
    <row r="16" spans="1:16" ht="19.7" customHeight="1" x14ac:dyDescent="0.15">
      <c r="A16" s="15"/>
      <c r="B16" s="73"/>
      <c r="C16" s="74"/>
      <c r="D16" s="74"/>
      <c r="E16" s="75"/>
      <c r="F16" s="26"/>
      <c r="G16" s="26"/>
      <c r="H16" s="22"/>
      <c r="I16" s="9"/>
      <c r="J16" s="4"/>
      <c r="K16" s="4"/>
      <c r="L16" s="4"/>
      <c r="M16" s="4"/>
      <c r="N16" s="4"/>
      <c r="O16" s="5"/>
    </row>
    <row r="17" spans="1:15" ht="19.7" customHeight="1" x14ac:dyDescent="0.15">
      <c r="A17" s="15"/>
      <c r="B17" s="73"/>
      <c r="C17" s="74"/>
      <c r="D17" s="74"/>
      <c r="E17" s="75"/>
      <c r="F17" s="26"/>
      <c r="G17" s="27"/>
      <c r="H17" s="22"/>
      <c r="I17" s="9"/>
      <c r="J17" s="4"/>
      <c r="K17" s="4"/>
      <c r="L17" s="4"/>
      <c r="M17" s="4"/>
      <c r="N17" s="4"/>
      <c r="O17" s="5"/>
    </row>
    <row r="18" spans="1:15" ht="19.7" customHeight="1" x14ac:dyDescent="0.15">
      <c r="A18" s="15"/>
      <c r="B18" s="73"/>
      <c r="C18" s="74"/>
      <c r="D18" s="74"/>
      <c r="E18" s="75"/>
      <c r="F18" s="27"/>
      <c r="G18" s="26"/>
      <c r="H18" s="22"/>
      <c r="I18" s="9"/>
      <c r="J18" s="4"/>
      <c r="K18" s="4"/>
      <c r="L18" s="4"/>
      <c r="M18" s="4"/>
      <c r="N18" s="4"/>
      <c r="O18" s="5"/>
    </row>
    <row r="19" spans="1:15" ht="19.7" customHeight="1" x14ac:dyDescent="0.15">
      <c r="A19" s="15"/>
      <c r="B19" s="73"/>
      <c r="C19" s="74"/>
      <c r="D19" s="74"/>
      <c r="E19" s="75"/>
      <c r="F19" s="27"/>
      <c r="G19" s="27"/>
      <c r="H19" s="22"/>
      <c r="I19" s="9"/>
      <c r="J19" s="4"/>
      <c r="K19" s="4"/>
      <c r="L19" s="4"/>
      <c r="M19" s="4"/>
      <c r="N19" s="4"/>
      <c r="O19" s="5"/>
    </row>
    <row r="20" spans="1:15" ht="19.7" customHeight="1" x14ac:dyDescent="0.15">
      <c r="A20" s="15"/>
      <c r="B20" s="64"/>
      <c r="C20" s="65"/>
      <c r="D20" s="65"/>
      <c r="E20" s="66"/>
      <c r="F20" s="27"/>
      <c r="G20" s="27"/>
      <c r="H20" s="22"/>
      <c r="I20" s="9"/>
      <c r="J20" s="4"/>
      <c r="K20" s="4"/>
      <c r="L20" s="4"/>
      <c r="M20" s="4"/>
      <c r="N20" s="4"/>
      <c r="O20" s="5"/>
    </row>
    <row r="21" spans="1:15" ht="19.7" customHeight="1" x14ac:dyDescent="0.15">
      <c r="A21" s="15"/>
      <c r="B21" s="64"/>
      <c r="C21" s="65"/>
      <c r="D21" s="65"/>
      <c r="E21" s="66"/>
      <c r="F21" s="27"/>
      <c r="G21" s="27"/>
      <c r="H21" s="22"/>
      <c r="I21" s="9"/>
      <c r="J21" s="4"/>
      <c r="K21" s="4"/>
      <c r="L21" s="4"/>
      <c r="M21" s="4"/>
      <c r="N21" s="4"/>
      <c r="O21" s="5"/>
    </row>
    <row r="22" spans="1:15" ht="19.7" customHeight="1" x14ac:dyDescent="0.15">
      <c r="A22" s="15"/>
      <c r="B22" s="70"/>
      <c r="C22" s="71"/>
      <c r="D22" s="71"/>
      <c r="E22" s="72"/>
      <c r="F22" s="27"/>
      <c r="G22" s="27"/>
      <c r="H22" s="15"/>
      <c r="I22" s="9"/>
      <c r="J22" s="4"/>
      <c r="K22" s="4"/>
      <c r="L22" s="4"/>
      <c r="M22" s="4"/>
      <c r="N22" s="4"/>
      <c r="O22" s="5"/>
    </row>
    <row r="23" spans="1:15" ht="19.7" customHeight="1" x14ac:dyDescent="0.15">
      <c r="A23" s="15"/>
      <c r="B23" s="70"/>
      <c r="C23" s="71"/>
      <c r="D23" s="71"/>
      <c r="E23" s="72"/>
      <c r="F23" s="30"/>
      <c r="G23" s="30"/>
      <c r="H23" s="15"/>
      <c r="I23" s="9"/>
      <c r="J23" s="4"/>
      <c r="K23" s="4"/>
      <c r="L23" s="4"/>
      <c r="M23" s="4"/>
      <c r="N23" s="4"/>
      <c r="O23" s="5"/>
    </row>
    <row r="24" spans="1:15" ht="19.7" customHeight="1" x14ac:dyDescent="0.15">
      <c r="A24" s="15"/>
      <c r="B24" s="70"/>
      <c r="C24" s="71"/>
      <c r="D24" s="71"/>
      <c r="E24" s="72"/>
      <c r="F24" s="27"/>
      <c r="G24" s="27"/>
      <c r="H24" s="15"/>
      <c r="I24" s="9"/>
      <c r="J24" s="4"/>
      <c r="K24" s="4"/>
      <c r="L24" s="4"/>
      <c r="M24" s="4"/>
      <c r="N24" s="4"/>
      <c r="O24" s="5"/>
    </row>
    <row r="25" spans="1:15" ht="19.7" customHeight="1" x14ac:dyDescent="0.15">
      <c r="A25" s="15"/>
      <c r="B25" s="70"/>
      <c r="C25" s="71"/>
      <c r="D25" s="71"/>
      <c r="E25" s="72"/>
      <c r="F25" s="27"/>
      <c r="G25" s="27"/>
      <c r="H25" s="15"/>
      <c r="I25" s="9"/>
      <c r="J25" s="4"/>
      <c r="K25" s="4"/>
      <c r="L25" s="4"/>
      <c r="M25" s="4"/>
      <c r="N25" s="4"/>
      <c r="O25" s="5"/>
    </row>
    <row r="26" spans="1:15" ht="19.7" customHeight="1" x14ac:dyDescent="0.15">
      <c r="A26" s="15"/>
      <c r="B26" s="70"/>
      <c r="C26" s="71"/>
      <c r="D26" s="71"/>
      <c r="E26" s="72"/>
      <c r="F26" s="27"/>
      <c r="G26" s="27"/>
      <c r="H26" s="15"/>
      <c r="I26" s="9"/>
      <c r="J26" s="4"/>
      <c r="K26" s="4"/>
      <c r="L26" s="4"/>
      <c r="M26" s="4"/>
      <c r="N26" s="4"/>
      <c r="O26" s="5"/>
    </row>
    <row r="27" spans="1:15" ht="19.7" customHeight="1" x14ac:dyDescent="0.15">
      <c r="A27" s="15"/>
      <c r="B27" s="64"/>
      <c r="C27" s="65"/>
      <c r="D27" s="65"/>
      <c r="E27" s="66"/>
      <c r="F27" s="27"/>
      <c r="G27" s="27"/>
      <c r="H27" s="15"/>
      <c r="I27" s="9"/>
      <c r="J27" s="4"/>
      <c r="K27" s="4"/>
      <c r="L27" s="4"/>
      <c r="M27" s="4"/>
      <c r="N27" s="4"/>
      <c r="O27" s="5"/>
    </row>
    <row r="28" spans="1:15" ht="19.7" customHeight="1" x14ac:dyDescent="0.15">
      <c r="A28" s="15"/>
      <c r="B28" s="64"/>
      <c r="C28" s="65"/>
      <c r="D28" s="65"/>
      <c r="E28" s="66"/>
      <c r="F28" s="27"/>
      <c r="G28" s="27"/>
      <c r="H28" s="15"/>
      <c r="I28" s="9"/>
      <c r="J28" s="4"/>
      <c r="K28" s="4"/>
      <c r="L28" s="4"/>
      <c r="M28" s="4"/>
      <c r="N28" s="4"/>
      <c r="O28" s="5"/>
    </row>
    <row r="29" spans="1:15" ht="19.7" customHeight="1" x14ac:dyDescent="0.15">
      <c r="A29" s="15"/>
      <c r="B29" s="64"/>
      <c r="C29" s="65"/>
      <c r="D29" s="65"/>
      <c r="E29" s="66"/>
      <c r="F29" s="27"/>
      <c r="G29" s="27"/>
      <c r="H29" s="15"/>
      <c r="I29" s="9"/>
      <c r="J29" s="4"/>
      <c r="K29" s="4"/>
      <c r="L29" s="4"/>
      <c r="M29" s="4"/>
      <c r="N29" s="4"/>
      <c r="O29" s="5"/>
    </row>
    <row r="30" spans="1:15" ht="19.7" customHeight="1" x14ac:dyDescent="0.15">
      <c r="A30" s="15"/>
      <c r="B30" s="64"/>
      <c r="C30" s="65"/>
      <c r="D30" s="65"/>
      <c r="E30" s="66"/>
      <c r="F30" s="27"/>
      <c r="G30" s="27"/>
      <c r="H30" s="15"/>
      <c r="I30" s="9"/>
      <c r="J30" s="4"/>
      <c r="K30" s="4"/>
      <c r="L30" s="4"/>
      <c r="M30" s="4"/>
      <c r="N30" s="4"/>
      <c r="O30" s="5"/>
    </row>
    <row r="31" spans="1:15" ht="19.7" customHeight="1" x14ac:dyDescent="0.15">
      <c r="A31" s="15"/>
      <c r="B31" s="64"/>
      <c r="C31" s="65"/>
      <c r="D31" s="65"/>
      <c r="E31" s="66"/>
      <c r="F31" s="27"/>
      <c r="G31" s="27"/>
      <c r="H31" s="15"/>
      <c r="I31" s="9"/>
      <c r="J31" s="4"/>
      <c r="K31" s="4"/>
      <c r="L31" s="4"/>
      <c r="M31" s="4"/>
      <c r="N31" s="4"/>
      <c r="O31" s="5"/>
    </row>
    <row r="32" spans="1:15" ht="20.100000000000001" customHeight="1" x14ac:dyDescent="0.15">
      <c r="A32" s="67" t="s">
        <v>5</v>
      </c>
      <c r="B32" s="68"/>
      <c r="C32" s="68"/>
      <c r="D32" s="68"/>
      <c r="E32" s="69"/>
      <c r="F32" s="31">
        <f>SUM(F7:F31)</f>
        <v>150</v>
      </c>
      <c r="G32" s="31">
        <f>SUM(G7:G31)</f>
        <v>360</v>
      </c>
      <c r="H32" s="15"/>
      <c r="I32" s="10"/>
      <c r="J32" s="3"/>
      <c r="K32" s="3"/>
      <c r="L32" s="3"/>
      <c r="M32" s="3"/>
      <c r="N32" s="3"/>
      <c r="O32" s="7"/>
    </row>
    <row r="33" spans="1:8" ht="2.25" customHeight="1" x14ac:dyDescent="0.15">
      <c r="A33" s="8"/>
      <c r="B33" s="8"/>
      <c r="C33" s="8"/>
      <c r="D33" s="8"/>
      <c r="E33" s="8"/>
      <c r="F33" s="8"/>
      <c r="G33" s="8"/>
      <c r="H33" s="4"/>
    </row>
  </sheetData>
  <mergeCells count="38">
    <mergeCell ref="O2:O3"/>
    <mergeCell ref="A3:C3"/>
    <mergeCell ref="D3:E3"/>
    <mergeCell ref="G1:K2"/>
    <mergeCell ref="A2:C2"/>
    <mergeCell ref="D2:E2"/>
    <mergeCell ref="M2:M3"/>
    <mergeCell ref="N2:N3"/>
    <mergeCell ref="B14:E14"/>
    <mergeCell ref="A5:C5"/>
    <mergeCell ref="D5:G5"/>
    <mergeCell ref="B6:E6"/>
    <mergeCell ref="I6:J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7:E17"/>
    <mergeCell ref="B18:E18"/>
    <mergeCell ref="B19:E19"/>
    <mergeCell ref="B20:E20"/>
    <mergeCell ref="B31:E31"/>
    <mergeCell ref="A32:E32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</mergeCells>
  <phoneticPr fontId="3"/>
  <printOptions horizontalCentered="1" verticalCentered="1"/>
  <pageMargins left="0" right="0" top="0" bottom="0" header="0" footer="0"/>
  <pageSetup paperSize="9" orientation="landscape" r:id="rId1"/>
  <headerFooter alignWithMargins="0"/>
  <colBreaks count="1" manualBreakCount="1">
    <brk id="16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4" zoomScaleNormal="100" zoomScaleSheetLayoutView="100" workbookViewId="0">
      <selection activeCell="B25" sqref="B25:E25"/>
    </sheetView>
  </sheetViews>
  <sheetFormatPr defaultRowHeight="13.5" x14ac:dyDescent="0.15"/>
  <cols>
    <col min="1" max="1" width="5" style="1" customWidth="1"/>
    <col min="2" max="2" width="5.75" style="1" customWidth="1"/>
    <col min="3" max="3" width="5" style="1" customWidth="1"/>
    <col min="4" max="4" width="4.875" style="1" customWidth="1"/>
    <col min="5" max="5" width="11.75" style="1" customWidth="1"/>
    <col min="6" max="7" width="10.125" style="1" customWidth="1"/>
    <col min="8" max="8" width="9.5" style="1" customWidth="1"/>
    <col min="9" max="9" width="7.125" style="1" customWidth="1"/>
    <col min="10" max="10" width="10.625" style="1" customWidth="1"/>
    <col min="11" max="11" width="11.625" style="1" customWidth="1"/>
    <col min="12" max="12" width="10.75" style="1" customWidth="1"/>
    <col min="13" max="15" width="10.375" style="1" customWidth="1"/>
    <col min="16" max="16" width="0.5" style="1" customWidth="1"/>
    <col min="17" max="16384" width="9" style="1"/>
  </cols>
  <sheetData>
    <row r="1" spans="1:16" x14ac:dyDescent="0.15">
      <c r="G1" s="82" t="s">
        <v>13</v>
      </c>
      <c r="H1" s="82"/>
      <c r="I1" s="82"/>
      <c r="J1" s="82"/>
      <c r="K1" s="82"/>
      <c r="M1" s="15" t="s">
        <v>7</v>
      </c>
      <c r="N1" s="15" t="s">
        <v>9</v>
      </c>
      <c r="O1" s="15" t="s">
        <v>8</v>
      </c>
    </row>
    <row r="2" spans="1:16" ht="18.75" customHeight="1" x14ac:dyDescent="0.15">
      <c r="A2" s="67" t="s">
        <v>0</v>
      </c>
      <c r="B2" s="68"/>
      <c r="C2" s="69"/>
      <c r="D2" s="67" t="s">
        <v>87</v>
      </c>
      <c r="E2" s="69"/>
      <c r="G2" s="82"/>
      <c r="H2" s="82"/>
      <c r="I2" s="82"/>
      <c r="J2" s="82"/>
      <c r="K2" s="82"/>
      <c r="M2" s="79"/>
      <c r="N2" s="79"/>
      <c r="O2" s="79"/>
    </row>
    <row r="3" spans="1:16" ht="16.5" customHeight="1" x14ac:dyDescent="0.15">
      <c r="A3" s="67" t="s">
        <v>1</v>
      </c>
      <c r="B3" s="68"/>
      <c r="C3" s="69"/>
      <c r="D3" s="80" t="s">
        <v>88</v>
      </c>
      <c r="E3" s="81"/>
      <c r="H3" s="2" t="s">
        <v>21</v>
      </c>
      <c r="M3" s="79"/>
      <c r="N3" s="79"/>
      <c r="O3" s="79"/>
    </row>
    <row r="4" spans="1:16" ht="3" customHeight="1" x14ac:dyDescent="0.15">
      <c r="G4" s="3"/>
      <c r="H4" s="3"/>
      <c r="I4" s="3"/>
      <c r="J4" s="3"/>
      <c r="K4" s="3"/>
    </row>
    <row r="5" spans="1:16" ht="19.5" customHeight="1" x14ac:dyDescent="0.15">
      <c r="A5" s="76" t="s">
        <v>11</v>
      </c>
      <c r="B5" s="77"/>
      <c r="C5" s="78"/>
      <c r="D5" s="67" t="s">
        <v>183</v>
      </c>
      <c r="E5" s="68"/>
      <c r="F5" s="68"/>
      <c r="G5" s="69"/>
      <c r="H5" s="17" t="s">
        <v>14</v>
      </c>
      <c r="I5" s="15"/>
      <c r="J5" s="34" t="s">
        <v>15</v>
      </c>
      <c r="K5" s="19">
        <v>24</v>
      </c>
      <c r="L5" s="34" t="s">
        <v>16</v>
      </c>
      <c r="M5" s="19">
        <v>2</v>
      </c>
      <c r="N5" s="34" t="s">
        <v>17</v>
      </c>
      <c r="O5" s="20">
        <f>IF(OR(K5="",M5=""),"",K5/M5)</f>
        <v>12</v>
      </c>
    </row>
    <row r="6" spans="1:16" ht="19.5" customHeight="1" x14ac:dyDescent="0.15">
      <c r="A6" s="15" t="s">
        <v>2</v>
      </c>
      <c r="B6" s="67" t="s">
        <v>10</v>
      </c>
      <c r="C6" s="68"/>
      <c r="D6" s="68"/>
      <c r="E6" s="69"/>
      <c r="F6" s="15" t="s">
        <v>12</v>
      </c>
      <c r="G6" s="15" t="s">
        <v>19</v>
      </c>
      <c r="H6" s="15" t="s">
        <v>20</v>
      </c>
      <c r="I6" s="76" t="s">
        <v>18</v>
      </c>
      <c r="J6" s="78"/>
      <c r="K6" s="21">
        <f>IF(OR(O5="",F32="",G32=""),"",(F32+G32)*O5/60/460)</f>
        <v>0.25826086956521738</v>
      </c>
      <c r="L6" s="15" t="s">
        <v>3</v>
      </c>
      <c r="M6" s="15" t="s">
        <v>191</v>
      </c>
      <c r="N6" s="15" t="s">
        <v>6</v>
      </c>
      <c r="O6" s="15" t="s">
        <v>189</v>
      </c>
    </row>
    <row r="7" spans="1:16" ht="19.7" customHeight="1" x14ac:dyDescent="0.15">
      <c r="A7" s="15">
        <v>1</v>
      </c>
      <c r="B7" s="73" t="s">
        <v>184</v>
      </c>
      <c r="C7" s="74"/>
      <c r="D7" s="74"/>
      <c r="E7" s="75"/>
      <c r="F7" s="26">
        <v>12</v>
      </c>
      <c r="G7" s="27"/>
      <c r="H7" s="22">
        <f>SUM(F7:G7)</f>
        <v>12</v>
      </c>
      <c r="I7" s="16" t="s">
        <v>4</v>
      </c>
      <c r="J7" s="4"/>
      <c r="K7" s="4"/>
      <c r="L7" s="4"/>
      <c r="M7" s="4"/>
      <c r="N7" s="4"/>
      <c r="O7" s="5"/>
      <c r="P7" s="4"/>
    </row>
    <row r="8" spans="1:16" ht="19.7" customHeight="1" x14ac:dyDescent="0.15">
      <c r="A8" s="15">
        <v>2</v>
      </c>
      <c r="B8" s="73" t="s">
        <v>185</v>
      </c>
      <c r="C8" s="74"/>
      <c r="D8" s="74"/>
      <c r="E8" s="75"/>
      <c r="F8" s="26"/>
      <c r="G8" s="27">
        <v>60</v>
      </c>
      <c r="H8" s="22">
        <f>H7+F8+G8</f>
        <v>72</v>
      </c>
      <c r="I8" s="9"/>
      <c r="J8" s="4"/>
      <c r="K8" s="4"/>
      <c r="L8" s="4"/>
      <c r="M8" s="4"/>
      <c r="N8" s="4"/>
      <c r="O8" s="5"/>
      <c r="P8" s="4"/>
    </row>
    <row r="9" spans="1:16" ht="19.7" customHeight="1" x14ac:dyDescent="0.15">
      <c r="A9" s="15">
        <v>3</v>
      </c>
      <c r="B9" s="73" t="s">
        <v>170</v>
      </c>
      <c r="C9" s="74"/>
      <c r="D9" s="74"/>
      <c r="E9" s="75"/>
      <c r="F9" s="26">
        <v>12</v>
      </c>
      <c r="G9" s="26"/>
      <c r="H9" s="22">
        <f t="shared" ref="H9:H16" si="0">H8+F9+G9</f>
        <v>84</v>
      </c>
      <c r="I9" s="9"/>
      <c r="J9" s="6"/>
      <c r="K9" s="6"/>
      <c r="L9" s="6"/>
      <c r="M9" s="6"/>
      <c r="N9" s="6"/>
      <c r="O9" s="11"/>
      <c r="P9" s="6"/>
    </row>
    <row r="10" spans="1:16" ht="19.7" customHeight="1" x14ac:dyDescent="0.15">
      <c r="A10" s="15">
        <v>4</v>
      </c>
      <c r="B10" s="73" t="s">
        <v>186</v>
      </c>
      <c r="C10" s="74"/>
      <c r="D10" s="74"/>
      <c r="E10" s="75"/>
      <c r="F10" s="26"/>
      <c r="G10" s="27">
        <v>60</v>
      </c>
      <c r="H10" s="22">
        <f t="shared" si="0"/>
        <v>144</v>
      </c>
      <c r="I10" s="9"/>
      <c r="J10" s="4"/>
      <c r="K10" s="4"/>
      <c r="L10" s="4"/>
      <c r="M10" s="4"/>
      <c r="N10" s="4"/>
      <c r="O10" s="5"/>
      <c r="P10" s="4"/>
    </row>
    <row r="11" spans="1:16" ht="19.7" customHeight="1" x14ac:dyDescent="0.15">
      <c r="A11" s="15">
        <v>5</v>
      </c>
      <c r="B11" s="73" t="s">
        <v>235</v>
      </c>
      <c r="C11" s="74"/>
      <c r="D11" s="74"/>
      <c r="E11" s="75"/>
      <c r="F11" s="26">
        <v>220</v>
      </c>
      <c r="G11" s="27"/>
      <c r="H11" s="22">
        <f t="shared" si="0"/>
        <v>364</v>
      </c>
      <c r="I11" s="9"/>
      <c r="J11" s="4"/>
      <c r="K11" s="4"/>
      <c r="L11" s="4"/>
      <c r="M11" s="4"/>
      <c r="N11" s="4"/>
      <c r="O11" s="5"/>
    </row>
    <row r="12" spans="1:16" ht="19.7" customHeight="1" x14ac:dyDescent="0.15">
      <c r="A12" s="15">
        <v>6</v>
      </c>
      <c r="B12" s="73" t="s">
        <v>172</v>
      </c>
      <c r="C12" s="74"/>
      <c r="D12" s="74"/>
      <c r="E12" s="75"/>
      <c r="F12" s="26">
        <v>20</v>
      </c>
      <c r="G12" s="26"/>
      <c r="H12" s="22">
        <f t="shared" si="0"/>
        <v>384</v>
      </c>
      <c r="I12" s="9"/>
      <c r="J12" s="4"/>
      <c r="K12" s="4"/>
      <c r="L12" s="4"/>
      <c r="M12" s="4"/>
      <c r="N12" s="4"/>
      <c r="O12" s="5"/>
    </row>
    <row r="13" spans="1:16" ht="19.7" customHeight="1" x14ac:dyDescent="0.15">
      <c r="A13" s="15">
        <v>7</v>
      </c>
      <c r="B13" s="73" t="s">
        <v>236</v>
      </c>
      <c r="C13" s="74"/>
      <c r="D13" s="74"/>
      <c r="E13" s="75"/>
      <c r="F13" s="26">
        <v>100</v>
      </c>
      <c r="G13" s="27"/>
      <c r="H13" s="22">
        <f>H12+F13+G13</f>
        <v>484</v>
      </c>
      <c r="I13" s="9"/>
      <c r="J13" s="4"/>
      <c r="K13" s="4"/>
      <c r="L13" s="4"/>
      <c r="M13" s="4"/>
      <c r="N13" s="4"/>
      <c r="O13" s="5"/>
    </row>
    <row r="14" spans="1:16" ht="19.7" customHeight="1" x14ac:dyDescent="0.15">
      <c r="A14" s="15">
        <v>8</v>
      </c>
      <c r="B14" s="73" t="s">
        <v>187</v>
      </c>
      <c r="C14" s="74"/>
      <c r="D14" s="74"/>
      <c r="E14" s="75"/>
      <c r="F14" s="26">
        <v>20</v>
      </c>
      <c r="G14" s="27"/>
      <c r="H14" s="22">
        <f t="shared" si="0"/>
        <v>504</v>
      </c>
      <c r="I14" s="9"/>
      <c r="J14" s="4"/>
      <c r="K14" s="4"/>
      <c r="L14" s="4"/>
      <c r="M14" s="4"/>
      <c r="N14" s="4"/>
      <c r="O14" s="5"/>
    </row>
    <row r="15" spans="1:16" ht="19.7" customHeight="1" x14ac:dyDescent="0.15">
      <c r="A15" s="15">
        <v>9</v>
      </c>
      <c r="B15" s="73" t="s">
        <v>188</v>
      </c>
      <c r="C15" s="74"/>
      <c r="D15" s="74"/>
      <c r="E15" s="75"/>
      <c r="F15" s="28">
        <v>30</v>
      </c>
      <c r="G15" s="26"/>
      <c r="H15" s="22">
        <f t="shared" si="0"/>
        <v>534</v>
      </c>
      <c r="I15" s="9"/>
      <c r="J15" s="4"/>
      <c r="K15" s="4"/>
      <c r="L15" s="4"/>
      <c r="M15" s="4"/>
      <c r="N15" s="4"/>
      <c r="O15" s="5"/>
    </row>
    <row r="16" spans="1:16" ht="19.7" customHeight="1" x14ac:dyDescent="0.15">
      <c r="A16" s="15">
        <v>10</v>
      </c>
      <c r="B16" s="73" t="s">
        <v>173</v>
      </c>
      <c r="C16" s="74"/>
      <c r="D16" s="74"/>
      <c r="E16" s="75"/>
      <c r="F16" s="26"/>
      <c r="G16" s="26">
        <v>60</v>
      </c>
      <c r="H16" s="22">
        <f t="shared" si="0"/>
        <v>594</v>
      </c>
      <c r="I16" s="9"/>
      <c r="J16" s="4"/>
      <c r="K16" s="4"/>
      <c r="L16" s="4"/>
      <c r="M16" s="4"/>
      <c r="N16" s="4"/>
      <c r="O16" s="5"/>
    </row>
    <row r="17" spans="1:15" ht="19.7" customHeight="1" x14ac:dyDescent="0.15">
      <c r="A17" s="15"/>
      <c r="B17" s="73"/>
      <c r="C17" s="74"/>
      <c r="D17" s="74"/>
      <c r="E17" s="75"/>
      <c r="F17" s="26"/>
      <c r="G17" s="27"/>
      <c r="H17" s="22"/>
      <c r="I17" s="9"/>
      <c r="J17" s="4"/>
      <c r="K17" s="4"/>
      <c r="L17" s="4"/>
      <c r="M17" s="4"/>
      <c r="N17" s="4"/>
      <c r="O17" s="5"/>
    </row>
    <row r="18" spans="1:15" ht="19.7" customHeight="1" x14ac:dyDescent="0.15">
      <c r="A18" s="15"/>
      <c r="B18" s="73"/>
      <c r="C18" s="74"/>
      <c r="D18" s="74"/>
      <c r="E18" s="75"/>
      <c r="F18" s="27"/>
      <c r="G18" s="26"/>
      <c r="H18" s="22"/>
      <c r="I18" s="9"/>
      <c r="J18" s="4"/>
      <c r="K18" s="4"/>
      <c r="L18" s="4"/>
      <c r="M18" s="4"/>
      <c r="N18" s="4"/>
      <c r="O18" s="5"/>
    </row>
    <row r="19" spans="1:15" ht="19.7" customHeight="1" x14ac:dyDescent="0.15">
      <c r="A19" s="15"/>
      <c r="B19" s="64"/>
      <c r="C19" s="65"/>
      <c r="D19" s="65"/>
      <c r="E19" s="66"/>
      <c r="F19" s="27"/>
      <c r="G19" s="27"/>
      <c r="H19" s="22"/>
      <c r="I19" s="9"/>
      <c r="J19" s="4"/>
      <c r="K19" s="4"/>
      <c r="L19" s="4"/>
      <c r="M19" s="4"/>
      <c r="N19" s="4"/>
      <c r="O19" s="5"/>
    </row>
    <row r="20" spans="1:15" ht="19.7" customHeight="1" x14ac:dyDescent="0.15">
      <c r="A20" s="15"/>
      <c r="B20" s="64"/>
      <c r="C20" s="65"/>
      <c r="D20" s="65"/>
      <c r="E20" s="66"/>
      <c r="F20" s="27"/>
      <c r="G20" s="27"/>
      <c r="H20" s="15"/>
      <c r="I20" s="9"/>
      <c r="J20" s="4"/>
      <c r="K20" s="4"/>
      <c r="L20" s="4"/>
      <c r="M20" s="4"/>
      <c r="N20" s="4"/>
      <c r="O20" s="5"/>
    </row>
    <row r="21" spans="1:15" ht="19.7" customHeight="1" x14ac:dyDescent="0.15">
      <c r="A21" s="15"/>
      <c r="B21" s="64"/>
      <c r="C21" s="65"/>
      <c r="D21" s="65"/>
      <c r="E21" s="66"/>
      <c r="F21" s="27"/>
      <c r="G21" s="27"/>
      <c r="H21" s="15"/>
      <c r="I21" s="9"/>
      <c r="J21" s="4"/>
      <c r="K21" s="4"/>
      <c r="L21" s="4"/>
      <c r="M21" s="4"/>
      <c r="N21" s="4"/>
      <c r="O21" s="5"/>
    </row>
    <row r="22" spans="1:15" ht="19.7" customHeight="1" x14ac:dyDescent="0.15">
      <c r="A22" s="15"/>
      <c r="B22" s="70"/>
      <c r="C22" s="71"/>
      <c r="D22" s="71"/>
      <c r="E22" s="72"/>
      <c r="F22" s="27"/>
      <c r="G22" s="27"/>
      <c r="H22" s="15"/>
      <c r="I22" s="9"/>
      <c r="J22" s="4"/>
      <c r="K22" s="4"/>
      <c r="L22" s="4"/>
      <c r="M22" s="4"/>
      <c r="N22" s="4"/>
      <c r="O22" s="5"/>
    </row>
    <row r="23" spans="1:15" ht="19.7" customHeight="1" x14ac:dyDescent="0.15">
      <c r="A23" s="15"/>
      <c r="B23" s="70"/>
      <c r="C23" s="71"/>
      <c r="D23" s="71"/>
      <c r="E23" s="72"/>
      <c r="F23" s="30"/>
      <c r="G23" s="30"/>
      <c r="H23" s="15"/>
      <c r="I23" s="9"/>
      <c r="J23" s="4"/>
      <c r="K23" s="4"/>
      <c r="L23" s="4"/>
      <c r="M23" s="4"/>
      <c r="N23" s="4"/>
      <c r="O23" s="5"/>
    </row>
    <row r="24" spans="1:15" ht="19.7" customHeight="1" x14ac:dyDescent="0.15">
      <c r="A24" s="15"/>
      <c r="B24" s="70"/>
      <c r="C24" s="71"/>
      <c r="D24" s="71"/>
      <c r="E24" s="72"/>
      <c r="F24" s="27"/>
      <c r="G24" s="27"/>
      <c r="H24" s="15"/>
      <c r="I24" s="9"/>
      <c r="J24" s="4"/>
      <c r="K24" s="4"/>
      <c r="L24" s="4"/>
      <c r="M24" s="4"/>
      <c r="N24" s="4"/>
      <c r="O24" s="5"/>
    </row>
    <row r="25" spans="1:15" ht="19.7" customHeight="1" x14ac:dyDescent="0.15">
      <c r="A25" s="15"/>
      <c r="B25" s="70"/>
      <c r="C25" s="71"/>
      <c r="D25" s="71"/>
      <c r="E25" s="72"/>
      <c r="F25" s="27"/>
      <c r="G25" s="27"/>
      <c r="H25" s="15"/>
      <c r="I25" s="9"/>
      <c r="J25" s="4"/>
      <c r="K25" s="4"/>
      <c r="L25" s="4"/>
      <c r="M25" s="4"/>
      <c r="N25" s="4"/>
      <c r="O25" s="5"/>
    </row>
    <row r="26" spans="1:15" ht="19.7" customHeight="1" x14ac:dyDescent="0.15">
      <c r="A26" s="15"/>
      <c r="B26" s="70"/>
      <c r="C26" s="71"/>
      <c r="D26" s="71"/>
      <c r="E26" s="72"/>
      <c r="F26" s="27"/>
      <c r="G26" s="27"/>
      <c r="H26" s="15"/>
      <c r="I26" s="9"/>
      <c r="J26" s="4"/>
      <c r="K26" s="4"/>
      <c r="L26" s="4"/>
      <c r="M26" s="4"/>
      <c r="N26" s="4"/>
      <c r="O26" s="5"/>
    </row>
    <row r="27" spans="1:15" ht="19.7" customHeight="1" x14ac:dyDescent="0.15">
      <c r="A27" s="15"/>
      <c r="B27" s="64"/>
      <c r="C27" s="65"/>
      <c r="D27" s="65"/>
      <c r="E27" s="66"/>
      <c r="F27" s="27"/>
      <c r="G27" s="27"/>
      <c r="H27" s="15"/>
      <c r="I27" s="9"/>
      <c r="J27" s="4"/>
      <c r="K27" s="4"/>
      <c r="L27" s="4"/>
      <c r="M27" s="4"/>
      <c r="N27" s="4"/>
      <c r="O27" s="5"/>
    </row>
    <row r="28" spans="1:15" ht="19.7" customHeight="1" x14ac:dyDescent="0.15">
      <c r="A28" s="15"/>
      <c r="B28" s="64"/>
      <c r="C28" s="65"/>
      <c r="D28" s="65"/>
      <c r="E28" s="66"/>
      <c r="F28" s="27"/>
      <c r="G28" s="27"/>
      <c r="H28" s="15"/>
      <c r="I28" s="9"/>
      <c r="J28" s="4"/>
      <c r="K28" s="4"/>
      <c r="L28" s="4"/>
      <c r="M28" s="4"/>
      <c r="N28" s="4"/>
      <c r="O28" s="5"/>
    </row>
    <row r="29" spans="1:15" ht="19.7" customHeight="1" x14ac:dyDescent="0.15">
      <c r="A29" s="15"/>
      <c r="B29" s="64"/>
      <c r="C29" s="65"/>
      <c r="D29" s="65"/>
      <c r="E29" s="66"/>
      <c r="F29" s="27"/>
      <c r="G29" s="27"/>
      <c r="H29" s="15"/>
      <c r="I29" s="9"/>
      <c r="J29" s="4"/>
      <c r="K29" s="4"/>
      <c r="L29" s="4"/>
      <c r="M29" s="4"/>
      <c r="N29" s="4"/>
      <c r="O29" s="5"/>
    </row>
    <row r="30" spans="1:15" ht="19.7" customHeight="1" x14ac:dyDescent="0.15">
      <c r="A30" s="15"/>
      <c r="B30" s="64"/>
      <c r="C30" s="65"/>
      <c r="D30" s="65"/>
      <c r="E30" s="66"/>
      <c r="F30" s="27"/>
      <c r="G30" s="27"/>
      <c r="H30" s="15"/>
      <c r="I30" s="9"/>
      <c r="J30" s="4"/>
      <c r="K30" s="4"/>
      <c r="L30" s="4"/>
      <c r="M30" s="4"/>
      <c r="N30" s="4"/>
      <c r="O30" s="5"/>
    </row>
    <row r="31" spans="1:15" ht="19.7" customHeight="1" x14ac:dyDescent="0.15">
      <c r="A31" s="15"/>
      <c r="B31" s="64"/>
      <c r="C31" s="65"/>
      <c r="D31" s="65"/>
      <c r="E31" s="66"/>
      <c r="F31" s="27"/>
      <c r="G31" s="27"/>
      <c r="H31" s="15"/>
      <c r="I31" s="9"/>
      <c r="J31" s="4"/>
      <c r="K31" s="4"/>
      <c r="L31" s="4"/>
      <c r="M31" s="4"/>
      <c r="N31" s="4"/>
      <c r="O31" s="5"/>
    </row>
    <row r="32" spans="1:15" ht="20.100000000000001" customHeight="1" x14ac:dyDescent="0.15">
      <c r="A32" s="67" t="s">
        <v>5</v>
      </c>
      <c r="B32" s="68"/>
      <c r="C32" s="68"/>
      <c r="D32" s="68"/>
      <c r="E32" s="69"/>
      <c r="F32" s="31">
        <f>SUM(F7:F31)</f>
        <v>414</v>
      </c>
      <c r="G32" s="31">
        <f>SUM(G7:G31)</f>
        <v>180</v>
      </c>
      <c r="H32" s="15"/>
      <c r="I32" s="10"/>
      <c r="J32" s="3"/>
      <c r="K32" s="3"/>
      <c r="L32" s="3"/>
      <c r="M32" s="3"/>
      <c r="N32" s="3"/>
      <c r="O32" s="7"/>
    </row>
    <row r="33" spans="1:8" ht="2.25" customHeight="1" x14ac:dyDescent="0.15">
      <c r="A33" s="8"/>
      <c r="B33" s="8"/>
      <c r="C33" s="8"/>
      <c r="D33" s="8"/>
      <c r="E33" s="8"/>
      <c r="F33" s="8"/>
      <c r="G33" s="8"/>
      <c r="H33" s="4"/>
    </row>
  </sheetData>
  <mergeCells count="38">
    <mergeCell ref="O2:O3"/>
    <mergeCell ref="A3:C3"/>
    <mergeCell ref="D3:E3"/>
    <mergeCell ref="G1:K2"/>
    <mergeCell ref="A2:C2"/>
    <mergeCell ref="D2:E2"/>
    <mergeCell ref="M2:M3"/>
    <mergeCell ref="N2:N3"/>
    <mergeCell ref="B14:E14"/>
    <mergeCell ref="A5:C5"/>
    <mergeCell ref="D5:G5"/>
    <mergeCell ref="B6:E6"/>
    <mergeCell ref="I6:J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7:E17"/>
    <mergeCell ref="B18:E18"/>
    <mergeCell ref="B19:E19"/>
    <mergeCell ref="B20:E20"/>
    <mergeCell ref="B31:E31"/>
    <mergeCell ref="A32:E32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</mergeCells>
  <phoneticPr fontId="3"/>
  <printOptions horizontalCentered="1" verticalCentered="1"/>
  <pageMargins left="0" right="0" top="0" bottom="0" header="0" footer="0"/>
  <pageSetup paperSize="9"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4" zoomScaleNormal="100" zoomScaleSheetLayoutView="100" workbookViewId="0">
      <selection activeCell="J29" sqref="J29"/>
    </sheetView>
  </sheetViews>
  <sheetFormatPr defaultRowHeight="13.5" x14ac:dyDescent="0.15"/>
  <cols>
    <col min="1" max="1" width="5" style="1" customWidth="1"/>
    <col min="2" max="2" width="5.75" style="1" customWidth="1"/>
    <col min="3" max="3" width="5" style="1" customWidth="1"/>
    <col min="4" max="4" width="4.875" style="1" customWidth="1"/>
    <col min="5" max="5" width="11.75" style="1" customWidth="1"/>
    <col min="6" max="7" width="10.125" style="1" customWidth="1"/>
    <col min="8" max="8" width="9.5" style="1" customWidth="1"/>
    <col min="9" max="9" width="7.125" style="1" customWidth="1"/>
    <col min="10" max="10" width="10.625" style="1" customWidth="1"/>
    <col min="11" max="11" width="11.625" style="1" customWidth="1"/>
    <col min="12" max="12" width="10.75" style="1" customWidth="1"/>
    <col min="13" max="15" width="10.375" style="1" customWidth="1"/>
    <col min="16" max="16" width="0.5" style="1" customWidth="1"/>
    <col min="17" max="16384" width="9" style="1"/>
  </cols>
  <sheetData>
    <row r="1" spans="1:16" x14ac:dyDescent="0.15">
      <c r="G1" s="82" t="s">
        <v>13</v>
      </c>
      <c r="H1" s="82"/>
      <c r="I1" s="82"/>
      <c r="J1" s="82"/>
      <c r="K1" s="82"/>
      <c r="M1" s="15" t="s">
        <v>7</v>
      </c>
      <c r="N1" s="15" t="s">
        <v>9</v>
      </c>
      <c r="O1" s="15" t="s">
        <v>8</v>
      </c>
    </row>
    <row r="2" spans="1:16" ht="18.75" customHeight="1" x14ac:dyDescent="0.15">
      <c r="A2" s="67" t="s">
        <v>0</v>
      </c>
      <c r="B2" s="68"/>
      <c r="C2" s="69"/>
      <c r="D2" s="67" t="s">
        <v>87</v>
      </c>
      <c r="E2" s="69"/>
      <c r="G2" s="82"/>
      <c r="H2" s="82"/>
      <c r="I2" s="82"/>
      <c r="J2" s="82"/>
      <c r="K2" s="82"/>
      <c r="M2" s="79"/>
      <c r="N2" s="79"/>
      <c r="O2" s="79"/>
    </row>
    <row r="3" spans="1:16" ht="16.5" customHeight="1" x14ac:dyDescent="0.15">
      <c r="A3" s="67" t="s">
        <v>1</v>
      </c>
      <c r="B3" s="68"/>
      <c r="C3" s="69"/>
      <c r="D3" s="80" t="s">
        <v>88</v>
      </c>
      <c r="E3" s="81"/>
      <c r="H3" s="2" t="s">
        <v>21</v>
      </c>
      <c r="M3" s="79"/>
      <c r="N3" s="79"/>
      <c r="O3" s="79"/>
    </row>
    <row r="4" spans="1:16" ht="3" customHeight="1" x14ac:dyDescent="0.15">
      <c r="G4" s="3"/>
      <c r="H4" s="3"/>
      <c r="I4" s="3"/>
      <c r="J4" s="3"/>
      <c r="K4" s="3"/>
    </row>
    <row r="5" spans="1:16" ht="19.5" customHeight="1" x14ac:dyDescent="0.15">
      <c r="A5" s="76" t="s">
        <v>11</v>
      </c>
      <c r="B5" s="77"/>
      <c r="C5" s="78"/>
      <c r="D5" s="67" t="s">
        <v>273</v>
      </c>
      <c r="E5" s="68"/>
      <c r="F5" s="68"/>
      <c r="G5" s="69"/>
      <c r="H5" s="17" t="s">
        <v>14</v>
      </c>
      <c r="I5" s="15"/>
      <c r="J5" s="57" t="s">
        <v>15</v>
      </c>
      <c r="K5" s="19">
        <v>72</v>
      </c>
      <c r="L5" s="57" t="s">
        <v>16</v>
      </c>
      <c r="M5" s="19">
        <v>6</v>
      </c>
      <c r="N5" s="57" t="s">
        <v>17</v>
      </c>
      <c r="O5" s="20">
        <f>IF(OR(K5="",M5=""),"",K5/M5)</f>
        <v>12</v>
      </c>
    </row>
    <row r="6" spans="1:16" ht="19.5" customHeight="1" x14ac:dyDescent="0.15">
      <c r="A6" s="15" t="s">
        <v>2</v>
      </c>
      <c r="B6" s="67" t="s">
        <v>10</v>
      </c>
      <c r="C6" s="68"/>
      <c r="D6" s="68"/>
      <c r="E6" s="69"/>
      <c r="F6" s="15" t="s">
        <v>12</v>
      </c>
      <c r="G6" s="15" t="s">
        <v>19</v>
      </c>
      <c r="H6" s="15" t="s">
        <v>20</v>
      </c>
      <c r="I6" s="76" t="s">
        <v>18</v>
      </c>
      <c r="J6" s="78"/>
      <c r="K6" s="21">
        <f>IF(OR(O5="",F32="",G32=""),"",(F32+G32)*O5/60/460)</f>
        <v>0.72782608695652173</v>
      </c>
      <c r="L6" s="15" t="s">
        <v>3</v>
      </c>
      <c r="M6" s="15" t="s">
        <v>24</v>
      </c>
      <c r="N6" s="15" t="s">
        <v>6</v>
      </c>
      <c r="O6" s="15" t="s">
        <v>23</v>
      </c>
    </row>
    <row r="7" spans="1:16" ht="19.7" customHeight="1" x14ac:dyDescent="0.15">
      <c r="A7" s="15">
        <v>1</v>
      </c>
      <c r="B7" s="73" t="s">
        <v>192</v>
      </c>
      <c r="C7" s="74"/>
      <c r="D7" s="74"/>
      <c r="E7" s="75"/>
      <c r="F7" s="26">
        <v>24</v>
      </c>
      <c r="G7" s="27"/>
      <c r="H7" s="22">
        <f>SUM(F7:G7)</f>
        <v>24</v>
      </c>
      <c r="I7" s="16" t="s">
        <v>4</v>
      </c>
      <c r="J7" s="4"/>
      <c r="K7" s="4"/>
      <c r="L7" s="4"/>
      <c r="M7" s="4"/>
      <c r="N7" s="4"/>
      <c r="O7" s="5"/>
      <c r="P7" s="4"/>
    </row>
    <row r="8" spans="1:16" ht="19.7" customHeight="1" x14ac:dyDescent="0.15">
      <c r="A8" s="15">
        <v>2</v>
      </c>
      <c r="B8" s="73" t="s">
        <v>193</v>
      </c>
      <c r="C8" s="74"/>
      <c r="D8" s="74"/>
      <c r="E8" s="75"/>
      <c r="F8" s="26">
        <v>24</v>
      </c>
      <c r="G8" s="27"/>
      <c r="H8" s="22">
        <f>H7+F8+G8</f>
        <v>48</v>
      </c>
      <c r="I8" s="9"/>
      <c r="J8" s="4"/>
      <c r="K8" s="4"/>
      <c r="L8" s="4"/>
      <c r="M8" s="4"/>
      <c r="N8" s="4"/>
      <c r="O8" s="5"/>
      <c r="P8" s="4"/>
    </row>
    <row r="9" spans="1:16" ht="19.7" customHeight="1" x14ac:dyDescent="0.15">
      <c r="A9" s="15">
        <v>3</v>
      </c>
      <c r="B9" s="73" t="s">
        <v>194</v>
      </c>
      <c r="C9" s="74"/>
      <c r="D9" s="74"/>
      <c r="E9" s="75"/>
      <c r="F9" s="26">
        <v>24</v>
      </c>
      <c r="G9" s="26"/>
      <c r="H9" s="22">
        <f t="shared" ref="H9:H14" si="0">H8+F9+G9</f>
        <v>72</v>
      </c>
      <c r="I9" s="9"/>
      <c r="J9" s="6"/>
      <c r="K9" s="6"/>
      <c r="L9" s="6"/>
      <c r="M9" s="6"/>
      <c r="N9" s="6"/>
      <c r="O9" s="11"/>
      <c r="P9" s="6"/>
    </row>
    <row r="10" spans="1:16" ht="19.7" customHeight="1" x14ac:dyDescent="0.15">
      <c r="A10" s="15">
        <v>4</v>
      </c>
      <c r="B10" s="73" t="s">
        <v>212</v>
      </c>
      <c r="C10" s="74"/>
      <c r="D10" s="74"/>
      <c r="E10" s="75"/>
      <c r="F10" s="26"/>
      <c r="G10" s="27">
        <v>90</v>
      </c>
      <c r="H10" s="22">
        <f t="shared" si="0"/>
        <v>162</v>
      </c>
      <c r="I10" s="9"/>
      <c r="J10" s="4"/>
      <c r="K10" s="4"/>
      <c r="L10" s="4"/>
      <c r="M10" s="4"/>
      <c r="N10" s="4"/>
      <c r="O10" s="5"/>
      <c r="P10" s="4"/>
    </row>
    <row r="11" spans="1:16" ht="19.7" customHeight="1" x14ac:dyDescent="0.15">
      <c r="A11" s="15">
        <v>5</v>
      </c>
      <c r="B11" s="73" t="s">
        <v>195</v>
      </c>
      <c r="C11" s="74"/>
      <c r="D11" s="74"/>
      <c r="E11" s="75"/>
      <c r="F11" s="26">
        <v>48</v>
      </c>
      <c r="G11" s="27"/>
      <c r="H11" s="22">
        <f t="shared" si="0"/>
        <v>210</v>
      </c>
      <c r="I11" s="9"/>
      <c r="J11" s="4"/>
      <c r="K11" s="4"/>
      <c r="L11" s="4"/>
      <c r="M11" s="4"/>
      <c r="N11" s="4"/>
      <c r="O11" s="5"/>
    </row>
    <row r="12" spans="1:16" ht="19.7" customHeight="1" x14ac:dyDescent="0.15">
      <c r="A12" s="15">
        <v>6</v>
      </c>
      <c r="B12" s="73" t="s">
        <v>234</v>
      </c>
      <c r="C12" s="74"/>
      <c r="D12" s="74"/>
      <c r="E12" s="75"/>
      <c r="F12" s="26">
        <v>1350</v>
      </c>
      <c r="G12" s="27"/>
      <c r="H12" s="22">
        <f t="shared" si="0"/>
        <v>1560</v>
      </c>
      <c r="I12" s="9"/>
      <c r="J12" s="4"/>
      <c r="K12" s="4"/>
      <c r="L12" s="4"/>
      <c r="M12" s="4"/>
      <c r="N12" s="4"/>
      <c r="O12" s="5"/>
    </row>
    <row r="13" spans="1:16" ht="19.7" customHeight="1" x14ac:dyDescent="0.15">
      <c r="A13" s="15">
        <v>7</v>
      </c>
      <c r="B13" s="73" t="s">
        <v>196</v>
      </c>
      <c r="C13" s="74"/>
      <c r="D13" s="74"/>
      <c r="E13" s="75"/>
      <c r="F13" s="26">
        <v>90</v>
      </c>
      <c r="G13" s="26"/>
      <c r="H13" s="22">
        <f>H12+F13+G13</f>
        <v>1650</v>
      </c>
      <c r="I13" s="9"/>
      <c r="J13" s="4"/>
      <c r="K13" s="4"/>
      <c r="L13" s="4"/>
      <c r="M13" s="4"/>
      <c r="N13" s="4"/>
      <c r="O13" s="5"/>
    </row>
    <row r="14" spans="1:16" ht="19.7" customHeight="1" x14ac:dyDescent="0.15">
      <c r="A14" s="15">
        <v>8</v>
      </c>
      <c r="B14" s="73" t="s">
        <v>197</v>
      </c>
      <c r="C14" s="74"/>
      <c r="D14" s="74"/>
      <c r="E14" s="75"/>
      <c r="F14" s="26">
        <v>24</v>
      </c>
      <c r="G14" s="27"/>
      <c r="H14" s="22">
        <f t="shared" si="0"/>
        <v>1674</v>
      </c>
      <c r="I14" s="9"/>
      <c r="J14" s="4"/>
      <c r="K14" s="4"/>
      <c r="L14" s="4"/>
      <c r="M14" s="4"/>
      <c r="N14" s="4"/>
      <c r="O14" s="5"/>
    </row>
    <row r="15" spans="1:16" ht="19.7" customHeight="1" x14ac:dyDescent="0.15">
      <c r="A15" s="15"/>
      <c r="B15" s="73"/>
      <c r="C15" s="74"/>
      <c r="D15" s="74"/>
      <c r="E15" s="75"/>
      <c r="F15" s="26"/>
      <c r="G15" s="27"/>
      <c r="H15" s="22"/>
      <c r="I15" s="9"/>
      <c r="J15" s="4"/>
      <c r="K15" s="4"/>
      <c r="L15" s="4"/>
      <c r="M15" s="4"/>
      <c r="N15" s="4"/>
      <c r="O15" s="5"/>
    </row>
    <row r="16" spans="1:16" ht="19.7" customHeight="1" x14ac:dyDescent="0.15">
      <c r="A16" s="15"/>
      <c r="B16" s="73"/>
      <c r="C16" s="74"/>
      <c r="D16" s="74"/>
      <c r="E16" s="75"/>
      <c r="F16" s="28"/>
      <c r="G16" s="26"/>
      <c r="H16" s="22"/>
      <c r="I16" s="9"/>
      <c r="J16" s="4"/>
      <c r="K16" s="4"/>
      <c r="L16" s="4"/>
      <c r="M16" s="4"/>
      <c r="N16" s="4"/>
      <c r="O16" s="5"/>
    </row>
    <row r="17" spans="1:15" ht="19.7" customHeight="1" x14ac:dyDescent="0.15">
      <c r="A17" s="15"/>
      <c r="B17" s="73"/>
      <c r="C17" s="74"/>
      <c r="D17" s="74"/>
      <c r="E17" s="75"/>
      <c r="F17" s="26"/>
      <c r="G17" s="26"/>
      <c r="H17" s="22"/>
      <c r="I17" s="9"/>
      <c r="J17" s="4"/>
      <c r="K17" s="4"/>
      <c r="L17" s="4"/>
      <c r="M17" s="4"/>
      <c r="N17" s="4"/>
      <c r="O17" s="5"/>
    </row>
    <row r="18" spans="1:15" ht="19.7" customHeight="1" x14ac:dyDescent="0.15">
      <c r="A18" s="15"/>
      <c r="B18" s="73"/>
      <c r="C18" s="74"/>
      <c r="D18" s="74"/>
      <c r="E18" s="75"/>
      <c r="F18" s="26"/>
      <c r="G18" s="27"/>
      <c r="H18" s="22"/>
      <c r="I18" s="9"/>
      <c r="J18" s="4"/>
      <c r="K18" s="4"/>
      <c r="L18" s="4"/>
      <c r="M18" s="4"/>
      <c r="N18" s="4"/>
      <c r="O18" s="5"/>
    </row>
    <row r="19" spans="1:15" ht="19.7" customHeight="1" x14ac:dyDescent="0.15">
      <c r="A19" s="15"/>
      <c r="B19" s="73"/>
      <c r="C19" s="74"/>
      <c r="D19" s="74"/>
      <c r="E19" s="75"/>
      <c r="F19" s="27"/>
      <c r="G19" s="26"/>
      <c r="H19" s="22"/>
      <c r="I19" s="9"/>
      <c r="J19" s="4"/>
      <c r="K19" s="4"/>
      <c r="L19" s="4"/>
      <c r="M19" s="4"/>
      <c r="N19" s="4"/>
      <c r="O19" s="5"/>
    </row>
    <row r="20" spans="1:15" ht="19.7" customHeight="1" x14ac:dyDescent="0.15">
      <c r="A20" s="15"/>
      <c r="B20" s="73"/>
      <c r="C20" s="74"/>
      <c r="D20" s="74"/>
      <c r="E20" s="75"/>
      <c r="F20" s="27"/>
      <c r="G20" s="27"/>
      <c r="H20" s="22"/>
      <c r="I20" s="9"/>
      <c r="J20" s="4"/>
      <c r="K20" s="4"/>
      <c r="L20" s="4"/>
      <c r="M20" s="4"/>
      <c r="N20" s="4"/>
      <c r="O20" s="5"/>
    </row>
    <row r="21" spans="1:15" ht="19.7" customHeight="1" x14ac:dyDescent="0.15">
      <c r="A21" s="15"/>
      <c r="B21" s="83"/>
      <c r="C21" s="84"/>
      <c r="D21" s="84"/>
      <c r="E21" s="85"/>
      <c r="F21" s="27"/>
      <c r="G21" s="27"/>
      <c r="H21" s="22"/>
      <c r="I21" s="9"/>
      <c r="J21" s="4"/>
      <c r="K21" s="4"/>
      <c r="L21" s="4"/>
      <c r="M21" s="4"/>
      <c r="N21" s="4"/>
      <c r="O21" s="5"/>
    </row>
    <row r="22" spans="1:15" ht="19.7" customHeight="1" x14ac:dyDescent="0.15">
      <c r="A22" s="15"/>
      <c r="B22" s="83"/>
      <c r="C22" s="84"/>
      <c r="D22" s="84"/>
      <c r="E22" s="85"/>
      <c r="F22" s="27"/>
      <c r="G22" s="27"/>
      <c r="H22" s="22"/>
      <c r="I22" s="9"/>
      <c r="J22" s="4"/>
      <c r="K22" s="4"/>
      <c r="L22" s="4"/>
      <c r="M22" s="4"/>
      <c r="N22" s="4"/>
      <c r="O22" s="5"/>
    </row>
    <row r="23" spans="1:15" ht="19.7" customHeight="1" x14ac:dyDescent="0.15">
      <c r="A23" s="15"/>
      <c r="B23" s="83"/>
      <c r="C23" s="84"/>
      <c r="D23" s="84"/>
      <c r="E23" s="85"/>
      <c r="F23" s="30"/>
      <c r="G23" s="30"/>
      <c r="H23" s="22"/>
      <c r="I23" s="9"/>
      <c r="J23" s="4"/>
      <c r="K23" s="4"/>
      <c r="L23" s="4"/>
      <c r="M23" s="4"/>
      <c r="N23" s="4"/>
      <c r="O23" s="5"/>
    </row>
    <row r="24" spans="1:15" ht="19.7" customHeight="1" x14ac:dyDescent="0.15">
      <c r="A24" s="15"/>
      <c r="B24" s="73"/>
      <c r="C24" s="74"/>
      <c r="D24" s="74"/>
      <c r="E24" s="75"/>
      <c r="F24" s="27"/>
      <c r="G24" s="27"/>
      <c r="H24" s="22"/>
      <c r="I24" s="9"/>
      <c r="J24" s="4"/>
      <c r="K24" s="4"/>
      <c r="L24" s="4"/>
      <c r="M24" s="4"/>
      <c r="N24" s="4"/>
      <c r="O24" s="5"/>
    </row>
    <row r="25" spans="1:15" ht="19.7" customHeight="1" x14ac:dyDescent="0.15">
      <c r="A25" s="15"/>
      <c r="B25" s="73"/>
      <c r="C25" s="74"/>
      <c r="D25" s="74"/>
      <c r="E25" s="75"/>
      <c r="F25" s="27"/>
      <c r="G25" s="27"/>
      <c r="H25" s="15"/>
      <c r="I25" s="9"/>
      <c r="J25" s="4"/>
      <c r="K25" s="4"/>
      <c r="L25" s="4"/>
      <c r="M25" s="4"/>
      <c r="N25" s="4"/>
      <c r="O25" s="5"/>
    </row>
    <row r="26" spans="1:15" ht="19.7" customHeight="1" x14ac:dyDescent="0.15">
      <c r="A26" s="15"/>
      <c r="B26" s="73"/>
      <c r="C26" s="74"/>
      <c r="D26" s="74"/>
      <c r="E26" s="75"/>
      <c r="F26" s="27"/>
      <c r="G26" s="27"/>
      <c r="H26" s="15"/>
      <c r="I26" s="9"/>
      <c r="J26" s="4"/>
      <c r="K26" s="4"/>
      <c r="L26" s="4"/>
      <c r="M26" s="4"/>
      <c r="N26" s="4"/>
      <c r="O26" s="5"/>
    </row>
    <row r="27" spans="1:15" ht="19.7" customHeight="1" x14ac:dyDescent="0.15">
      <c r="A27" s="15"/>
      <c r="B27" s="83"/>
      <c r="C27" s="84"/>
      <c r="D27" s="84"/>
      <c r="E27" s="85"/>
      <c r="F27" s="27"/>
      <c r="G27" s="27"/>
      <c r="H27" s="15"/>
      <c r="I27" s="9"/>
      <c r="J27" s="4"/>
      <c r="K27" s="4"/>
      <c r="L27" s="4"/>
      <c r="M27" s="4"/>
      <c r="N27" s="4"/>
      <c r="O27" s="5"/>
    </row>
    <row r="28" spans="1:15" ht="19.7" customHeight="1" x14ac:dyDescent="0.15">
      <c r="A28" s="15"/>
      <c r="B28" s="83"/>
      <c r="C28" s="84"/>
      <c r="D28" s="84"/>
      <c r="E28" s="85"/>
      <c r="F28" s="27"/>
      <c r="G28" s="27"/>
      <c r="H28" s="15"/>
      <c r="I28" s="9"/>
      <c r="J28" s="4"/>
      <c r="K28" s="4"/>
      <c r="L28" s="4"/>
      <c r="M28" s="4"/>
      <c r="N28" s="4"/>
      <c r="O28" s="5"/>
    </row>
    <row r="29" spans="1:15" ht="19.7" customHeight="1" x14ac:dyDescent="0.15">
      <c r="A29" s="15"/>
      <c r="B29" s="83"/>
      <c r="C29" s="84"/>
      <c r="D29" s="84"/>
      <c r="E29" s="85"/>
      <c r="F29" s="27"/>
      <c r="G29" s="27"/>
      <c r="H29" s="15"/>
      <c r="I29" s="9"/>
      <c r="J29" s="4"/>
      <c r="K29" s="4"/>
      <c r="L29" s="4"/>
      <c r="M29" s="4"/>
      <c r="N29" s="4"/>
      <c r="O29" s="5"/>
    </row>
    <row r="30" spans="1:15" ht="19.7" customHeight="1" x14ac:dyDescent="0.15">
      <c r="A30" s="15"/>
      <c r="B30" s="83"/>
      <c r="C30" s="84"/>
      <c r="D30" s="84"/>
      <c r="E30" s="85"/>
      <c r="F30" s="27"/>
      <c r="G30" s="27"/>
      <c r="H30" s="15"/>
      <c r="I30" s="9"/>
      <c r="J30" s="4"/>
      <c r="K30" s="4"/>
      <c r="L30" s="4"/>
      <c r="M30" s="4"/>
      <c r="N30" s="4"/>
      <c r="O30" s="5"/>
    </row>
    <row r="31" spans="1:15" ht="19.7" customHeight="1" x14ac:dyDescent="0.15">
      <c r="A31" s="15"/>
      <c r="B31" s="83"/>
      <c r="C31" s="84"/>
      <c r="D31" s="84"/>
      <c r="E31" s="85"/>
      <c r="F31" s="27"/>
      <c r="G31" s="27"/>
      <c r="H31" s="15"/>
      <c r="I31" s="9"/>
      <c r="J31" s="4"/>
      <c r="K31" s="4"/>
      <c r="L31" s="4"/>
      <c r="M31" s="4"/>
      <c r="N31" s="4"/>
      <c r="O31" s="5"/>
    </row>
    <row r="32" spans="1:15" ht="20.100000000000001" customHeight="1" x14ac:dyDescent="0.15">
      <c r="A32" s="67" t="s">
        <v>5</v>
      </c>
      <c r="B32" s="68"/>
      <c r="C32" s="68"/>
      <c r="D32" s="68"/>
      <c r="E32" s="69"/>
      <c r="F32" s="31">
        <f>SUM(F7:F31)</f>
        <v>1584</v>
      </c>
      <c r="G32" s="31">
        <f>SUM(G7:G31)</f>
        <v>90</v>
      </c>
      <c r="H32" s="15"/>
      <c r="I32" s="10"/>
      <c r="J32" s="3"/>
      <c r="K32" s="3"/>
      <c r="L32" s="3"/>
      <c r="M32" s="3"/>
      <c r="N32" s="3"/>
      <c r="O32" s="7"/>
    </row>
    <row r="33" spans="1:8" ht="2.25" customHeight="1" x14ac:dyDescent="0.15">
      <c r="A33" s="8"/>
      <c r="B33" s="8"/>
      <c r="C33" s="8"/>
      <c r="D33" s="8"/>
      <c r="E33" s="8"/>
      <c r="F33" s="8"/>
      <c r="G33" s="8"/>
      <c r="H33" s="4"/>
    </row>
  </sheetData>
  <mergeCells count="38">
    <mergeCell ref="N2:N3"/>
    <mergeCell ref="O2:O3"/>
    <mergeCell ref="A3:C3"/>
    <mergeCell ref="D3:E3"/>
    <mergeCell ref="B8:E8"/>
    <mergeCell ref="G1:K2"/>
    <mergeCell ref="A2:C2"/>
    <mergeCell ref="D2:E2"/>
    <mergeCell ref="M2:M3"/>
    <mergeCell ref="A5:C5"/>
    <mergeCell ref="D5:G5"/>
    <mergeCell ref="B6:E6"/>
    <mergeCell ref="I6:J6"/>
    <mergeCell ref="B7:E7"/>
    <mergeCell ref="B20:E20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A32:E32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</mergeCells>
  <phoneticPr fontId="3"/>
  <printOptions horizontalCentered="1" verticalCentered="1"/>
  <pageMargins left="0" right="0" top="0" bottom="0" header="0" footer="0"/>
  <pageSetup paperSize="9" orientation="landscape" r:id="rId1"/>
  <headerFooter alignWithMargins="0"/>
  <colBreaks count="1" manualBreakCount="1">
    <brk id="16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4" zoomScaleNormal="100" zoomScaleSheetLayoutView="100" workbookViewId="0">
      <selection activeCell="J25" sqref="J25"/>
    </sheetView>
  </sheetViews>
  <sheetFormatPr defaultRowHeight="13.5" x14ac:dyDescent="0.15"/>
  <cols>
    <col min="1" max="1" width="5" style="1" customWidth="1"/>
    <col min="2" max="2" width="5.75" style="1" customWidth="1"/>
    <col min="3" max="3" width="5" style="1" customWidth="1"/>
    <col min="4" max="4" width="4.875" style="1" customWidth="1"/>
    <col min="5" max="5" width="11.75" style="1" customWidth="1"/>
    <col min="6" max="7" width="10.125" style="1" customWidth="1"/>
    <col min="8" max="8" width="9.5" style="1" customWidth="1"/>
    <col min="9" max="9" width="7.125" style="1" customWidth="1"/>
    <col min="10" max="10" width="10.625" style="1" customWidth="1"/>
    <col min="11" max="11" width="11.625" style="1" customWidth="1"/>
    <col min="12" max="12" width="10.75" style="1" customWidth="1"/>
    <col min="13" max="15" width="10.375" style="1" customWidth="1"/>
    <col min="16" max="16" width="0.5" style="1" customWidth="1"/>
    <col min="17" max="16384" width="9" style="1"/>
  </cols>
  <sheetData>
    <row r="1" spans="1:16" x14ac:dyDescent="0.15">
      <c r="G1" s="82" t="s">
        <v>13</v>
      </c>
      <c r="H1" s="82"/>
      <c r="I1" s="82"/>
      <c r="J1" s="82"/>
      <c r="K1" s="82"/>
      <c r="M1" s="15" t="s">
        <v>7</v>
      </c>
      <c r="N1" s="15" t="s">
        <v>9</v>
      </c>
      <c r="O1" s="15" t="s">
        <v>8</v>
      </c>
    </row>
    <row r="2" spans="1:16" ht="18.75" customHeight="1" x14ac:dyDescent="0.15">
      <c r="A2" s="67" t="s">
        <v>0</v>
      </c>
      <c r="B2" s="68"/>
      <c r="C2" s="69"/>
      <c r="D2" s="67" t="s">
        <v>87</v>
      </c>
      <c r="E2" s="69"/>
      <c r="G2" s="82"/>
      <c r="H2" s="82"/>
      <c r="I2" s="82"/>
      <c r="J2" s="82"/>
      <c r="K2" s="82"/>
      <c r="M2" s="79"/>
      <c r="N2" s="79"/>
      <c r="O2" s="79"/>
    </row>
    <row r="3" spans="1:16" ht="16.5" customHeight="1" x14ac:dyDescent="0.15">
      <c r="A3" s="67" t="s">
        <v>1</v>
      </c>
      <c r="B3" s="68"/>
      <c r="C3" s="69"/>
      <c r="D3" s="80" t="s">
        <v>88</v>
      </c>
      <c r="E3" s="81"/>
      <c r="H3" s="2" t="s">
        <v>21</v>
      </c>
      <c r="M3" s="79"/>
      <c r="N3" s="79"/>
      <c r="O3" s="79"/>
    </row>
    <row r="4" spans="1:16" ht="3" customHeight="1" x14ac:dyDescent="0.15">
      <c r="G4" s="3"/>
      <c r="H4" s="3"/>
      <c r="I4" s="3"/>
      <c r="J4" s="3"/>
      <c r="K4" s="3"/>
    </row>
    <row r="5" spans="1:16" ht="19.5" customHeight="1" x14ac:dyDescent="0.15">
      <c r="A5" s="76" t="s">
        <v>11</v>
      </c>
      <c r="B5" s="77"/>
      <c r="C5" s="78"/>
      <c r="D5" s="67" t="s">
        <v>256</v>
      </c>
      <c r="E5" s="68"/>
      <c r="F5" s="68"/>
      <c r="G5" s="69"/>
      <c r="H5" s="17" t="s">
        <v>14</v>
      </c>
      <c r="I5" s="15"/>
      <c r="J5" s="34" t="s">
        <v>15</v>
      </c>
      <c r="K5" s="19">
        <v>72</v>
      </c>
      <c r="L5" s="34" t="s">
        <v>16</v>
      </c>
      <c r="M5" s="19">
        <v>6</v>
      </c>
      <c r="N5" s="34" t="s">
        <v>17</v>
      </c>
      <c r="O5" s="20">
        <f>IF(OR(K5="",M5=""),"",K5/M5)</f>
        <v>12</v>
      </c>
    </row>
    <row r="6" spans="1:16" ht="19.5" customHeight="1" x14ac:dyDescent="0.15">
      <c r="A6" s="15" t="s">
        <v>2</v>
      </c>
      <c r="B6" s="67" t="s">
        <v>10</v>
      </c>
      <c r="C6" s="68"/>
      <c r="D6" s="68"/>
      <c r="E6" s="69"/>
      <c r="F6" s="15" t="s">
        <v>12</v>
      </c>
      <c r="G6" s="15" t="s">
        <v>19</v>
      </c>
      <c r="H6" s="15" t="s">
        <v>20</v>
      </c>
      <c r="I6" s="76" t="s">
        <v>18</v>
      </c>
      <c r="J6" s="78"/>
      <c r="K6" s="21">
        <f>IF(OR(O5="",F32="",G32=""),"",(F32+G32)*O5/60/460)</f>
        <v>0.26347826086956522</v>
      </c>
      <c r="L6" s="15" t="s">
        <v>3</v>
      </c>
      <c r="M6" s="15" t="s">
        <v>24</v>
      </c>
      <c r="N6" s="15" t="s">
        <v>6</v>
      </c>
      <c r="O6" s="15" t="s">
        <v>23</v>
      </c>
    </row>
    <row r="7" spans="1:16" ht="19.7" customHeight="1" x14ac:dyDescent="0.15">
      <c r="A7" s="15">
        <v>1</v>
      </c>
      <c r="B7" s="73" t="s">
        <v>232</v>
      </c>
      <c r="C7" s="74"/>
      <c r="D7" s="74"/>
      <c r="E7" s="75"/>
      <c r="F7" s="26">
        <v>24</v>
      </c>
      <c r="G7" s="27"/>
      <c r="H7" s="22">
        <f>SUM(F7:G7)</f>
        <v>24</v>
      </c>
      <c r="I7" s="16" t="s">
        <v>4</v>
      </c>
      <c r="J7" s="4"/>
      <c r="K7" s="4"/>
      <c r="L7" s="4"/>
      <c r="M7" s="4"/>
      <c r="N7" s="4"/>
      <c r="O7" s="5"/>
      <c r="P7" s="4"/>
    </row>
    <row r="8" spans="1:16" ht="19.7" customHeight="1" x14ac:dyDescent="0.15">
      <c r="A8" s="15">
        <v>2</v>
      </c>
      <c r="B8" s="73" t="s">
        <v>198</v>
      </c>
      <c r="C8" s="74"/>
      <c r="D8" s="74"/>
      <c r="E8" s="75"/>
      <c r="F8" s="26"/>
      <c r="G8" s="27">
        <v>90</v>
      </c>
      <c r="H8" s="22">
        <f>H7+F8+G8</f>
        <v>114</v>
      </c>
      <c r="I8" s="9"/>
      <c r="J8" s="4"/>
      <c r="K8" s="4"/>
      <c r="L8" s="4"/>
      <c r="M8" s="4"/>
      <c r="N8" s="4"/>
      <c r="O8" s="5"/>
      <c r="P8" s="4"/>
    </row>
    <row r="9" spans="1:16" ht="19.7" customHeight="1" x14ac:dyDescent="0.15">
      <c r="A9" s="15">
        <v>3</v>
      </c>
      <c r="B9" s="73" t="s">
        <v>199</v>
      </c>
      <c r="C9" s="74"/>
      <c r="D9" s="74"/>
      <c r="E9" s="75"/>
      <c r="F9" s="26">
        <v>24</v>
      </c>
      <c r="G9" s="26"/>
      <c r="H9" s="22">
        <f t="shared" ref="H9:H16" si="0">H8+F9+G9</f>
        <v>138</v>
      </c>
      <c r="I9" s="9"/>
      <c r="J9" s="6"/>
      <c r="K9" s="6"/>
      <c r="L9" s="6"/>
      <c r="M9" s="6"/>
      <c r="N9" s="6"/>
      <c r="O9" s="11"/>
      <c r="P9" s="6"/>
    </row>
    <row r="10" spans="1:16" ht="19.7" customHeight="1" x14ac:dyDescent="0.15">
      <c r="A10" s="15">
        <v>4</v>
      </c>
      <c r="B10" s="73" t="s">
        <v>200</v>
      </c>
      <c r="C10" s="74"/>
      <c r="D10" s="74"/>
      <c r="E10" s="75"/>
      <c r="F10" s="26">
        <v>48</v>
      </c>
      <c r="G10" s="27"/>
      <c r="H10" s="22">
        <f t="shared" si="0"/>
        <v>186</v>
      </c>
      <c r="I10" s="9"/>
      <c r="J10" s="4"/>
      <c r="K10" s="4"/>
      <c r="L10" s="4"/>
      <c r="M10" s="4"/>
      <c r="N10" s="4"/>
      <c r="O10" s="5"/>
      <c r="P10" s="4"/>
    </row>
    <row r="11" spans="1:16" ht="19.7" customHeight="1" x14ac:dyDescent="0.15">
      <c r="A11" s="15">
        <v>5</v>
      </c>
      <c r="B11" s="73" t="s">
        <v>213</v>
      </c>
      <c r="C11" s="74"/>
      <c r="D11" s="74"/>
      <c r="E11" s="75"/>
      <c r="F11" s="26"/>
      <c r="G11" s="27">
        <v>90</v>
      </c>
      <c r="H11" s="22">
        <f t="shared" si="0"/>
        <v>276</v>
      </c>
      <c r="I11" s="9"/>
      <c r="J11" s="4"/>
      <c r="K11" s="4"/>
      <c r="L11" s="4"/>
      <c r="M11" s="4"/>
      <c r="N11" s="4"/>
      <c r="O11" s="5"/>
    </row>
    <row r="12" spans="1:16" ht="19.7" customHeight="1" x14ac:dyDescent="0.15">
      <c r="A12" s="15">
        <v>6</v>
      </c>
      <c r="B12" s="73" t="s">
        <v>201</v>
      </c>
      <c r="C12" s="74"/>
      <c r="D12" s="74"/>
      <c r="E12" s="75"/>
      <c r="F12" s="26">
        <v>60</v>
      </c>
      <c r="G12" s="27"/>
      <c r="H12" s="22">
        <f t="shared" si="0"/>
        <v>336</v>
      </c>
      <c r="I12" s="9"/>
      <c r="J12" s="4"/>
      <c r="K12" s="4"/>
      <c r="L12" s="4"/>
      <c r="M12" s="4"/>
      <c r="N12" s="4"/>
      <c r="O12" s="5"/>
    </row>
    <row r="13" spans="1:16" ht="19.7" customHeight="1" x14ac:dyDescent="0.15">
      <c r="A13" s="15">
        <v>7</v>
      </c>
      <c r="B13" s="73" t="s">
        <v>202</v>
      </c>
      <c r="C13" s="74"/>
      <c r="D13" s="74"/>
      <c r="E13" s="75"/>
      <c r="F13" s="26">
        <v>60</v>
      </c>
      <c r="G13" s="26"/>
      <c r="H13" s="22">
        <f>H12+F13+G13</f>
        <v>396</v>
      </c>
      <c r="I13" s="9"/>
      <c r="J13" s="4"/>
      <c r="K13" s="4"/>
      <c r="L13" s="4"/>
      <c r="M13" s="4"/>
      <c r="N13" s="4"/>
      <c r="O13" s="5"/>
    </row>
    <row r="14" spans="1:16" ht="19.7" customHeight="1" x14ac:dyDescent="0.15">
      <c r="A14" s="15">
        <v>8</v>
      </c>
      <c r="B14" s="73" t="s">
        <v>203</v>
      </c>
      <c r="C14" s="74"/>
      <c r="D14" s="74"/>
      <c r="E14" s="75"/>
      <c r="F14" s="26">
        <v>60</v>
      </c>
      <c r="G14" s="27"/>
      <c r="H14" s="22">
        <f t="shared" si="0"/>
        <v>456</v>
      </c>
      <c r="I14" s="9"/>
      <c r="J14" s="4"/>
      <c r="K14" s="4"/>
      <c r="L14" s="4"/>
      <c r="M14" s="4"/>
      <c r="N14" s="4"/>
      <c r="O14" s="5"/>
    </row>
    <row r="15" spans="1:16" ht="19.7" customHeight="1" x14ac:dyDescent="0.15">
      <c r="A15" s="15">
        <v>9</v>
      </c>
      <c r="B15" s="73" t="s">
        <v>205</v>
      </c>
      <c r="C15" s="74"/>
      <c r="D15" s="74"/>
      <c r="E15" s="75"/>
      <c r="F15" s="26"/>
      <c r="G15" s="27">
        <v>90</v>
      </c>
      <c r="H15" s="22">
        <f t="shared" si="0"/>
        <v>546</v>
      </c>
      <c r="I15" s="9"/>
      <c r="J15" s="4"/>
      <c r="K15" s="4"/>
      <c r="L15" s="4"/>
      <c r="M15" s="4"/>
      <c r="N15" s="4"/>
      <c r="O15" s="5"/>
    </row>
    <row r="16" spans="1:16" ht="19.7" customHeight="1" x14ac:dyDescent="0.15">
      <c r="A16" s="15">
        <v>10</v>
      </c>
      <c r="B16" s="73" t="s">
        <v>204</v>
      </c>
      <c r="C16" s="74"/>
      <c r="D16" s="74"/>
      <c r="E16" s="75"/>
      <c r="F16" s="28">
        <v>60</v>
      </c>
      <c r="G16" s="26"/>
      <c r="H16" s="22">
        <f t="shared" si="0"/>
        <v>606</v>
      </c>
      <c r="I16" s="9"/>
      <c r="J16" s="4"/>
      <c r="K16" s="4"/>
      <c r="L16" s="4"/>
      <c r="M16" s="4"/>
      <c r="N16" s="4"/>
      <c r="O16" s="5"/>
    </row>
    <row r="17" spans="1:15" ht="19.7" customHeight="1" x14ac:dyDescent="0.15">
      <c r="A17" s="15"/>
      <c r="B17" s="73"/>
      <c r="C17" s="74"/>
      <c r="D17" s="74"/>
      <c r="E17" s="75"/>
      <c r="F17" s="26"/>
      <c r="G17" s="26"/>
      <c r="H17" s="22"/>
      <c r="I17" s="9"/>
      <c r="J17" s="4"/>
      <c r="K17" s="4"/>
      <c r="L17" s="4"/>
      <c r="M17" s="4"/>
      <c r="N17" s="4"/>
      <c r="O17" s="5"/>
    </row>
    <row r="18" spans="1:15" ht="19.7" customHeight="1" x14ac:dyDescent="0.15">
      <c r="A18" s="15"/>
      <c r="B18" s="73"/>
      <c r="C18" s="74"/>
      <c r="D18" s="74"/>
      <c r="E18" s="75"/>
      <c r="F18" s="26"/>
      <c r="G18" s="27"/>
      <c r="H18" s="22"/>
      <c r="I18" s="9"/>
      <c r="J18" s="4"/>
      <c r="K18" s="4"/>
      <c r="L18" s="4"/>
      <c r="M18" s="4"/>
      <c r="N18" s="4"/>
      <c r="O18" s="5"/>
    </row>
    <row r="19" spans="1:15" ht="19.7" customHeight="1" x14ac:dyDescent="0.15">
      <c r="A19" s="15"/>
      <c r="B19" s="73"/>
      <c r="C19" s="74"/>
      <c r="D19" s="74"/>
      <c r="E19" s="75"/>
      <c r="F19" s="27"/>
      <c r="G19" s="26"/>
      <c r="H19" s="22"/>
      <c r="I19" s="9"/>
      <c r="J19" s="4"/>
      <c r="K19" s="4"/>
      <c r="L19" s="4"/>
      <c r="M19" s="4"/>
      <c r="N19" s="4"/>
      <c r="O19" s="5"/>
    </row>
    <row r="20" spans="1:15" ht="19.7" customHeight="1" x14ac:dyDescent="0.15">
      <c r="A20" s="15"/>
      <c r="B20" s="73"/>
      <c r="C20" s="74"/>
      <c r="D20" s="74"/>
      <c r="E20" s="75"/>
      <c r="F20" s="27"/>
      <c r="G20" s="27"/>
      <c r="H20" s="22"/>
      <c r="I20" s="9"/>
      <c r="J20" s="4"/>
      <c r="K20" s="4"/>
      <c r="L20" s="4"/>
      <c r="M20" s="4"/>
      <c r="N20" s="4"/>
      <c r="O20" s="5"/>
    </row>
    <row r="21" spans="1:15" ht="19.7" customHeight="1" x14ac:dyDescent="0.15">
      <c r="A21" s="15"/>
      <c r="B21" s="83"/>
      <c r="C21" s="84"/>
      <c r="D21" s="84"/>
      <c r="E21" s="85"/>
      <c r="F21" s="27"/>
      <c r="G21" s="27"/>
      <c r="H21" s="22"/>
      <c r="I21" s="9"/>
      <c r="J21" s="4"/>
      <c r="K21" s="4"/>
      <c r="L21" s="4"/>
      <c r="M21" s="4"/>
      <c r="N21" s="4"/>
      <c r="O21" s="5"/>
    </row>
    <row r="22" spans="1:15" ht="19.7" customHeight="1" x14ac:dyDescent="0.15">
      <c r="A22" s="15"/>
      <c r="B22" s="83"/>
      <c r="C22" s="84"/>
      <c r="D22" s="84"/>
      <c r="E22" s="85"/>
      <c r="F22" s="27"/>
      <c r="G22" s="27"/>
      <c r="H22" s="22"/>
      <c r="I22" s="9"/>
      <c r="J22" s="4"/>
      <c r="K22" s="4"/>
      <c r="L22" s="4"/>
      <c r="M22" s="4"/>
      <c r="N22" s="4"/>
      <c r="O22" s="5"/>
    </row>
    <row r="23" spans="1:15" ht="19.7" customHeight="1" x14ac:dyDescent="0.15">
      <c r="A23" s="15"/>
      <c r="B23" s="83"/>
      <c r="C23" s="84"/>
      <c r="D23" s="84"/>
      <c r="E23" s="85"/>
      <c r="F23" s="30"/>
      <c r="G23" s="30"/>
      <c r="H23" s="22"/>
      <c r="I23" s="9"/>
      <c r="J23" s="4"/>
      <c r="K23" s="4"/>
      <c r="L23" s="4"/>
      <c r="M23" s="4"/>
      <c r="N23" s="4"/>
      <c r="O23" s="5"/>
    </row>
    <row r="24" spans="1:15" ht="19.7" customHeight="1" x14ac:dyDescent="0.15">
      <c r="A24" s="15"/>
      <c r="B24" s="73"/>
      <c r="C24" s="74"/>
      <c r="D24" s="74"/>
      <c r="E24" s="75"/>
      <c r="F24" s="27"/>
      <c r="G24" s="27"/>
      <c r="H24" s="22"/>
      <c r="I24" s="9"/>
      <c r="J24" s="4"/>
      <c r="K24" s="4"/>
      <c r="L24" s="4"/>
      <c r="M24" s="4"/>
      <c r="N24" s="4"/>
      <c r="O24" s="5"/>
    </row>
    <row r="25" spans="1:15" ht="19.7" customHeight="1" x14ac:dyDescent="0.15">
      <c r="A25" s="15"/>
      <c r="B25" s="73"/>
      <c r="C25" s="74"/>
      <c r="D25" s="74"/>
      <c r="E25" s="75"/>
      <c r="F25" s="27"/>
      <c r="G25" s="27"/>
      <c r="H25" s="15"/>
      <c r="I25" s="9"/>
      <c r="J25" s="4"/>
      <c r="K25" s="4"/>
      <c r="L25" s="4"/>
      <c r="M25" s="4"/>
      <c r="N25" s="4"/>
      <c r="O25" s="5"/>
    </row>
    <row r="26" spans="1:15" ht="19.7" customHeight="1" x14ac:dyDescent="0.15">
      <c r="A26" s="15"/>
      <c r="B26" s="73"/>
      <c r="C26" s="74"/>
      <c r="D26" s="74"/>
      <c r="E26" s="75"/>
      <c r="F26" s="27"/>
      <c r="G26" s="27"/>
      <c r="H26" s="15"/>
      <c r="I26" s="9"/>
      <c r="J26" s="4"/>
      <c r="K26" s="4"/>
      <c r="L26" s="4"/>
      <c r="M26" s="4"/>
      <c r="N26" s="4"/>
      <c r="O26" s="5"/>
    </row>
    <row r="27" spans="1:15" ht="19.7" customHeight="1" x14ac:dyDescent="0.15">
      <c r="A27" s="15"/>
      <c r="B27" s="83"/>
      <c r="C27" s="84"/>
      <c r="D27" s="84"/>
      <c r="E27" s="85"/>
      <c r="F27" s="27"/>
      <c r="G27" s="27"/>
      <c r="H27" s="15"/>
      <c r="I27" s="9"/>
      <c r="J27" s="4"/>
      <c r="K27" s="4"/>
      <c r="L27" s="4"/>
      <c r="M27" s="4"/>
      <c r="N27" s="4"/>
      <c r="O27" s="5"/>
    </row>
    <row r="28" spans="1:15" ht="19.7" customHeight="1" x14ac:dyDescent="0.15">
      <c r="A28" s="15"/>
      <c r="B28" s="83"/>
      <c r="C28" s="84"/>
      <c r="D28" s="84"/>
      <c r="E28" s="85"/>
      <c r="F28" s="27"/>
      <c r="G28" s="27"/>
      <c r="H28" s="15"/>
      <c r="I28" s="9"/>
      <c r="J28" s="4"/>
      <c r="K28" s="4"/>
      <c r="L28" s="4"/>
      <c r="M28" s="4"/>
      <c r="N28" s="4"/>
      <c r="O28" s="5"/>
    </row>
    <row r="29" spans="1:15" ht="19.7" customHeight="1" x14ac:dyDescent="0.15">
      <c r="A29" s="15"/>
      <c r="B29" s="83"/>
      <c r="C29" s="84"/>
      <c r="D29" s="84"/>
      <c r="E29" s="85"/>
      <c r="F29" s="27"/>
      <c r="G29" s="27"/>
      <c r="H29" s="15"/>
      <c r="I29" s="9"/>
      <c r="J29" s="4"/>
      <c r="K29" s="4"/>
      <c r="L29" s="4"/>
      <c r="M29" s="4"/>
      <c r="N29" s="4"/>
      <c r="O29" s="5"/>
    </row>
    <row r="30" spans="1:15" ht="19.7" customHeight="1" x14ac:dyDescent="0.15">
      <c r="A30" s="15"/>
      <c r="B30" s="83"/>
      <c r="C30" s="84"/>
      <c r="D30" s="84"/>
      <c r="E30" s="85"/>
      <c r="F30" s="27"/>
      <c r="G30" s="27"/>
      <c r="H30" s="15"/>
      <c r="I30" s="9"/>
      <c r="J30" s="4"/>
      <c r="K30" s="4"/>
      <c r="L30" s="4"/>
      <c r="M30" s="4"/>
      <c r="N30" s="4"/>
      <c r="O30" s="5"/>
    </row>
    <row r="31" spans="1:15" ht="19.7" customHeight="1" x14ac:dyDescent="0.15">
      <c r="A31" s="15"/>
      <c r="B31" s="83"/>
      <c r="C31" s="84"/>
      <c r="D31" s="84"/>
      <c r="E31" s="85"/>
      <c r="F31" s="27"/>
      <c r="G31" s="27"/>
      <c r="H31" s="15"/>
      <c r="I31" s="9"/>
      <c r="J31" s="4"/>
      <c r="K31" s="4"/>
      <c r="L31" s="4"/>
      <c r="M31" s="4"/>
      <c r="N31" s="4"/>
      <c r="O31" s="5"/>
    </row>
    <row r="32" spans="1:15" ht="20.100000000000001" customHeight="1" x14ac:dyDescent="0.15">
      <c r="A32" s="67" t="s">
        <v>5</v>
      </c>
      <c r="B32" s="68"/>
      <c r="C32" s="68"/>
      <c r="D32" s="68"/>
      <c r="E32" s="69"/>
      <c r="F32" s="31">
        <f>SUM(F7:F31)</f>
        <v>336</v>
      </c>
      <c r="G32" s="31">
        <f>SUM(G7:G31)</f>
        <v>270</v>
      </c>
      <c r="H32" s="15"/>
      <c r="I32" s="10"/>
      <c r="J32" s="3"/>
      <c r="K32" s="3"/>
      <c r="L32" s="3"/>
      <c r="M32" s="3"/>
      <c r="N32" s="3"/>
      <c r="O32" s="7"/>
    </row>
    <row r="33" spans="1:8" ht="2.25" customHeight="1" x14ac:dyDescent="0.15">
      <c r="A33" s="8"/>
      <c r="B33" s="8"/>
      <c r="C33" s="8"/>
      <c r="D33" s="8"/>
      <c r="E33" s="8"/>
      <c r="F33" s="8"/>
      <c r="G33" s="8"/>
      <c r="H33" s="4"/>
    </row>
  </sheetData>
  <mergeCells count="38">
    <mergeCell ref="M2:M3"/>
    <mergeCell ref="N2:N3"/>
    <mergeCell ref="O2:O3"/>
    <mergeCell ref="A3:C3"/>
    <mergeCell ref="D3:E3"/>
    <mergeCell ref="I6:J6"/>
    <mergeCell ref="B7:E7"/>
    <mergeCell ref="B8:E8"/>
    <mergeCell ref="G1:K2"/>
    <mergeCell ref="A2:C2"/>
    <mergeCell ref="D2:E2"/>
    <mergeCell ref="B9:E9"/>
    <mergeCell ref="B10:E10"/>
    <mergeCell ref="A5:C5"/>
    <mergeCell ref="D5:G5"/>
    <mergeCell ref="B6:E6"/>
    <mergeCell ref="B31:E31"/>
    <mergeCell ref="A32:E32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11:E11"/>
    <mergeCell ref="B21:E21"/>
    <mergeCell ref="B15:E15"/>
    <mergeCell ref="B14:E14"/>
    <mergeCell ref="B13:E13"/>
    <mergeCell ref="B12:E12"/>
    <mergeCell ref="B16:E16"/>
    <mergeCell ref="B17:E17"/>
    <mergeCell ref="B18:E18"/>
    <mergeCell ref="B19:E19"/>
    <mergeCell ref="B20:E20"/>
  </mergeCells>
  <phoneticPr fontId="3"/>
  <printOptions horizontalCentered="1" verticalCentered="1"/>
  <pageMargins left="0" right="0" top="0" bottom="0" header="0" footer="0"/>
  <pageSetup paperSize="9" orientation="landscape" r:id="rId1"/>
  <headerFooter alignWithMargins="0"/>
  <colBreaks count="1" manualBreakCount="1">
    <brk id="16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4" zoomScaleNormal="100" zoomScaleSheetLayoutView="100" workbookViewId="0">
      <selection activeCell="G18" sqref="G18"/>
    </sheetView>
  </sheetViews>
  <sheetFormatPr defaultRowHeight="13.5" x14ac:dyDescent="0.15"/>
  <cols>
    <col min="1" max="1" width="5" style="1" customWidth="1"/>
    <col min="2" max="2" width="5.75" style="1" customWidth="1"/>
    <col min="3" max="3" width="5" style="1" customWidth="1"/>
    <col min="4" max="4" width="4.875" style="1" customWidth="1"/>
    <col min="5" max="5" width="11.75" style="1" customWidth="1"/>
    <col min="6" max="7" width="10.125" style="1" customWidth="1"/>
    <col min="8" max="8" width="9.5" style="1" customWidth="1"/>
    <col min="9" max="9" width="7.125" style="1" customWidth="1"/>
    <col min="10" max="10" width="10.625" style="1" customWidth="1"/>
    <col min="11" max="11" width="11.625" style="1" customWidth="1"/>
    <col min="12" max="12" width="10.75" style="1" customWidth="1"/>
    <col min="13" max="15" width="10.375" style="1" customWidth="1"/>
    <col min="16" max="16" width="0.5" style="1" customWidth="1"/>
    <col min="17" max="16384" width="9" style="1"/>
  </cols>
  <sheetData>
    <row r="1" spans="1:16" x14ac:dyDescent="0.15">
      <c r="G1" s="82" t="s">
        <v>13</v>
      </c>
      <c r="H1" s="82"/>
      <c r="I1" s="82"/>
      <c r="J1" s="82"/>
      <c r="K1" s="82"/>
      <c r="M1" s="15" t="s">
        <v>7</v>
      </c>
      <c r="N1" s="15" t="s">
        <v>9</v>
      </c>
      <c r="O1" s="15" t="s">
        <v>8</v>
      </c>
    </row>
    <row r="2" spans="1:16" ht="18.75" customHeight="1" x14ac:dyDescent="0.15">
      <c r="A2" s="67" t="s">
        <v>0</v>
      </c>
      <c r="B2" s="68"/>
      <c r="C2" s="69"/>
      <c r="D2" s="67" t="s">
        <v>87</v>
      </c>
      <c r="E2" s="69"/>
      <c r="G2" s="82"/>
      <c r="H2" s="82"/>
      <c r="I2" s="82"/>
      <c r="J2" s="82"/>
      <c r="K2" s="82"/>
      <c r="M2" s="79"/>
      <c r="N2" s="79"/>
      <c r="O2" s="79"/>
    </row>
    <row r="3" spans="1:16" ht="16.5" customHeight="1" x14ac:dyDescent="0.15">
      <c r="A3" s="67" t="s">
        <v>1</v>
      </c>
      <c r="B3" s="68"/>
      <c r="C3" s="69"/>
      <c r="D3" s="80" t="s">
        <v>88</v>
      </c>
      <c r="E3" s="81"/>
      <c r="H3" s="2" t="s">
        <v>21</v>
      </c>
      <c r="M3" s="79"/>
      <c r="N3" s="79"/>
      <c r="O3" s="79"/>
    </row>
    <row r="4" spans="1:16" ht="3" customHeight="1" x14ac:dyDescent="0.15">
      <c r="G4" s="3"/>
      <c r="H4" s="3"/>
      <c r="I4" s="3"/>
      <c r="J4" s="3"/>
      <c r="K4" s="3"/>
    </row>
    <row r="5" spans="1:16" ht="19.5" customHeight="1" x14ac:dyDescent="0.15">
      <c r="A5" s="76" t="s">
        <v>11</v>
      </c>
      <c r="B5" s="77"/>
      <c r="C5" s="78"/>
      <c r="D5" s="67" t="s">
        <v>257</v>
      </c>
      <c r="E5" s="68"/>
      <c r="F5" s="68"/>
      <c r="G5" s="69"/>
      <c r="H5" s="17" t="s">
        <v>14</v>
      </c>
      <c r="I5" s="15"/>
      <c r="J5" s="34" t="s">
        <v>15</v>
      </c>
      <c r="K5" s="19">
        <v>72</v>
      </c>
      <c r="L5" s="34" t="s">
        <v>16</v>
      </c>
      <c r="M5" s="19">
        <v>6</v>
      </c>
      <c r="N5" s="34" t="s">
        <v>17</v>
      </c>
      <c r="O5" s="20">
        <f>IF(OR(K5="",M5=""),"",K5/M5)</f>
        <v>12</v>
      </c>
    </row>
    <row r="6" spans="1:16" ht="19.5" customHeight="1" x14ac:dyDescent="0.15">
      <c r="A6" s="15" t="s">
        <v>2</v>
      </c>
      <c r="B6" s="67" t="s">
        <v>10</v>
      </c>
      <c r="C6" s="68"/>
      <c r="D6" s="68"/>
      <c r="E6" s="69"/>
      <c r="F6" s="15" t="s">
        <v>12</v>
      </c>
      <c r="G6" s="15" t="s">
        <v>19</v>
      </c>
      <c r="H6" s="15" t="s">
        <v>20</v>
      </c>
      <c r="I6" s="76" t="s">
        <v>18</v>
      </c>
      <c r="J6" s="78"/>
      <c r="K6" s="21">
        <f>IF(OR(O5="",F32="",G32=""),"",(F32+G32)*O5/60/460)</f>
        <v>0.33913043478260868</v>
      </c>
      <c r="L6" s="15" t="s">
        <v>3</v>
      </c>
      <c r="M6" s="15" t="s">
        <v>24</v>
      </c>
      <c r="N6" s="15" t="s">
        <v>6</v>
      </c>
      <c r="O6" s="15" t="s">
        <v>23</v>
      </c>
    </row>
    <row r="7" spans="1:16" ht="19.7" customHeight="1" x14ac:dyDescent="0.15">
      <c r="A7" s="15">
        <v>1</v>
      </c>
      <c r="B7" s="73" t="s">
        <v>216</v>
      </c>
      <c r="C7" s="74"/>
      <c r="D7" s="74"/>
      <c r="E7" s="75"/>
      <c r="F7" s="26"/>
      <c r="G7" s="27">
        <v>90</v>
      </c>
      <c r="H7" s="22">
        <f>SUM(F7:G7)</f>
        <v>90</v>
      </c>
      <c r="I7" s="16" t="s">
        <v>4</v>
      </c>
      <c r="J7" s="4"/>
      <c r="K7" s="4"/>
      <c r="L7" s="4"/>
      <c r="M7" s="4"/>
      <c r="N7" s="4"/>
      <c r="O7" s="5"/>
      <c r="P7" s="4"/>
    </row>
    <row r="8" spans="1:16" ht="19.7" customHeight="1" x14ac:dyDescent="0.15">
      <c r="A8" s="15">
        <v>2</v>
      </c>
      <c r="B8" s="73" t="s">
        <v>217</v>
      </c>
      <c r="C8" s="74"/>
      <c r="D8" s="74"/>
      <c r="E8" s="75"/>
      <c r="F8" s="26">
        <v>30</v>
      </c>
      <c r="G8" s="27"/>
      <c r="H8" s="22">
        <f>H7+F8+G8</f>
        <v>120</v>
      </c>
      <c r="I8" s="9"/>
      <c r="J8" s="4"/>
      <c r="K8" s="4"/>
      <c r="L8" s="4"/>
      <c r="M8" s="4"/>
      <c r="N8" s="4"/>
      <c r="O8" s="5"/>
      <c r="P8" s="4"/>
    </row>
    <row r="9" spans="1:16" ht="19.7" customHeight="1" x14ac:dyDescent="0.15">
      <c r="A9" s="15">
        <v>3</v>
      </c>
      <c r="B9" s="73" t="s">
        <v>218</v>
      </c>
      <c r="C9" s="74"/>
      <c r="D9" s="74"/>
      <c r="E9" s="75"/>
      <c r="F9" s="26">
        <v>135</v>
      </c>
      <c r="G9" s="26"/>
      <c r="H9" s="22">
        <f t="shared" ref="H9:H17" si="0">H8+F9+G9</f>
        <v>255</v>
      </c>
      <c r="I9" s="9"/>
      <c r="J9" s="6"/>
      <c r="K9" s="6"/>
      <c r="L9" s="6"/>
      <c r="M9" s="6"/>
      <c r="N9" s="6"/>
      <c r="O9" s="11"/>
      <c r="P9" s="6"/>
    </row>
    <row r="10" spans="1:16" ht="19.7" customHeight="1" x14ac:dyDescent="0.15">
      <c r="A10" s="15">
        <v>4</v>
      </c>
      <c r="B10" s="73" t="s">
        <v>219</v>
      </c>
      <c r="C10" s="74"/>
      <c r="D10" s="74"/>
      <c r="E10" s="75"/>
      <c r="F10" s="26">
        <v>135</v>
      </c>
      <c r="G10" s="27"/>
      <c r="H10" s="22">
        <f t="shared" si="0"/>
        <v>390</v>
      </c>
      <c r="I10" s="9"/>
      <c r="J10" s="4"/>
      <c r="K10" s="4"/>
      <c r="L10" s="4"/>
      <c r="M10" s="4"/>
      <c r="N10" s="4"/>
      <c r="O10" s="5"/>
      <c r="P10" s="4"/>
    </row>
    <row r="11" spans="1:16" ht="19.7" customHeight="1" x14ac:dyDescent="0.15">
      <c r="A11" s="15">
        <v>5</v>
      </c>
      <c r="B11" s="73" t="s">
        <v>220</v>
      </c>
      <c r="C11" s="74"/>
      <c r="D11" s="74"/>
      <c r="E11" s="75"/>
      <c r="F11" s="26">
        <v>60</v>
      </c>
      <c r="G11" s="27"/>
      <c r="H11" s="22">
        <f t="shared" si="0"/>
        <v>450</v>
      </c>
      <c r="I11" s="9"/>
      <c r="J11" s="4"/>
      <c r="K11" s="4"/>
      <c r="L11" s="4"/>
      <c r="M11" s="4"/>
      <c r="N11" s="4"/>
      <c r="O11" s="5"/>
    </row>
    <row r="12" spans="1:16" ht="19.7" customHeight="1" x14ac:dyDescent="0.15">
      <c r="A12" s="15">
        <v>6</v>
      </c>
      <c r="B12" s="73" t="s">
        <v>222</v>
      </c>
      <c r="C12" s="74"/>
      <c r="D12" s="74"/>
      <c r="E12" s="75"/>
      <c r="F12" s="26">
        <v>60</v>
      </c>
      <c r="G12" s="26"/>
      <c r="H12" s="22">
        <f t="shared" si="0"/>
        <v>510</v>
      </c>
      <c r="I12" s="9"/>
      <c r="J12" s="4"/>
      <c r="K12" s="4"/>
      <c r="L12" s="4"/>
      <c r="M12" s="4"/>
      <c r="N12" s="4"/>
      <c r="O12" s="5"/>
    </row>
    <row r="13" spans="1:16" ht="19.7" customHeight="1" x14ac:dyDescent="0.15">
      <c r="A13" s="15">
        <v>7</v>
      </c>
      <c r="B13" s="73" t="s">
        <v>221</v>
      </c>
      <c r="C13" s="74"/>
      <c r="D13" s="74"/>
      <c r="E13" s="75"/>
      <c r="F13" s="26">
        <v>30</v>
      </c>
      <c r="G13" s="27"/>
      <c r="H13" s="22">
        <f>H12+F13+G13</f>
        <v>540</v>
      </c>
      <c r="I13" s="9"/>
      <c r="J13" s="4"/>
      <c r="K13" s="4"/>
      <c r="L13" s="4"/>
      <c r="M13" s="4"/>
      <c r="N13" s="4"/>
      <c r="O13" s="5"/>
    </row>
    <row r="14" spans="1:16" ht="19.7" customHeight="1" x14ac:dyDescent="0.15">
      <c r="A14" s="15">
        <v>8</v>
      </c>
      <c r="B14" s="73" t="s">
        <v>223</v>
      </c>
      <c r="C14" s="74"/>
      <c r="D14" s="74"/>
      <c r="E14" s="75"/>
      <c r="F14" s="26">
        <v>60</v>
      </c>
      <c r="G14" s="27"/>
      <c r="H14" s="22">
        <f t="shared" si="0"/>
        <v>600</v>
      </c>
      <c r="I14" s="9"/>
      <c r="J14" s="4"/>
      <c r="K14" s="4"/>
      <c r="L14" s="4"/>
      <c r="M14" s="4"/>
      <c r="N14" s="4"/>
      <c r="O14" s="5"/>
    </row>
    <row r="15" spans="1:16" ht="19.7" customHeight="1" x14ac:dyDescent="0.15">
      <c r="A15" s="15">
        <v>9</v>
      </c>
      <c r="B15" s="73" t="s">
        <v>250</v>
      </c>
      <c r="C15" s="74"/>
      <c r="D15" s="74"/>
      <c r="E15" s="75"/>
      <c r="F15" s="28"/>
      <c r="G15" s="26">
        <v>60</v>
      </c>
      <c r="H15" s="22">
        <f t="shared" si="0"/>
        <v>660</v>
      </c>
      <c r="I15" s="9"/>
      <c r="J15" s="4"/>
      <c r="K15" s="4"/>
      <c r="L15" s="4"/>
      <c r="M15" s="4"/>
      <c r="N15" s="4"/>
      <c r="O15" s="5"/>
    </row>
    <row r="16" spans="1:16" ht="19.7" customHeight="1" x14ac:dyDescent="0.15">
      <c r="A16" s="15">
        <v>10</v>
      </c>
      <c r="B16" s="73" t="s">
        <v>224</v>
      </c>
      <c r="C16" s="74"/>
      <c r="D16" s="74"/>
      <c r="E16" s="75"/>
      <c r="F16" s="26">
        <v>30</v>
      </c>
      <c r="G16" s="26"/>
      <c r="H16" s="22">
        <f t="shared" si="0"/>
        <v>690</v>
      </c>
      <c r="I16" s="9"/>
      <c r="J16" s="4"/>
      <c r="K16" s="4"/>
      <c r="L16" s="4"/>
      <c r="M16" s="4"/>
      <c r="N16" s="4"/>
      <c r="O16" s="5"/>
    </row>
    <row r="17" spans="1:15" ht="19.7" customHeight="1" x14ac:dyDescent="0.15">
      <c r="A17" s="15">
        <v>11</v>
      </c>
      <c r="B17" s="73" t="s">
        <v>225</v>
      </c>
      <c r="C17" s="74"/>
      <c r="D17" s="74"/>
      <c r="E17" s="75"/>
      <c r="F17" s="26"/>
      <c r="G17" s="27">
        <v>90</v>
      </c>
      <c r="H17" s="22">
        <f t="shared" si="0"/>
        <v>780</v>
      </c>
      <c r="I17" s="9"/>
      <c r="J17" s="4"/>
      <c r="K17" s="4"/>
      <c r="L17" s="4"/>
      <c r="M17" s="4"/>
      <c r="N17" s="4"/>
      <c r="O17" s="5"/>
    </row>
    <row r="18" spans="1:15" ht="19.7" customHeight="1" x14ac:dyDescent="0.15">
      <c r="A18" s="15"/>
      <c r="B18" s="73"/>
      <c r="C18" s="74"/>
      <c r="D18" s="74"/>
      <c r="E18" s="75"/>
      <c r="F18" s="27"/>
      <c r="G18" s="26"/>
      <c r="H18" s="22"/>
      <c r="I18" s="9"/>
      <c r="J18" s="4"/>
      <c r="K18" s="4"/>
      <c r="L18" s="4"/>
      <c r="M18" s="4"/>
      <c r="N18" s="4"/>
      <c r="O18" s="5"/>
    </row>
    <row r="19" spans="1:15" ht="19.7" customHeight="1" x14ac:dyDescent="0.15">
      <c r="A19" s="15"/>
      <c r="B19" s="83"/>
      <c r="C19" s="84"/>
      <c r="D19" s="84"/>
      <c r="E19" s="85"/>
      <c r="F19" s="27"/>
      <c r="G19" s="27"/>
      <c r="H19" s="22"/>
      <c r="I19" s="9"/>
      <c r="J19" s="4"/>
      <c r="K19" s="4"/>
      <c r="L19" s="4"/>
      <c r="M19" s="4"/>
      <c r="N19" s="4"/>
      <c r="O19" s="5"/>
    </row>
    <row r="20" spans="1:15" ht="19.7" customHeight="1" x14ac:dyDescent="0.15">
      <c r="A20" s="15"/>
      <c r="B20" s="83"/>
      <c r="C20" s="84"/>
      <c r="D20" s="84"/>
      <c r="E20" s="85"/>
      <c r="F20" s="27"/>
      <c r="G20" s="27"/>
      <c r="H20" s="15"/>
      <c r="I20" s="9"/>
      <c r="J20" s="4"/>
      <c r="K20" s="4"/>
      <c r="L20" s="4"/>
      <c r="M20" s="4"/>
      <c r="N20" s="4"/>
      <c r="O20" s="5"/>
    </row>
    <row r="21" spans="1:15" ht="19.7" customHeight="1" x14ac:dyDescent="0.15">
      <c r="A21" s="15"/>
      <c r="B21" s="83"/>
      <c r="C21" s="84"/>
      <c r="D21" s="84"/>
      <c r="E21" s="85"/>
      <c r="F21" s="27"/>
      <c r="G21" s="27"/>
      <c r="H21" s="15"/>
      <c r="I21" s="9"/>
      <c r="J21" s="4"/>
      <c r="K21" s="4"/>
      <c r="L21" s="4"/>
      <c r="M21" s="4"/>
      <c r="N21" s="4"/>
      <c r="O21" s="5"/>
    </row>
    <row r="22" spans="1:15" ht="19.7" customHeight="1" x14ac:dyDescent="0.15">
      <c r="A22" s="15"/>
      <c r="B22" s="86"/>
      <c r="C22" s="87"/>
      <c r="D22" s="87"/>
      <c r="E22" s="88"/>
      <c r="F22" s="27"/>
      <c r="G22" s="27"/>
      <c r="H22" s="15"/>
      <c r="I22" s="9"/>
      <c r="J22" s="4"/>
      <c r="K22" s="4"/>
      <c r="L22" s="4"/>
      <c r="M22" s="4"/>
      <c r="N22" s="4"/>
      <c r="O22" s="5"/>
    </row>
    <row r="23" spans="1:15" ht="19.7" customHeight="1" x14ac:dyDescent="0.15">
      <c r="A23" s="15"/>
      <c r="B23" s="86"/>
      <c r="C23" s="87"/>
      <c r="D23" s="87"/>
      <c r="E23" s="88"/>
      <c r="F23" s="30"/>
      <c r="G23" s="30"/>
      <c r="H23" s="15"/>
      <c r="I23" s="9"/>
      <c r="J23" s="4"/>
      <c r="K23" s="4"/>
      <c r="L23" s="4"/>
      <c r="M23" s="4"/>
      <c r="N23" s="4"/>
      <c r="O23" s="5"/>
    </row>
    <row r="24" spans="1:15" ht="19.7" customHeight="1" x14ac:dyDescent="0.15">
      <c r="A24" s="15"/>
      <c r="B24" s="86"/>
      <c r="C24" s="87"/>
      <c r="D24" s="87"/>
      <c r="E24" s="88"/>
      <c r="F24" s="27"/>
      <c r="G24" s="27"/>
      <c r="H24" s="15"/>
      <c r="I24" s="9"/>
      <c r="J24" s="4"/>
      <c r="K24" s="4"/>
      <c r="L24" s="4"/>
      <c r="M24" s="4"/>
      <c r="N24" s="4"/>
      <c r="O24" s="5"/>
    </row>
    <row r="25" spans="1:15" ht="19.7" customHeight="1" x14ac:dyDescent="0.15">
      <c r="A25" s="15"/>
      <c r="B25" s="86"/>
      <c r="C25" s="87"/>
      <c r="D25" s="87"/>
      <c r="E25" s="88"/>
      <c r="F25" s="27"/>
      <c r="G25" s="27"/>
      <c r="H25" s="15"/>
      <c r="I25" s="9"/>
      <c r="J25" s="4"/>
      <c r="K25" s="4"/>
      <c r="L25" s="4"/>
      <c r="M25" s="4"/>
      <c r="N25" s="4"/>
      <c r="O25" s="5"/>
    </row>
    <row r="26" spans="1:15" ht="19.7" customHeight="1" x14ac:dyDescent="0.15">
      <c r="A26" s="15"/>
      <c r="B26" s="86"/>
      <c r="C26" s="87"/>
      <c r="D26" s="87"/>
      <c r="E26" s="88"/>
      <c r="F26" s="27"/>
      <c r="G26" s="27"/>
      <c r="H26" s="15"/>
      <c r="I26" s="9"/>
      <c r="J26" s="4"/>
      <c r="K26" s="4"/>
      <c r="L26" s="4"/>
      <c r="M26" s="4"/>
      <c r="N26" s="4"/>
      <c r="O26" s="5"/>
    </row>
    <row r="27" spans="1:15" ht="19.7" customHeight="1" x14ac:dyDescent="0.15">
      <c r="A27" s="15"/>
      <c r="B27" s="83"/>
      <c r="C27" s="84"/>
      <c r="D27" s="84"/>
      <c r="E27" s="85"/>
      <c r="F27" s="27"/>
      <c r="G27" s="27"/>
      <c r="H27" s="15"/>
      <c r="I27" s="9"/>
      <c r="J27" s="4"/>
      <c r="K27" s="4"/>
      <c r="L27" s="4"/>
      <c r="M27" s="4"/>
      <c r="N27" s="4"/>
      <c r="O27" s="5"/>
    </row>
    <row r="28" spans="1:15" ht="19.7" customHeight="1" x14ac:dyDescent="0.15">
      <c r="A28" s="15"/>
      <c r="B28" s="83"/>
      <c r="C28" s="84"/>
      <c r="D28" s="84"/>
      <c r="E28" s="85"/>
      <c r="F28" s="27"/>
      <c r="G28" s="27"/>
      <c r="H28" s="15"/>
      <c r="I28" s="9"/>
      <c r="J28" s="4"/>
      <c r="K28" s="4"/>
      <c r="L28" s="4"/>
      <c r="M28" s="4"/>
      <c r="N28" s="4"/>
      <c r="O28" s="5"/>
    </row>
    <row r="29" spans="1:15" ht="19.7" customHeight="1" x14ac:dyDescent="0.15">
      <c r="A29" s="15"/>
      <c r="B29" s="83"/>
      <c r="C29" s="84"/>
      <c r="D29" s="84"/>
      <c r="E29" s="85"/>
      <c r="F29" s="27"/>
      <c r="G29" s="27"/>
      <c r="H29" s="15"/>
      <c r="I29" s="9"/>
      <c r="J29" s="4"/>
      <c r="K29" s="4"/>
      <c r="L29" s="4"/>
      <c r="M29" s="4"/>
      <c r="N29" s="4"/>
      <c r="O29" s="5"/>
    </row>
    <row r="30" spans="1:15" ht="19.7" customHeight="1" x14ac:dyDescent="0.15">
      <c r="A30" s="15"/>
      <c r="B30" s="83"/>
      <c r="C30" s="84"/>
      <c r="D30" s="84"/>
      <c r="E30" s="85"/>
      <c r="F30" s="27"/>
      <c r="G30" s="27"/>
      <c r="H30" s="15"/>
      <c r="I30" s="9"/>
      <c r="J30" s="4"/>
      <c r="K30" s="4"/>
      <c r="L30" s="4"/>
      <c r="M30" s="4"/>
      <c r="N30" s="4"/>
      <c r="O30" s="5"/>
    </row>
    <row r="31" spans="1:15" ht="19.7" customHeight="1" x14ac:dyDescent="0.15">
      <c r="A31" s="15"/>
      <c r="B31" s="83"/>
      <c r="C31" s="84"/>
      <c r="D31" s="84"/>
      <c r="E31" s="85"/>
      <c r="F31" s="27"/>
      <c r="G31" s="27"/>
      <c r="H31" s="15"/>
      <c r="I31" s="9"/>
      <c r="J31" s="4"/>
      <c r="K31" s="4"/>
      <c r="L31" s="4"/>
      <c r="M31" s="4"/>
      <c r="N31" s="4"/>
      <c r="O31" s="5"/>
    </row>
    <row r="32" spans="1:15" ht="20.100000000000001" customHeight="1" x14ac:dyDescent="0.15">
      <c r="A32" s="67" t="s">
        <v>5</v>
      </c>
      <c r="B32" s="68"/>
      <c r="C32" s="68"/>
      <c r="D32" s="68"/>
      <c r="E32" s="69"/>
      <c r="F32" s="31">
        <f>SUM(F7:F31)</f>
        <v>540</v>
      </c>
      <c r="G32" s="31">
        <f>SUM(G7:G31)</f>
        <v>240</v>
      </c>
      <c r="H32" s="15"/>
      <c r="I32" s="10"/>
      <c r="J32" s="3"/>
      <c r="K32" s="3"/>
      <c r="L32" s="3"/>
      <c r="M32" s="3"/>
      <c r="N32" s="3"/>
      <c r="O32" s="7"/>
    </row>
    <row r="33" spans="1:8" ht="2.25" customHeight="1" x14ac:dyDescent="0.15">
      <c r="A33" s="8"/>
      <c r="B33" s="8"/>
      <c r="C33" s="8"/>
      <c r="D33" s="8"/>
      <c r="E33" s="8"/>
      <c r="F33" s="8"/>
      <c r="G33" s="8"/>
      <c r="H33" s="4"/>
    </row>
  </sheetData>
  <mergeCells count="38">
    <mergeCell ref="O2:O3"/>
    <mergeCell ref="A3:C3"/>
    <mergeCell ref="D3:E3"/>
    <mergeCell ref="G1:K2"/>
    <mergeCell ref="A2:C2"/>
    <mergeCell ref="D2:E2"/>
    <mergeCell ref="M2:M3"/>
    <mergeCell ref="N2:N3"/>
    <mergeCell ref="B14:E14"/>
    <mergeCell ref="A5:C5"/>
    <mergeCell ref="D5:G5"/>
    <mergeCell ref="B6:E6"/>
    <mergeCell ref="I6:J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7:E17"/>
    <mergeCell ref="B18:E18"/>
    <mergeCell ref="B19:E19"/>
    <mergeCell ref="B20:E20"/>
    <mergeCell ref="B31:E31"/>
    <mergeCell ref="A32:E32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</mergeCells>
  <phoneticPr fontId="3"/>
  <printOptions horizontalCentered="1" verticalCentered="1"/>
  <pageMargins left="0" right="0" top="0" bottom="0" header="0" footer="0"/>
  <pageSetup paperSize="9" orientation="landscape" r:id="rId1"/>
  <headerFooter alignWithMargins="0"/>
  <colBreaks count="1" manualBreakCount="1">
    <brk id="16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4" zoomScaleNormal="100" zoomScaleSheetLayoutView="100" workbookViewId="0">
      <selection activeCell="K24" sqref="K24"/>
    </sheetView>
  </sheetViews>
  <sheetFormatPr defaultRowHeight="13.5" x14ac:dyDescent="0.15"/>
  <cols>
    <col min="1" max="1" width="5" style="1" customWidth="1"/>
    <col min="2" max="2" width="5.75" style="1" customWidth="1"/>
    <col min="3" max="3" width="5" style="1" customWidth="1"/>
    <col min="4" max="4" width="4.875" style="1" customWidth="1"/>
    <col min="5" max="5" width="11.75" style="1" customWidth="1"/>
    <col min="6" max="7" width="10.125" style="1" customWidth="1"/>
    <col min="8" max="8" width="9.5" style="1" customWidth="1"/>
    <col min="9" max="9" width="7.125" style="1" customWidth="1"/>
    <col min="10" max="10" width="10.625" style="1" customWidth="1"/>
    <col min="11" max="11" width="11.625" style="1" customWidth="1"/>
    <col min="12" max="12" width="10.75" style="1" customWidth="1"/>
    <col min="13" max="15" width="10.375" style="1" customWidth="1"/>
    <col min="16" max="16" width="0.5" style="1" customWidth="1"/>
    <col min="17" max="16384" width="9" style="1"/>
  </cols>
  <sheetData>
    <row r="1" spans="1:16" x14ac:dyDescent="0.15">
      <c r="G1" s="82" t="s">
        <v>13</v>
      </c>
      <c r="H1" s="82"/>
      <c r="I1" s="82"/>
      <c r="J1" s="82"/>
      <c r="K1" s="82"/>
      <c r="M1" s="15" t="s">
        <v>7</v>
      </c>
      <c r="N1" s="15" t="s">
        <v>9</v>
      </c>
      <c r="O1" s="15" t="s">
        <v>8</v>
      </c>
    </row>
    <row r="2" spans="1:16" ht="18.75" customHeight="1" x14ac:dyDescent="0.15">
      <c r="A2" s="67" t="s">
        <v>0</v>
      </c>
      <c r="B2" s="68"/>
      <c r="C2" s="69"/>
      <c r="D2" s="67" t="s">
        <v>87</v>
      </c>
      <c r="E2" s="69"/>
      <c r="G2" s="82"/>
      <c r="H2" s="82"/>
      <c r="I2" s="82"/>
      <c r="J2" s="82"/>
      <c r="K2" s="82"/>
      <c r="M2" s="79"/>
      <c r="N2" s="79"/>
      <c r="O2" s="79"/>
    </row>
    <row r="3" spans="1:16" ht="16.5" customHeight="1" x14ac:dyDescent="0.15">
      <c r="A3" s="67" t="s">
        <v>1</v>
      </c>
      <c r="B3" s="68"/>
      <c r="C3" s="69"/>
      <c r="D3" s="80" t="s">
        <v>88</v>
      </c>
      <c r="E3" s="81"/>
      <c r="H3" s="2" t="s">
        <v>21</v>
      </c>
      <c r="M3" s="79"/>
      <c r="N3" s="79"/>
      <c r="O3" s="79"/>
    </row>
    <row r="4" spans="1:16" ht="3" customHeight="1" x14ac:dyDescent="0.15">
      <c r="G4" s="3"/>
      <c r="H4" s="3"/>
      <c r="I4" s="3"/>
      <c r="J4" s="3"/>
      <c r="K4" s="3"/>
    </row>
    <row r="5" spans="1:16" ht="19.5" customHeight="1" x14ac:dyDescent="0.15">
      <c r="A5" s="76" t="s">
        <v>11</v>
      </c>
      <c r="B5" s="77"/>
      <c r="C5" s="78"/>
      <c r="D5" s="67" t="s">
        <v>258</v>
      </c>
      <c r="E5" s="68"/>
      <c r="F5" s="68"/>
      <c r="G5" s="69"/>
      <c r="H5" s="17" t="s">
        <v>14</v>
      </c>
      <c r="I5" s="15"/>
      <c r="J5" s="34" t="s">
        <v>15</v>
      </c>
      <c r="K5" s="19">
        <v>72</v>
      </c>
      <c r="L5" s="34" t="s">
        <v>16</v>
      </c>
      <c r="M5" s="19">
        <v>6</v>
      </c>
      <c r="N5" s="34" t="s">
        <v>17</v>
      </c>
      <c r="O5" s="20">
        <f>IF(OR(K5="",M5=""),"",K5/M5)</f>
        <v>12</v>
      </c>
    </row>
    <row r="6" spans="1:16" ht="19.5" customHeight="1" x14ac:dyDescent="0.15">
      <c r="A6" s="15" t="s">
        <v>2</v>
      </c>
      <c r="B6" s="67" t="s">
        <v>10</v>
      </c>
      <c r="C6" s="68"/>
      <c r="D6" s="68"/>
      <c r="E6" s="69"/>
      <c r="F6" s="15" t="s">
        <v>12</v>
      </c>
      <c r="G6" s="15" t="s">
        <v>19</v>
      </c>
      <c r="H6" s="15" t="s">
        <v>20</v>
      </c>
      <c r="I6" s="76" t="s">
        <v>18</v>
      </c>
      <c r="J6" s="78"/>
      <c r="K6" s="21">
        <f>IF(OR(O5="",F32="",G32=""),"",(F32+G32)*O5/60/460)</f>
        <v>0.22565217391304349</v>
      </c>
      <c r="L6" s="15" t="s">
        <v>3</v>
      </c>
      <c r="M6" s="15" t="s">
        <v>24</v>
      </c>
      <c r="N6" s="15" t="s">
        <v>6</v>
      </c>
      <c r="O6" s="15" t="s">
        <v>23</v>
      </c>
    </row>
    <row r="7" spans="1:16" ht="19.7" customHeight="1" x14ac:dyDescent="0.15">
      <c r="A7" s="15">
        <v>1</v>
      </c>
      <c r="B7" s="73" t="s">
        <v>226</v>
      </c>
      <c r="C7" s="74"/>
      <c r="D7" s="74"/>
      <c r="E7" s="75"/>
      <c r="F7" s="26"/>
      <c r="G7" s="27">
        <v>90</v>
      </c>
      <c r="H7" s="22">
        <f>SUM(F7:G7)</f>
        <v>90</v>
      </c>
      <c r="I7" s="16" t="s">
        <v>4</v>
      </c>
      <c r="J7" s="4"/>
      <c r="K7" s="4"/>
      <c r="L7" s="4"/>
      <c r="M7" s="4"/>
      <c r="N7" s="4"/>
      <c r="O7" s="5"/>
      <c r="P7" s="4"/>
    </row>
    <row r="8" spans="1:16" ht="19.7" customHeight="1" x14ac:dyDescent="0.15">
      <c r="A8" s="15">
        <v>2</v>
      </c>
      <c r="B8" s="73" t="s">
        <v>230</v>
      </c>
      <c r="C8" s="74"/>
      <c r="D8" s="74"/>
      <c r="E8" s="75"/>
      <c r="F8" s="26">
        <v>135</v>
      </c>
      <c r="G8" s="27"/>
      <c r="H8" s="22">
        <f>H7+F8+G8</f>
        <v>225</v>
      </c>
      <c r="I8" s="9"/>
      <c r="J8" s="4"/>
      <c r="K8" s="4"/>
      <c r="L8" s="4"/>
      <c r="M8" s="4"/>
      <c r="N8" s="4"/>
      <c r="O8" s="5"/>
      <c r="P8" s="4"/>
    </row>
    <row r="9" spans="1:16" ht="19.7" customHeight="1" x14ac:dyDescent="0.15">
      <c r="A9" s="15">
        <v>3</v>
      </c>
      <c r="B9" s="73" t="s">
        <v>231</v>
      </c>
      <c r="C9" s="74"/>
      <c r="D9" s="74"/>
      <c r="E9" s="75"/>
      <c r="F9" s="26">
        <v>60</v>
      </c>
      <c r="G9" s="26"/>
      <c r="H9" s="22">
        <f t="shared" ref="H9:H12" si="0">H8+F9+G9</f>
        <v>285</v>
      </c>
      <c r="I9" s="9"/>
      <c r="J9" s="6"/>
      <c r="K9" s="6"/>
      <c r="L9" s="6"/>
      <c r="M9" s="6"/>
      <c r="N9" s="6"/>
      <c r="O9" s="11"/>
      <c r="P9" s="6"/>
    </row>
    <row r="10" spans="1:16" ht="19.7" customHeight="1" x14ac:dyDescent="0.15">
      <c r="A10" s="15">
        <v>4</v>
      </c>
      <c r="B10" s="73" t="s">
        <v>181</v>
      </c>
      <c r="C10" s="74"/>
      <c r="D10" s="74"/>
      <c r="E10" s="75"/>
      <c r="F10" s="26">
        <v>24</v>
      </c>
      <c r="G10" s="27"/>
      <c r="H10" s="22">
        <f t="shared" si="0"/>
        <v>309</v>
      </c>
      <c r="I10" s="9"/>
      <c r="J10" s="4"/>
      <c r="K10" s="4"/>
      <c r="L10" s="4"/>
      <c r="M10" s="4"/>
      <c r="N10" s="4"/>
      <c r="O10" s="5"/>
      <c r="P10" s="4"/>
    </row>
    <row r="11" spans="1:16" ht="19.7" customHeight="1" x14ac:dyDescent="0.15">
      <c r="A11" s="15">
        <v>5</v>
      </c>
      <c r="B11" s="73" t="s">
        <v>227</v>
      </c>
      <c r="C11" s="74"/>
      <c r="D11" s="74"/>
      <c r="E11" s="75"/>
      <c r="F11" s="26"/>
      <c r="G11" s="27">
        <v>90</v>
      </c>
      <c r="H11" s="22">
        <f t="shared" si="0"/>
        <v>399</v>
      </c>
      <c r="I11" s="9"/>
      <c r="J11" s="4"/>
      <c r="K11" s="4"/>
      <c r="L11" s="4"/>
      <c r="M11" s="4"/>
      <c r="N11" s="4"/>
      <c r="O11" s="5"/>
    </row>
    <row r="12" spans="1:16" ht="19.7" customHeight="1" x14ac:dyDescent="0.15">
      <c r="A12" s="15">
        <v>6</v>
      </c>
      <c r="B12" s="73" t="s">
        <v>228</v>
      </c>
      <c r="C12" s="74"/>
      <c r="D12" s="74"/>
      <c r="E12" s="75"/>
      <c r="F12" s="26">
        <v>60</v>
      </c>
      <c r="G12" s="26"/>
      <c r="H12" s="22">
        <f t="shared" si="0"/>
        <v>459</v>
      </c>
      <c r="I12" s="9"/>
      <c r="J12" s="4"/>
      <c r="K12" s="4"/>
      <c r="L12" s="4"/>
      <c r="M12" s="4"/>
      <c r="N12" s="4"/>
      <c r="O12" s="5"/>
    </row>
    <row r="13" spans="1:16" ht="19.7" customHeight="1" x14ac:dyDescent="0.15">
      <c r="A13" s="15">
        <v>7</v>
      </c>
      <c r="B13" s="73" t="s">
        <v>229</v>
      </c>
      <c r="C13" s="74"/>
      <c r="D13" s="74"/>
      <c r="E13" s="75"/>
      <c r="F13" s="26">
        <v>60</v>
      </c>
      <c r="G13" s="27"/>
      <c r="H13" s="22">
        <f>H12+F13+G13</f>
        <v>519</v>
      </c>
      <c r="I13" s="9"/>
      <c r="J13" s="4"/>
      <c r="K13" s="4"/>
      <c r="L13" s="4"/>
      <c r="M13" s="4"/>
      <c r="N13" s="4"/>
      <c r="O13" s="5"/>
    </row>
    <row r="14" spans="1:16" ht="19.7" customHeight="1" x14ac:dyDescent="0.15">
      <c r="A14" s="15"/>
      <c r="B14" s="73"/>
      <c r="C14" s="74"/>
      <c r="D14" s="74"/>
      <c r="E14" s="75"/>
      <c r="F14" s="26"/>
      <c r="G14" s="27"/>
      <c r="H14" s="22"/>
      <c r="I14" s="9"/>
      <c r="J14" s="4"/>
      <c r="K14" s="4"/>
      <c r="L14" s="4"/>
      <c r="M14" s="4"/>
      <c r="N14" s="4"/>
      <c r="O14" s="5"/>
    </row>
    <row r="15" spans="1:16" ht="19.7" customHeight="1" x14ac:dyDescent="0.15">
      <c r="A15" s="15"/>
      <c r="B15" s="73"/>
      <c r="C15" s="74"/>
      <c r="D15" s="74"/>
      <c r="E15" s="75"/>
      <c r="F15" s="28"/>
      <c r="G15" s="26"/>
      <c r="H15" s="22"/>
      <c r="I15" s="9"/>
      <c r="J15" s="4"/>
      <c r="K15" s="4"/>
      <c r="L15" s="4"/>
      <c r="M15" s="4"/>
      <c r="N15" s="4"/>
      <c r="O15" s="5"/>
    </row>
    <row r="16" spans="1:16" ht="19.7" customHeight="1" x14ac:dyDescent="0.15">
      <c r="A16" s="15"/>
      <c r="B16" s="73"/>
      <c r="C16" s="74"/>
      <c r="D16" s="74"/>
      <c r="E16" s="75"/>
      <c r="F16" s="26"/>
      <c r="G16" s="26"/>
      <c r="H16" s="22"/>
      <c r="I16" s="9"/>
      <c r="J16" s="4"/>
      <c r="K16" s="4"/>
      <c r="L16" s="4"/>
      <c r="M16" s="4"/>
      <c r="N16" s="4"/>
      <c r="O16" s="5"/>
    </row>
    <row r="17" spans="1:15" ht="19.7" customHeight="1" x14ac:dyDescent="0.15">
      <c r="A17" s="15"/>
      <c r="B17" s="73"/>
      <c r="C17" s="74"/>
      <c r="D17" s="74"/>
      <c r="E17" s="75"/>
      <c r="F17" s="26"/>
      <c r="G17" s="27"/>
      <c r="H17" s="22"/>
      <c r="I17" s="9"/>
      <c r="J17" s="4"/>
      <c r="K17" s="4"/>
      <c r="L17" s="4"/>
      <c r="M17" s="4"/>
      <c r="N17" s="4"/>
      <c r="O17" s="5"/>
    </row>
    <row r="18" spans="1:15" ht="19.7" customHeight="1" x14ac:dyDescent="0.15">
      <c r="A18" s="15"/>
      <c r="B18" s="73"/>
      <c r="C18" s="74"/>
      <c r="D18" s="74"/>
      <c r="E18" s="75"/>
      <c r="F18" s="27"/>
      <c r="G18" s="26"/>
      <c r="H18" s="22"/>
      <c r="I18" s="9"/>
      <c r="J18" s="4"/>
      <c r="K18" s="4"/>
      <c r="L18" s="4"/>
      <c r="M18" s="4"/>
      <c r="N18" s="4"/>
      <c r="O18" s="5"/>
    </row>
    <row r="19" spans="1:15" ht="19.7" customHeight="1" x14ac:dyDescent="0.15">
      <c r="A19" s="15"/>
      <c r="B19" s="83"/>
      <c r="C19" s="84"/>
      <c r="D19" s="84"/>
      <c r="E19" s="85"/>
      <c r="F19" s="27"/>
      <c r="G19" s="27"/>
      <c r="H19" s="22"/>
      <c r="I19" s="9"/>
      <c r="J19" s="4"/>
      <c r="K19" s="4"/>
      <c r="L19" s="4"/>
      <c r="M19" s="4"/>
      <c r="N19" s="4"/>
      <c r="O19" s="5"/>
    </row>
    <row r="20" spans="1:15" ht="19.7" customHeight="1" x14ac:dyDescent="0.15">
      <c r="A20" s="15"/>
      <c r="B20" s="83"/>
      <c r="C20" s="84"/>
      <c r="D20" s="84"/>
      <c r="E20" s="85"/>
      <c r="F20" s="27"/>
      <c r="G20" s="27"/>
      <c r="H20" s="15"/>
      <c r="I20" s="9"/>
      <c r="J20" s="4"/>
      <c r="K20" s="4"/>
      <c r="L20" s="4"/>
      <c r="M20" s="4"/>
      <c r="N20" s="4"/>
      <c r="O20" s="5"/>
    </row>
    <row r="21" spans="1:15" ht="19.7" customHeight="1" x14ac:dyDescent="0.15">
      <c r="A21" s="15"/>
      <c r="B21" s="83"/>
      <c r="C21" s="84"/>
      <c r="D21" s="84"/>
      <c r="E21" s="85"/>
      <c r="F21" s="27"/>
      <c r="G21" s="27"/>
      <c r="H21" s="15"/>
      <c r="I21" s="9"/>
      <c r="J21" s="4"/>
      <c r="K21" s="4"/>
      <c r="L21" s="4"/>
      <c r="M21" s="4"/>
      <c r="N21" s="4"/>
      <c r="O21" s="5"/>
    </row>
    <row r="22" spans="1:15" ht="19.7" customHeight="1" x14ac:dyDescent="0.15">
      <c r="A22" s="15"/>
      <c r="B22" s="86"/>
      <c r="C22" s="87"/>
      <c r="D22" s="87"/>
      <c r="E22" s="88"/>
      <c r="F22" s="27"/>
      <c r="G22" s="27"/>
      <c r="H22" s="15"/>
      <c r="I22" s="9"/>
      <c r="J22" s="4"/>
      <c r="K22" s="4"/>
      <c r="L22" s="4"/>
      <c r="M22" s="4"/>
      <c r="N22" s="4"/>
      <c r="O22" s="5"/>
    </row>
    <row r="23" spans="1:15" ht="19.7" customHeight="1" x14ac:dyDescent="0.15">
      <c r="A23" s="15"/>
      <c r="B23" s="86"/>
      <c r="C23" s="87"/>
      <c r="D23" s="87"/>
      <c r="E23" s="88"/>
      <c r="F23" s="30"/>
      <c r="G23" s="30"/>
      <c r="H23" s="15"/>
      <c r="I23" s="9"/>
      <c r="J23" s="4"/>
      <c r="K23" s="4"/>
      <c r="L23" s="4"/>
      <c r="M23" s="4"/>
      <c r="N23" s="4"/>
      <c r="O23" s="5"/>
    </row>
    <row r="24" spans="1:15" ht="19.7" customHeight="1" x14ac:dyDescent="0.15">
      <c r="A24" s="15"/>
      <c r="B24" s="86"/>
      <c r="C24" s="87"/>
      <c r="D24" s="87"/>
      <c r="E24" s="88"/>
      <c r="F24" s="27"/>
      <c r="G24" s="27"/>
      <c r="H24" s="15"/>
      <c r="I24" s="9"/>
      <c r="J24" s="4"/>
      <c r="K24" s="4"/>
      <c r="L24" s="4"/>
      <c r="M24" s="4"/>
      <c r="N24" s="4"/>
      <c r="O24" s="5"/>
    </row>
    <row r="25" spans="1:15" ht="19.7" customHeight="1" x14ac:dyDescent="0.15">
      <c r="A25" s="15"/>
      <c r="B25" s="86"/>
      <c r="C25" s="87"/>
      <c r="D25" s="87"/>
      <c r="E25" s="88"/>
      <c r="F25" s="27"/>
      <c r="G25" s="27"/>
      <c r="H25" s="15"/>
      <c r="I25" s="9"/>
      <c r="J25" s="4"/>
      <c r="K25" s="4"/>
      <c r="L25" s="4"/>
      <c r="M25" s="4"/>
      <c r="N25" s="4"/>
      <c r="O25" s="5"/>
    </row>
    <row r="26" spans="1:15" ht="19.7" customHeight="1" x14ac:dyDescent="0.15">
      <c r="A26" s="15"/>
      <c r="B26" s="86"/>
      <c r="C26" s="87"/>
      <c r="D26" s="87"/>
      <c r="E26" s="88"/>
      <c r="F26" s="27"/>
      <c r="G26" s="27"/>
      <c r="H26" s="15"/>
      <c r="I26" s="9"/>
      <c r="J26" s="4"/>
      <c r="K26" s="4"/>
      <c r="L26" s="4"/>
      <c r="M26" s="4"/>
      <c r="N26" s="4"/>
      <c r="O26" s="5"/>
    </row>
    <row r="27" spans="1:15" ht="19.7" customHeight="1" x14ac:dyDescent="0.15">
      <c r="A27" s="15"/>
      <c r="B27" s="83"/>
      <c r="C27" s="84"/>
      <c r="D27" s="84"/>
      <c r="E27" s="85"/>
      <c r="F27" s="27"/>
      <c r="G27" s="27"/>
      <c r="H27" s="15"/>
      <c r="I27" s="9"/>
      <c r="J27" s="4"/>
      <c r="K27" s="4"/>
      <c r="L27" s="4"/>
      <c r="M27" s="4"/>
      <c r="N27" s="4"/>
      <c r="O27" s="5"/>
    </row>
    <row r="28" spans="1:15" ht="19.7" customHeight="1" x14ac:dyDescent="0.15">
      <c r="A28" s="15"/>
      <c r="B28" s="83"/>
      <c r="C28" s="84"/>
      <c r="D28" s="84"/>
      <c r="E28" s="85"/>
      <c r="F28" s="27"/>
      <c r="G28" s="27"/>
      <c r="H28" s="15"/>
      <c r="I28" s="9"/>
      <c r="J28" s="4"/>
      <c r="K28" s="4"/>
      <c r="L28" s="4"/>
      <c r="M28" s="4"/>
      <c r="N28" s="4"/>
      <c r="O28" s="5"/>
    </row>
    <row r="29" spans="1:15" ht="19.7" customHeight="1" x14ac:dyDescent="0.15">
      <c r="A29" s="15"/>
      <c r="B29" s="83"/>
      <c r="C29" s="84"/>
      <c r="D29" s="84"/>
      <c r="E29" s="85"/>
      <c r="F29" s="27"/>
      <c r="G29" s="27"/>
      <c r="H29" s="15"/>
      <c r="I29" s="9"/>
      <c r="J29" s="4"/>
      <c r="K29" s="4"/>
      <c r="L29" s="4"/>
      <c r="M29" s="4"/>
      <c r="N29" s="4"/>
      <c r="O29" s="5"/>
    </row>
    <row r="30" spans="1:15" ht="19.7" customHeight="1" x14ac:dyDescent="0.15">
      <c r="A30" s="15"/>
      <c r="B30" s="83"/>
      <c r="C30" s="84"/>
      <c r="D30" s="84"/>
      <c r="E30" s="85"/>
      <c r="F30" s="27"/>
      <c r="G30" s="27"/>
      <c r="H30" s="15"/>
      <c r="I30" s="9"/>
      <c r="J30" s="4"/>
      <c r="K30" s="4"/>
      <c r="L30" s="4"/>
      <c r="M30" s="4"/>
      <c r="N30" s="4"/>
      <c r="O30" s="5"/>
    </row>
    <row r="31" spans="1:15" ht="19.7" customHeight="1" x14ac:dyDescent="0.15">
      <c r="A31" s="15"/>
      <c r="B31" s="83"/>
      <c r="C31" s="84"/>
      <c r="D31" s="84"/>
      <c r="E31" s="85"/>
      <c r="F31" s="27"/>
      <c r="G31" s="27"/>
      <c r="H31" s="15"/>
      <c r="I31" s="9"/>
      <c r="J31" s="4"/>
      <c r="K31" s="4"/>
      <c r="L31" s="4"/>
      <c r="M31" s="4"/>
      <c r="N31" s="4"/>
      <c r="O31" s="5"/>
    </row>
    <row r="32" spans="1:15" ht="20.100000000000001" customHeight="1" x14ac:dyDescent="0.15">
      <c r="A32" s="67" t="s">
        <v>5</v>
      </c>
      <c r="B32" s="68"/>
      <c r="C32" s="68"/>
      <c r="D32" s="68"/>
      <c r="E32" s="69"/>
      <c r="F32" s="31">
        <f>SUM(F7:F31)</f>
        <v>339</v>
      </c>
      <c r="G32" s="31">
        <f>SUM(G7:G31)</f>
        <v>180</v>
      </c>
      <c r="H32" s="15"/>
      <c r="I32" s="10"/>
      <c r="J32" s="3"/>
      <c r="K32" s="3"/>
      <c r="L32" s="3"/>
      <c r="M32" s="3"/>
      <c r="N32" s="3"/>
      <c r="O32" s="7"/>
    </row>
    <row r="33" spans="1:8" ht="2.25" customHeight="1" x14ac:dyDescent="0.15">
      <c r="A33" s="8"/>
      <c r="B33" s="8"/>
      <c r="C33" s="8"/>
      <c r="D33" s="8"/>
      <c r="E33" s="8"/>
      <c r="F33" s="8"/>
      <c r="G33" s="8"/>
      <c r="H33" s="4"/>
    </row>
  </sheetData>
  <mergeCells count="38">
    <mergeCell ref="N2:N3"/>
    <mergeCell ref="O2:O3"/>
    <mergeCell ref="A3:C3"/>
    <mergeCell ref="D3:E3"/>
    <mergeCell ref="B8:E8"/>
    <mergeCell ref="G1:K2"/>
    <mergeCell ref="A2:C2"/>
    <mergeCell ref="D2:E2"/>
    <mergeCell ref="M2:M3"/>
    <mergeCell ref="A5:C5"/>
    <mergeCell ref="D5:G5"/>
    <mergeCell ref="B6:E6"/>
    <mergeCell ref="I6:J6"/>
    <mergeCell ref="B7:E7"/>
    <mergeCell ref="B9:E9"/>
    <mergeCell ref="B10:E10"/>
    <mergeCell ref="B11:E11"/>
    <mergeCell ref="B12:E12"/>
    <mergeCell ref="B13:E13"/>
    <mergeCell ref="B30:E30"/>
    <mergeCell ref="B31:E31"/>
    <mergeCell ref="A32:E32"/>
    <mergeCell ref="B21:E21"/>
    <mergeCell ref="B22:E22"/>
    <mergeCell ref="B23:E23"/>
    <mergeCell ref="B24:E24"/>
    <mergeCell ref="B25:E25"/>
    <mergeCell ref="B26:E26"/>
    <mergeCell ref="B14:E14"/>
    <mergeCell ref="B27:E27"/>
    <mergeCell ref="B28:E28"/>
    <mergeCell ref="B29:E29"/>
    <mergeCell ref="B15:E15"/>
    <mergeCell ref="B16:E16"/>
    <mergeCell ref="B17:E17"/>
    <mergeCell ref="B18:E18"/>
    <mergeCell ref="B19:E19"/>
    <mergeCell ref="B20:E20"/>
  </mergeCells>
  <phoneticPr fontId="3"/>
  <printOptions horizontalCentered="1" verticalCentered="1"/>
  <pageMargins left="0" right="0" top="0" bottom="0" header="0" footer="0"/>
  <pageSetup paperSize="9" orientation="landscape" r:id="rId1"/>
  <headerFooter alignWithMargins="0"/>
  <colBreaks count="1" manualBreakCount="1">
    <brk id="16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Normal="100" zoomScaleSheetLayoutView="100" workbookViewId="0">
      <selection activeCell="G13" sqref="G13"/>
    </sheetView>
  </sheetViews>
  <sheetFormatPr defaultRowHeight="13.5" x14ac:dyDescent="0.15"/>
  <cols>
    <col min="1" max="1" width="5" style="1" customWidth="1"/>
    <col min="2" max="2" width="5.75" style="1" customWidth="1"/>
    <col min="3" max="3" width="5" style="1" customWidth="1"/>
    <col min="4" max="4" width="4.875" style="1" customWidth="1"/>
    <col min="5" max="5" width="11.75" style="1" customWidth="1"/>
    <col min="6" max="7" width="10.125" style="1" customWidth="1"/>
    <col min="8" max="8" width="9.5" style="1" customWidth="1"/>
    <col min="9" max="9" width="7.125" style="1" customWidth="1"/>
    <col min="10" max="10" width="10.625" style="1" customWidth="1"/>
    <col min="11" max="11" width="11.625" style="1" customWidth="1"/>
    <col min="12" max="12" width="10.75" style="1" customWidth="1"/>
    <col min="13" max="15" width="10.375" style="1" customWidth="1"/>
    <col min="16" max="16" width="0.5" style="1" customWidth="1"/>
    <col min="17" max="16384" width="9" style="1"/>
  </cols>
  <sheetData>
    <row r="1" spans="1:16" x14ac:dyDescent="0.15">
      <c r="G1" s="82" t="s">
        <v>13</v>
      </c>
      <c r="H1" s="82"/>
      <c r="I1" s="82"/>
      <c r="J1" s="82"/>
      <c r="K1" s="82"/>
      <c r="M1" s="15" t="s">
        <v>7</v>
      </c>
      <c r="N1" s="15" t="s">
        <v>9</v>
      </c>
      <c r="O1" s="15" t="s">
        <v>8</v>
      </c>
    </row>
    <row r="2" spans="1:16" ht="18.75" customHeight="1" x14ac:dyDescent="0.15">
      <c r="A2" s="67" t="s">
        <v>0</v>
      </c>
      <c r="B2" s="68"/>
      <c r="C2" s="69"/>
      <c r="D2" s="67" t="s">
        <v>87</v>
      </c>
      <c r="E2" s="69"/>
      <c r="G2" s="82"/>
      <c r="H2" s="82"/>
      <c r="I2" s="82"/>
      <c r="J2" s="82"/>
      <c r="K2" s="82"/>
      <c r="M2" s="79"/>
      <c r="N2" s="79"/>
      <c r="O2" s="79"/>
    </row>
    <row r="3" spans="1:16" ht="16.5" customHeight="1" x14ac:dyDescent="0.15">
      <c r="A3" s="67" t="s">
        <v>1</v>
      </c>
      <c r="B3" s="68"/>
      <c r="C3" s="69"/>
      <c r="D3" s="80" t="s">
        <v>88</v>
      </c>
      <c r="E3" s="81"/>
      <c r="H3" s="2" t="s">
        <v>21</v>
      </c>
      <c r="M3" s="79"/>
      <c r="N3" s="79"/>
      <c r="O3" s="79"/>
    </row>
    <row r="4" spans="1:16" ht="3" customHeight="1" x14ac:dyDescent="0.15">
      <c r="G4" s="3"/>
      <c r="H4" s="3"/>
      <c r="I4" s="3"/>
      <c r="J4" s="3"/>
      <c r="K4" s="3"/>
    </row>
    <row r="5" spans="1:16" ht="19.5" customHeight="1" x14ac:dyDescent="0.15">
      <c r="A5" s="76" t="s">
        <v>11</v>
      </c>
      <c r="B5" s="77"/>
      <c r="C5" s="78"/>
      <c r="D5" s="67" t="s">
        <v>267</v>
      </c>
      <c r="E5" s="68"/>
      <c r="F5" s="68"/>
      <c r="G5" s="69"/>
      <c r="H5" s="17" t="s">
        <v>14</v>
      </c>
      <c r="I5" s="15"/>
      <c r="J5" s="34" t="s">
        <v>15</v>
      </c>
      <c r="K5" s="19">
        <v>72</v>
      </c>
      <c r="L5" s="34" t="s">
        <v>16</v>
      </c>
      <c r="M5" s="19">
        <v>6</v>
      </c>
      <c r="N5" s="34" t="s">
        <v>17</v>
      </c>
      <c r="O5" s="20">
        <f>IF(OR(K5="",M5=""),"",K5/M5)</f>
        <v>12</v>
      </c>
    </row>
    <row r="6" spans="1:16" ht="19.5" customHeight="1" x14ac:dyDescent="0.15">
      <c r="A6" s="15" t="s">
        <v>2</v>
      </c>
      <c r="B6" s="67" t="s">
        <v>10</v>
      </c>
      <c r="C6" s="68"/>
      <c r="D6" s="68"/>
      <c r="E6" s="69"/>
      <c r="F6" s="15" t="s">
        <v>12</v>
      </c>
      <c r="G6" s="15" t="s">
        <v>19</v>
      </c>
      <c r="H6" s="15" t="s">
        <v>20</v>
      </c>
      <c r="I6" s="76" t="s">
        <v>18</v>
      </c>
      <c r="J6" s="78"/>
      <c r="K6" s="21">
        <f>IF(OR(O5="",F32="",G32=""),"",(F32+G32)*O5/60/460)</f>
        <v>0.21913043478260869</v>
      </c>
      <c r="L6" s="15" t="s">
        <v>3</v>
      </c>
      <c r="M6" s="15" t="s">
        <v>24</v>
      </c>
      <c r="N6" s="15" t="s">
        <v>6</v>
      </c>
      <c r="O6" s="15" t="s">
        <v>23</v>
      </c>
    </row>
    <row r="7" spans="1:16" ht="19.7" customHeight="1" x14ac:dyDescent="0.15">
      <c r="A7" s="15">
        <v>1</v>
      </c>
      <c r="B7" s="73" t="s">
        <v>238</v>
      </c>
      <c r="C7" s="74"/>
      <c r="D7" s="74"/>
      <c r="E7" s="75"/>
      <c r="F7" s="26"/>
      <c r="G7" s="27">
        <v>60</v>
      </c>
      <c r="H7" s="22">
        <f>SUM(F7:G7)</f>
        <v>60</v>
      </c>
      <c r="I7" s="16" t="s">
        <v>4</v>
      </c>
      <c r="J7" s="4"/>
      <c r="K7" s="4"/>
      <c r="L7" s="4"/>
      <c r="M7" s="4"/>
      <c r="N7" s="4"/>
      <c r="O7" s="5"/>
      <c r="P7" s="4"/>
    </row>
    <row r="8" spans="1:16" ht="19.7" customHeight="1" x14ac:dyDescent="0.15">
      <c r="A8" s="15">
        <v>2</v>
      </c>
      <c r="B8" s="73" t="s">
        <v>239</v>
      </c>
      <c r="C8" s="74"/>
      <c r="D8" s="74"/>
      <c r="E8" s="75"/>
      <c r="F8" s="26">
        <v>30</v>
      </c>
      <c r="G8" s="27"/>
      <c r="H8" s="22">
        <f>H7+F8+G8</f>
        <v>90</v>
      </c>
      <c r="I8" s="9"/>
      <c r="J8" s="4"/>
      <c r="K8" s="4"/>
      <c r="L8" s="4"/>
      <c r="M8" s="4"/>
      <c r="N8" s="4"/>
      <c r="O8" s="5"/>
      <c r="P8" s="4"/>
    </row>
    <row r="9" spans="1:16" ht="19.7" customHeight="1" x14ac:dyDescent="0.15">
      <c r="A9" s="15">
        <v>3</v>
      </c>
      <c r="B9" s="73" t="s">
        <v>244</v>
      </c>
      <c r="C9" s="74"/>
      <c r="D9" s="74"/>
      <c r="E9" s="75"/>
      <c r="F9" s="26">
        <v>30</v>
      </c>
      <c r="G9" s="26"/>
      <c r="H9" s="22">
        <f t="shared" ref="H9:H16" si="0">H8+F9+G9</f>
        <v>120</v>
      </c>
      <c r="I9" s="9"/>
      <c r="J9" s="6"/>
      <c r="K9" s="6"/>
      <c r="L9" s="6"/>
      <c r="M9" s="6"/>
      <c r="N9" s="6"/>
      <c r="O9" s="11"/>
      <c r="P9" s="6"/>
    </row>
    <row r="10" spans="1:16" ht="19.7" customHeight="1" x14ac:dyDescent="0.15">
      <c r="A10" s="15">
        <v>4</v>
      </c>
      <c r="B10" s="73" t="s">
        <v>181</v>
      </c>
      <c r="C10" s="74"/>
      <c r="D10" s="74"/>
      <c r="E10" s="75"/>
      <c r="F10" s="26">
        <v>24</v>
      </c>
      <c r="G10" s="27"/>
      <c r="H10" s="22">
        <f t="shared" si="0"/>
        <v>144</v>
      </c>
      <c r="I10" s="9"/>
      <c r="J10" s="4"/>
      <c r="K10" s="4"/>
      <c r="L10" s="4"/>
      <c r="M10" s="4"/>
      <c r="N10" s="4"/>
      <c r="O10" s="5"/>
      <c r="P10" s="4"/>
    </row>
    <row r="11" spans="1:16" ht="19.7" customHeight="1" x14ac:dyDescent="0.15">
      <c r="A11" s="15">
        <v>5</v>
      </c>
      <c r="B11" s="73" t="s">
        <v>245</v>
      </c>
      <c r="C11" s="74"/>
      <c r="D11" s="74"/>
      <c r="E11" s="75"/>
      <c r="F11" s="26">
        <v>60</v>
      </c>
      <c r="G11" s="27"/>
      <c r="H11" s="22">
        <f t="shared" si="0"/>
        <v>204</v>
      </c>
      <c r="I11" s="9"/>
      <c r="J11" s="4"/>
      <c r="K11" s="4"/>
      <c r="L11" s="4"/>
      <c r="M11" s="4"/>
      <c r="N11" s="4"/>
      <c r="O11" s="5"/>
    </row>
    <row r="12" spans="1:16" ht="19.7" customHeight="1" x14ac:dyDescent="0.15">
      <c r="A12" s="15">
        <v>6</v>
      </c>
      <c r="B12" s="73" t="s">
        <v>246</v>
      </c>
      <c r="C12" s="74"/>
      <c r="D12" s="74"/>
      <c r="E12" s="75"/>
      <c r="F12" s="26">
        <v>60</v>
      </c>
      <c r="G12" s="26"/>
      <c r="H12" s="22">
        <f t="shared" si="0"/>
        <v>264</v>
      </c>
      <c r="I12" s="9"/>
      <c r="J12" s="4"/>
      <c r="K12" s="4"/>
      <c r="L12" s="4"/>
      <c r="M12" s="4"/>
      <c r="N12" s="4"/>
      <c r="O12" s="5"/>
    </row>
    <row r="13" spans="1:16" ht="19.7" customHeight="1" x14ac:dyDescent="0.15">
      <c r="A13" s="15">
        <v>7</v>
      </c>
      <c r="B13" s="73" t="s">
        <v>240</v>
      </c>
      <c r="C13" s="74"/>
      <c r="D13" s="74"/>
      <c r="E13" s="75"/>
      <c r="F13" s="26"/>
      <c r="G13" s="27">
        <v>60</v>
      </c>
      <c r="H13" s="22">
        <f>H12+F13+G13</f>
        <v>324</v>
      </c>
      <c r="I13" s="9"/>
      <c r="J13" s="4"/>
      <c r="K13" s="4"/>
      <c r="L13" s="4"/>
      <c r="M13" s="4"/>
      <c r="N13" s="4"/>
      <c r="O13" s="5"/>
    </row>
    <row r="14" spans="1:16" ht="19.7" customHeight="1" x14ac:dyDescent="0.15">
      <c r="A14" s="15">
        <v>8</v>
      </c>
      <c r="B14" s="73" t="s">
        <v>241</v>
      </c>
      <c r="C14" s="74"/>
      <c r="D14" s="74"/>
      <c r="E14" s="75"/>
      <c r="F14" s="26">
        <v>60</v>
      </c>
      <c r="G14" s="27"/>
      <c r="H14" s="22">
        <f t="shared" si="0"/>
        <v>384</v>
      </c>
      <c r="I14" s="9"/>
      <c r="J14" s="4"/>
      <c r="K14" s="4"/>
      <c r="L14" s="4"/>
      <c r="M14" s="4"/>
      <c r="N14" s="4"/>
      <c r="O14" s="5"/>
    </row>
    <row r="15" spans="1:16" ht="19.7" customHeight="1" x14ac:dyDescent="0.15">
      <c r="A15" s="15">
        <v>9</v>
      </c>
      <c r="B15" s="73" t="s">
        <v>242</v>
      </c>
      <c r="C15" s="74"/>
      <c r="D15" s="74"/>
      <c r="E15" s="75"/>
      <c r="F15" s="28"/>
      <c r="G15" s="26">
        <v>60</v>
      </c>
      <c r="H15" s="22">
        <f t="shared" si="0"/>
        <v>444</v>
      </c>
      <c r="I15" s="9"/>
      <c r="J15" s="4"/>
      <c r="K15" s="4"/>
      <c r="L15" s="4"/>
      <c r="M15" s="4"/>
      <c r="N15" s="4"/>
      <c r="O15" s="5"/>
    </row>
    <row r="16" spans="1:16" ht="19.7" customHeight="1" x14ac:dyDescent="0.15">
      <c r="A16" s="15">
        <v>10</v>
      </c>
      <c r="B16" s="73" t="s">
        <v>243</v>
      </c>
      <c r="C16" s="74"/>
      <c r="D16" s="74"/>
      <c r="E16" s="75"/>
      <c r="F16" s="26">
        <v>60</v>
      </c>
      <c r="G16" s="26"/>
      <c r="H16" s="22">
        <f t="shared" si="0"/>
        <v>504</v>
      </c>
      <c r="I16" s="9"/>
      <c r="J16" s="4"/>
      <c r="K16" s="4"/>
      <c r="L16" s="4"/>
      <c r="M16" s="4"/>
      <c r="N16" s="4"/>
      <c r="O16" s="5"/>
    </row>
    <row r="17" spans="1:15" ht="19.7" customHeight="1" x14ac:dyDescent="0.15">
      <c r="A17" s="15"/>
      <c r="B17" s="73"/>
      <c r="C17" s="74"/>
      <c r="D17" s="74"/>
      <c r="E17" s="75"/>
      <c r="F17" s="26"/>
      <c r="G17" s="27"/>
      <c r="H17" s="22"/>
      <c r="I17" s="9"/>
      <c r="J17" s="4"/>
      <c r="K17" s="4"/>
      <c r="L17" s="4"/>
      <c r="M17" s="4"/>
      <c r="N17" s="4"/>
      <c r="O17" s="5"/>
    </row>
    <row r="18" spans="1:15" ht="19.7" customHeight="1" x14ac:dyDescent="0.15">
      <c r="A18" s="15"/>
      <c r="B18" s="73"/>
      <c r="C18" s="74"/>
      <c r="D18" s="74"/>
      <c r="E18" s="75"/>
      <c r="F18" s="27"/>
      <c r="G18" s="26"/>
      <c r="H18" s="22"/>
      <c r="I18" s="9"/>
      <c r="J18" s="4"/>
      <c r="K18" s="4"/>
      <c r="L18" s="4"/>
      <c r="M18" s="4"/>
      <c r="N18" s="4"/>
      <c r="O18" s="5"/>
    </row>
    <row r="19" spans="1:15" ht="19.7" customHeight="1" x14ac:dyDescent="0.15">
      <c r="A19" s="15"/>
      <c r="B19" s="64"/>
      <c r="C19" s="65"/>
      <c r="D19" s="65"/>
      <c r="E19" s="66"/>
      <c r="F19" s="27"/>
      <c r="G19" s="27"/>
      <c r="H19" s="22"/>
      <c r="I19" s="9"/>
      <c r="J19" s="4"/>
      <c r="K19" s="4"/>
      <c r="L19" s="4"/>
      <c r="M19" s="4"/>
      <c r="N19" s="4"/>
      <c r="O19" s="5"/>
    </row>
    <row r="20" spans="1:15" ht="19.7" customHeight="1" x14ac:dyDescent="0.15">
      <c r="A20" s="15"/>
      <c r="B20" s="64"/>
      <c r="C20" s="65"/>
      <c r="D20" s="65"/>
      <c r="E20" s="66"/>
      <c r="F20" s="27"/>
      <c r="G20" s="27"/>
      <c r="H20" s="15"/>
      <c r="I20" s="9"/>
      <c r="J20" s="4"/>
      <c r="K20" s="4"/>
      <c r="L20" s="4"/>
      <c r="M20" s="4"/>
      <c r="N20" s="4"/>
      <c r="O20" s="5"/>
    </row>
    <row r="21" spans="1:15" ht="19.7" customHeight="1" x14ac:dyDescent="0.15">
      <c r="A21" s="15"/>
      <c r="B21" s="64"/>
      <c r="C21" s="65"/>
      <c r="D21" s="65"/>
      <c r="E21" s="66"/>
      <c r="F21" s="27"/>
      <c r="G21" s="27"/>
      <c r="H21" s="15"/>
      <c r="I21" s="9"/>
      <c r="J21" s="4"/>
      <c r="K21" s="4"/>
      <c r="L21" s="4"/>
      <c r="M21" s="4"/>
      <c r="N21" s="4"/>
      <c r="O21" s="5"/>
    </row>
    <row r="22" spans="1:15" ht="19.7" customHeight="1" x14ac:dyDescent="0.15">
      <c r="A22" s="15"/>
      <c r="B22" s="70"/>
      <c r="C22" s="71"/>
      <c r="D22" s="71"/>
      <c r="E22" s="72"/>
      <c r="F22" s="27"/>
      <c r="G22" s="27"/>
      <c r="H22" s="15"/>
      <c r="I22" s="9"/>
      <c r="J22" s="4"/>
      <c r="K22" s="4"/>
      <c r="L22" s="4"/>
      <c r="M22" s="4"/>
      <c r="N22" s="4"/>
      <c r="O22" s="5"/>
    </row>
    <row r="23" spans="1:15" ht="19.7" customHeight="1" x14ac:dyDescent="0.15">
      <c r="A23" s="15"/>
      <c r="B23" s="70"/>
      <c r="C23" s="71"/>
      <c r="D23" s="71"/>
      <c r="E23" s="72"/>
      <c r="F23" s="30"/>
      <c r="G23" s="30"/>
      <c r="H23" s="15"/>
      <c r="I23" s="9"/>
      <c r="J23" s="4"/>
      <c r="K23" s="4"/>
      <c r="L23" s="4"/>
      <c r="M23" s="4"/>
      <c r="N23" s="4"/>
      <c r="O23" s="5"/>
    </row>
    <row r="24" spans="1:15" ht="19.7" customHeight="1" x14ac:dyDescent="0.15">
      <c r="A24" s="15"/>
      <c r="B24" s="70"/>
      <c r="C24" s="71"/>
      <c r="D24" s="71"/>
      <c r="E24" s="72"/>
      <c r="F24" s="27"/>
      <c r="G24" s="27"/>
      <c r="H24" s="15"/>
      <c r="I24" s="9"/>
      <c r="J24" s="4"/>
      <c r="K24" s="4"/>
      <c r="L24" s="4"/>
      <c r="M24" s="4"/>
      <c r="N24" s="4"/>
      <c r="O24" s="5"/>
    </row>
    <row r="25" spans="1:15" ht="19.7" customHeight="1" x14ac:dyDescent="0.15">
      <c r="A25" s="15"/>
      <c r="B25" s="70"/>
      <c r="C25" s="71"/>
      <c r="D25" s="71"/>
      <c r="E25" s="72"/>
      <c r="F25" s="27"/>
      <c r="G25" s="27"/>
      <c r="H25" s="15"/>
      <c r="I25" s="9"/>
      <c r="J25" s="4"/>
      <c r="K25" s="4"/>
      <c r="L25" s="4"/>
      <c r="M25" s="4"/>
      <c r="N25" s="4"/>
      <c r="O25" s="5"/>
    </row>
    <row r="26" spans="1:15" ht="19.7" customHeight="1" x14ac:dyDescent="0.15">
      <c r="A26" s="15"/>
      <c r="B26" s="70"/>
      <c r="C26" s="71"/>
      <c r="D26" s="71"/>
      <c r="E26" s="72"/>
      <c r="F26" s="27"/>
      <c r="G26" s="27"/>
      <c r="H26" s="15"/>
      <c r="I26" s="9"/>
      <c r="J26" s="4"/>
      <c r="K26" s="4"/>
      <c r="L26" s="4"/>
      <c r="M26" s="4"/>
      <c r="N26" s="4"/>
      <c r="O26" s="5"/>
    </row>
    <row r="27" spans="1:15" ht="19.7" customHeight="1" x14ac:dyDescent="0.15">
      <c r="A27" s="15"/>
      <c r="B27" s="64"/>
      <c r="C27" s="65"/>
      <c r="D27" s="65"/>
      <c r="E27" s="66"/>
      <c r="F27" s="27"/>
      <c r="G27" s="27"/>
      <c r="H27" s="15"/>
      <c r="I27" s="9"/>
      <c r="J27" s="4"/>
      <c r="K27" s="4"/>
      <c r="L27" s="4"/>
      <c r="M27" s="4"/>
      <c r="N27" s="4"/>
      <c r="O27" s="5"/>
    </row>
    <row r="28" spans="1:15" ht="19.7" customHeight="1" x14ac:dyDescent="0.15">
      <c r="A28" s="15"/>
      <c r="B28" s="64"/>
      <c r="C28" s="65"/>
      <c r="D28" s="65"/>
      <c r="E28" s="66"/>
      <c r="F28" s="27"/>
      <c r="G28" s="27"/>
      <c r="H28" s="15"/>
      <c r="I28" s="9"/>
      <c r="J28" s="4"/>
      <c r="K28" s="4"/>
      <c r="L28" s="4"/>
      <c r="M28" s="4"/>
      <c r="N28" s="4"/>
      <c r="O28" s="5"/>
    </row>
    <row r="29" spans="1:15" ht="19.7" customHeight="1" x14ac:dyDescent="0.15">
      <c r="A29" s="15"/>
      <c r="B29" s="64"/>
      <c r="C29" s="65"/>
      <c r="D29" s="65"/>
      <c r="E29" s="66"/>
      <c r="F29" s="27"/>
      <c r="G29" s="27"/>
      <c r="H29" s="15"/>
      <c r="I29" s="9"/>
      <c r="J29" s="4"/>
      <c r="K29" s="4"/>
      <c r="L29" s="4"/>
      <c r="M29" s="4"/>
      <c r="N29" s="4"/>
      <c r="O29" s="5"/>
    </row>
    <row r="30" spans="1:15" ht="19.7" customHeight="1" x14ac:dyDescent="0.15">
      <c r="A30" s="15"/>
      <c r="B30" s="64"/>
      <c r="C30" s="65"/>
      <c r="D30" s="65"/>
      <c r="E30" s="66"/>
      <c r="F30" s="27"/>
      <c r="G30" s="27"/>
      <c r="H30" s="15"/>
      <c r="I30" s="9"/>
      <c r="J30" s="4"/>
      <c r="K30" s="4"/>
      <c r="L30" s="4"/>
      <c r="M30" s="4"/>
      <c r="N30" s="4"/>
      <c r="O30" s="5"/>
    </row>
    <row r="31" spans="1:15" ht="19.7" customHeight="1" x14ac:dyDescent="0.15">
      <c r="A31" s="15"/>
      <c r="B31" s="64"/>
      <c r="C31" s="65"/>
      <c r="D31" s="65"/>
      <c r="E31" s="66"/>
      <c r="F31" s="27"/>
      <c r="G31" s="27"/>
      <c r="H31" s="15"/>
      <c r="I31" s="9"/>
      <c r="J31" s="4"/>
      <c r="K31" s="4"/>
      <c r="L31" s="4"/>
      <c r="M31" s="4"/>
      <c r="N31" s="4"/>
      <c r="O31" s="5"/>
    </row>
    <row r="32" spans="1:15" ht="20.100000000000001" customHeight="1" x14ac:dyDescent="0.15">
      <c r="A32" s="67" t="s">
        <v>5</v>
      </c>
      <c r="B32" s="68"/>
      <c r="C32" s="68"/>
      <c r="D32" s="68"/>
      <c r="E32" s="69"/>
      <c r="F32" s="31">
        <f>SUM(F7:F31)</f>
        <v>324</v>
      </c>
      <c r="G32" s="31">
        <f>SUM(G7:G31)</f>
        <v>180</v>
      </c>
      <c r="H32" s="15"/>
      <c r="I32" s="10"/>
      <c r="J32" s="3"/>
      <c r="K32" s="3"/>
      <c r="L32" s="3"/>
      <c r="M32" s="3"/>
      <c r="N32" s="3"/>
      <c r="O32" s="7"/>
    </row>
    <row r="33" spans="1:8" ht="2.25" customHeight="1" x14ac:dyDescent="0.15">
      <c r="A33" s="8"/>
      <c r="B33" s="8"/>
      <c r="C33" s="8"/>
      <c r="D33" s="8"/>
      <c r="E33" s="8"/>
      <c r="F33" s="8"/>
      <c r="G33" s="8"/>
      <c r="H33" s="4"/>
    </row>
  </sheetData>
  <mergeCells count="38">
    <mergeCell ref="O2:O3"/>
    <mergeCell ref="A3:C3"/>
    <mergeCell ref="D3:E3"/>
    <mergeCell ref="G1:K2"/>
    <mergeCell ref="A2:C2"/>
    <mergeCell ref="D2:E2"/>
    <mergeCell ref="M2:M3"/>
    <mergeCell ref="N2:N3"/>
    <mergeCell ref="B14:E14"/>
    <mergeCell ref="A5:C5"/>
    <mergeCell ref="D5:G5"/>
    <mergeCell ref="B6:E6"/>
    <mergeCell ref="I6:J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7:E17"/>
    <mergeCell ref="B18:E18"/>
    <mergeCell ref="B19:E19"/>
    <mergeCell ref="B20:E20"/>
    <mergeCell ref="B31:E31"/>
    <mergeCell ref="A32:E32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</mergeCells>
  <phoneticPr fontId="3"/>
  <printOptions horizontalCentered="1" verticalCentered="1"/>
  <pageMargins left="0" right="0" top="0" bottom="0" header="0" footer="0"/>
  <pageSetup paperSize="9" orientation="landscape" r:id="rId1"/>
  <headerFooter alignWithMargins="0"/>
  <colBreaks count="1" manualBreakCount="1">
    <brk id="1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Sheet1</vt:lpstr>
      <vt:lpstr>要素作業票（大物ギヤリング仕分け）</vt:lpstr>
      <vt:lpstr>要素作業票（大物ギヤリング格納　リフト)</vt:lpstr>
      <vt:lpstr>要素作業票（大物ギヤドライブAssy仕分け)</vt:lpstr>
      <vt:lpstr>要素作業票（大物ギヤ完成品出荷準備）</vt:lpstr>
      <vt:lpstr>要素作業票（大物ギヤ完成品出荷　（リフト)</vt:lpstr>
      <vt:lpstr>要素作業票（大物ギヤ空箱出荷)①</vt:lpstr>
      <vt:lpstr>要素作業票（大物ギヤ返却空箱仕分け格納)②</vt:lpstr>
      <vt:lpstr>要素作業票（大物ギヤ完成品入庫）①</vt:lpstr>
      <vt:lpstr>要素作業票（大物ギヤ完成品かんばん仕分け）②</vt:lpstr>
      <vt:lpstr>要素作業票（大物ギヤ完成品格納） ③</vt:lpstr>
      <vt:lpstr>要素作業票（大物ギヤ完成品格納） ④</vt:lpstr>
      <vt:lpstr>要素作業票（ケース完成品入庫格納）</vt:lpstr>
      <vt:lpstr>要素作業票（ケース完成品出荷）</vt:lpstr>
      <vt:lpstr>要素作業票（ケース空出荷）</vt:lpstr>
      <vt:lpstr>要素作業票（返却空パレット格納）</vt:lpstr>
      <vt:lpstr>要素作業票（ギヤ完成品投入）</vt:lpstr>
      <vt:lpstr>要素作業票（含浸処理前後品)</vt:lpstr>
      <vt:lpstr>要素作業票（パテ修正前後品）</vt:lpstr>
      <vt:lpstr>要素作業票（T-400パテ修正品）</vt:lpstr>
      <vt:lpstr>要素作業票（ロックタイト品)</vt:lpstr>
    </vt:vector>
  </TitlesOfParts>
  <Company>1000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1000</dc:creator>
  <cp:lastModifiedBy>Saito Shuichi／斎藤　修一／AI</cp:lastModifiedBy>
  <cp:lastPrinted>2016-02-08T11:42:25Z</cp:lastPrinted>
  <dcterms:created xsi:type="dcterms:W3CDTF">2016-02-04T07:24:27Z</dcterms:created>
  <dcterms:modified xsi:type="dcterms:W3CDTF">2022-05-24T01:17:44Z</dcterms:modified>
</cp:coreProperties>
</file>